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gw.city.morioka.iwate.jp\fs\05環境部\054500資源循環推進課\50_啓発・生ごみ処理\50-50_地域循環型生ごみ処理事業(5)\09チラシ、ホームページ、資料\ホームページデータ\"/>
    </mc:Choice>
  </mc:AlternateContent>
  <xr:revisionPtr revIDLastSave="0" documentId="13_ncr:1_{17B2924C-FAC4-4D7D-B5B9-080E3C166E3F}" xr6:coauthVersionLast="46" xr6:coauthVersionMax="47" xr10:uidLastSave="{00000000-0000-0000-0000-000000000000}"/>
  <bookViews>
    <workbookView xWindow="4800" yWindow="180" windowWidth="17184" windowHeight="12456" xr2:uid="{00000000-000D-0000-FFFF-FFFF00000000}"/>
  </bookViews>
  <sheets>
    <sheet name="令和５年度" sheetId="15" r:id="rId1"/>
    <sheet name="令和４年度" sheetId="14" r:id="rId2"/>
    <sheet name="令和３年度" sheetId="13" r:id="rId3"/>
    <sheet name="令和２年度" sheetId="1" r:id="rId4"/>
    <sheet name="令和元年度" sheetId="10" r:id="rId5"/>
    <sheet name="平成30年度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5" l="1"/>
  <c r="O12" i="15"/>
  <c r="O6" i="15"/>
  <c r="O6" i="14"/>
  <c r="N32" i="14" l="1"/>
  <c r="M32" i="14"/>
  <c r="L32" i="14"/>
  <c r="K32" i="14"/>
  <c r="J32" i="14"/>
  <c r="I32" i="14"/>
  <c r="H32" i="14"/>
  <c r="G32" i="14"/>
  <c r="F32" i="14"/>
  <c r="E32" i="14"/>
  <c r="D32" i="14"/>
  <c r="C32" i="14"/>
  <c r="O32" i="14" s="1"/>
  <c r="O18" i="14"/>
  <c r="O12" i="14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N24" i="13"/>
  <c r="M24" i="13"/>
  <c r="L24" i="13"/>
  <c r="K24" i="13"/>
  <c r="J24" i="13"/>
  <c r="I24" i="13"/>
  <c r="H24" i="13"/>
  <c r="G24" i="13"/>
  <c r="F24" i="13"/>
  <c r="E24" i="13"/>
  <c r="D24" i="13"/>
  <c r="O24" i="13" s="1"/>
  <c r="C24" i="13"/>
  <c r="O18" i="13"/>
  <c r="O12" i="13"/>
  <c r="O6" i="13"/>
  <c r="O24" i="14" l="1"/>
  <c r="O6" i="12"/>
  <c r="O18" i="12"/>
  <c r="O24" i="12"/>
  <c r="O1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18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O12" i="10"/>
  <c r="O32" i="10"/>
  <c r="O6" i="10"/>
  <c r="O24" i="10"/>
  <c r="O18" i="1"/>
  <c r="O12" i="1"/>
  <c r="O32" i="1" s="1"/>
  <c r="O6" i="1"/>
  <c r="D32" i="1"/>
  <c r="E32" i="1"/>
  <c r="F32" i="1"/>
  <c r="G32" i="1"/>
  <c r="H32" i="1"/>
  <c r="I32" i="1"/>
  <c r="J32" i="1"/>
  <c r="K32" i="1"/>
  <c r="L32" i="1"/>
  <c r="M32" i="1"/>
  <c r="N32" i="1"/>
  <c r="C32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 l="1"/>
</calcChain>
</file>

<file path=xl/sharedStrings.xml><?xml version="1.0" encoding="utf-8"?>
<sst xmlns="http://schemas.openxmlformats.org/spreadsheetml/2006/main" count="469" uniqueCount="33">
  <si>
    <t>１　月ごとの投入重量</t>
    <rPh sb="2" eb="3">
      <t>ツキ</t>
    </rPh>
    <rPh sb="6" eb="8">
      <t>トウニュウ</t>
    </rPh>
    <rPh sb="8" eb="10">
      <t>ジュウリョウ</t>
    </rPh>
    <phoneticPr fontId="1"/>
  </si>
  <si>
    <t>２　月ごとの投入世帯数（のべ世帯数）</t>
    <rPh sb="2" eb="3">
      <t>ツキ</t>
    </rPh>
    <rPh sb="6" eb="8">
      <t>トウニュウ</t>
    </rPh>
    <rPh sb="8" eb="11">
      <t>セタイスウ</t>
    </rPh>
    <rPh sb="14" eb="17">
      <t>セタイスウ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</si>
  <si>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</si>
  <si>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</si>
  <si>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</si>
  <si>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</si>
  <si>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</si>
  <si>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</si>
  <si>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１月</t>
  </si>
  <si>
    <t>２月</t>
  </si>
  <si>
    <t>３月</t>
  </si>
  <si>
    <t>10月</t>
    <phoneticPr fontId="1"/>
  </si>
  <si>
    <t>11月</t>
    <phoneticPr fontId="1"/>
  </si>
  <si>
    <t>12月</t>
    <phoneticPr fontId="1"/>
  </si>
  <si>
    <t>投入重量（㎏）</t>
    <rPh sb="0" eb="2">
      <t>トウニュウ</t>
    </rPh>
    <rPh sb="2" eb="4">
      <t>ジュウリョウ</t>
    </rPh>
    <phoneticPr fontId="1"/>
  </si>
  <si>
    <t>５　１日当たりの平均利用世帯数</t>
    <rPh sb="3" eb="4">
      <t>ニチ</t>
    </rPh>
    <rPh sb="4" eb="5">
      <t>ア</t>
    </rPh>
    <rPh sb="8" eb="10">
      <t>ヘイキン</t>
    </rPh>
    <rPh sb="10" eb="12">
      <t>リヨウ</t>
    </rPh>
    <rPh sb="12" eb="14">
      <t>セタイ</t>
    </rPh>
    <rPh sb="14" eb="15">
      <t>スウ</t>
    </rPh>
    <phoneticPr fontId="1"/>
  </si>
  <si>
    <t>４　１日当たりの平均投入重量</t>
    <rPh sb="3" eb="4">
      <t>ニチ</t>
    </rPh>
    <rPh sb="4" eb="5">
      <t>ア</t>
    </rPh>
    <rPh sb="8" eb="10">
      <t>ヘイキン</t>
    </rPh>
    <rPh sb="10" eb="12">
      <t>トウニュウ</t>
    </rPh>
    <rPh sb="12" eb="14">
      <t>ジュウリョウ</t>
    </rPh>
    <phoneticPr fontId="1"/>
  </si>
  <si>
    <t>月ごとの投入重量を，月ごとの投入があった日数で割り返したものです。</t>
    <rPh sb="0" eb="1">
      <t>ツキ</t>
    </rPh>
    <rPh sb="4" eb="6">
      <t>トウニュウ</t>
    </rPh>
    <rPh sb="6" eb="8">
      <t>ジュウリョウ</t>
    </rPh>
    <rPh sb="10" eb="11">
      <t>ツキ</t>
    </rPh>
    <rPh sb="14" eb="16">
      <t>トウニュウ</t>
    </rPh>
    <rPh sb="20" eb="22">
      <t>ニッスウ</t>
    </rPh>
    <rPh sb="23" eb="24">
      <t>ワ</t>
    </rPh>
    <rPh sb="25" eb="26">
      <t>カエ</t>
    </rPh>
    <phoneticPr fontId="1"/>
  </si>
  <si>
    <t>３　月ごとの投入があった日数</t>
    <rPh sb="2" eb="3">
      <t>ツキ</t>
    </rPh>
    <rPh sb="6" eb="8">
      <t>トウニュウ</t>
    </rPh>
    <rPh sb="12" eb="14">
      <t>ニッスウ</t>
    </rPh>
    <phoneticPr fontId="1"/>
  </si>
  <si>
    <t>月ごとの投入世帯数（のべ世帯数）を，月ごとの投入があった日数で割り返したものです。</t>
    <rPh sb="0" eb="1">
      <t>ツキ</t>
    </rPh>
    <rPh sb="4" eb="6">
      <t>トウニュウ</t>
    </rPh>
    <rPh sb="6" eb="9">
      <t>セタイスウ</t>
    </rPh>
    <rPh sb="12" eb="15">
      <t>セタイスウ</t>
    </rPh>
    <rPh sb="18" eb="19">
      <t>ツキ</t>
    </rPh>
    <rPh sb="22" eb="24">
      <t>トウニュウ</t>
    </rPh>
    <rPh sb="28" eb="30">
      <t>ニッスウ</t>
    </rPh>
    <rPh sb="31" eb="32">
      <t>ワ</t>
    </rPh>
    <rPh sb="33" eb="34">
      <t>カエ</t>
    </rPh>
    <phoneticPr fontId="1"/>
  </si>
  <si>
    <t>世帯数（世帯）</t>
    <rPh sb="0" eb="3">
      <t>セタイスウ</t>
    </rPh>
    <rPh sb="4" eb="6">
      <t>セタイ</t>
    </rPh>
    <phoneticPr fontId="1"/>
  </si>
  <si>
    <t>日数（日）</t>
    <rPh sb="0" eb="2">
      <t>ニッスウ</t>
    </rPh>
    <rPh sb="3" eb="4">
      <t>ニチ</t>
    </rPh>
    <phoneticPr fontId="1"/>
  </si>
  <si>
    <t>合計</t>
    <rPh sb="0" eb="2">
      <t>ゴウケイ</t>
    </rPh>
    <phoneticPr fontId="1"/>
  </si>
  <si>
    <t>西青山生ごみ処理機運用状況（令和２年度）</t>
    <rPh sb="3" eb="4">
      <t>ナマ</t>
    </rPh>
    <rPh sb="6" eb="9">
      <t>ショリキ</t>
    </rPh>
    <rPh sb="9" eb="11">
      <t>ウンヨウ</t>
    </rPh>
    <rPh sb="11" eb="13">
      <t>ジョウキョウ</t>
    </rPh>
    <rPh sb="14" eb="16">
      <t>レイワ</t>
    </rPh>
    <rPh sb="17" eb="19">
      <t>ネンド</t>
    </rPh>
    <phoneticPr fontId="1"/>
  </si>
  <si>
    <t>西青山生ごみ処理機運用状況（令和元年度）</t>
    <rPh sb="3" eb="4">
      <t>ナマ</t>
    </rPh>
    <rPh sb="6" eb="9">
      <t>ショリキ</t>
    </rPh>
    <rPh sb="9" eb="11">
      <t>ウンヨウ</t>
    </rPh>
    <rPh sb="11" eb="13">
      <t>ジョウキョウ</t>
    </rPh>
    <rPh sb="14" eb="16">
      <t>レイワ</t>
    </rPh>
    <rPh sb="16" eb="17">
      <t>ガン</t>
    </rPh>
    <rPh sb="17" eb="19">
      <t>ネンド</t>
    </rPh>
    <phoneticPr fontId="1"/>
  </si>
  <si>
    <t>西青山生ごみ処理機運用状況（平成30年度）</t>
    <rPh sb="3" eb="4">
      <t>ナマ</t>
    </rPh>
    <rPh sb="6" eb="9">
      <t>ショリキ</t>
    </rPh>
    <rPh sb="9" eb="11">
      <t>ウンヨウ</t>
    </rPh>
    <rPh sb="11" eb="13">
      <t>ジョウキョウ</t>
    </rPh>
    <rPh sb="14" eb="16">
      <t>ヘイセイ</t>
    </rPh>
    <rPh sb="18" eb="20">
      <t>ネンド</t>
    </rPh>
    <phoneticPr fontId="1"/>
  </si>
  <si>
    <t>※平成30年４月から運用開始</t>
    <rPh sb="1" eb="3">
      <t>ヘイセイ</t>
    </rPh>
    <rPh sb="5" eb="6">
      <t>ネン</t>
    </rPh>
    <rPh sb="7" eb="8">
      <t>ガツ</t>
    </rPh>
    <rPh sb="10" eb="12">
      <t>ウンヨウ</t>
    </rPh>
    <rPh sb="12" eb="14">
      <t>カイシ</t>
    </rPh>
    <phoneticPr fontId="1"/>
  </si>
  <si>
    <t>西青山生ごみ処理機運用状況（令和３年度）</t>
    <rPh sb="3" eb="4">
      <t>ナマ</t>
    </rPh>
    <rPh sb="6" eb="9">
      <t>ショリキ</t>
    </rPh>
    <rPh sb="9" eb="11">
      <t>ウンヨウ</t>
    </rPh>
    <rPh sb="11" eb="13">
      <t>ジョウキョウ</t>
    </rPh>
    <rPh sb="14" eb="16">
      <t>レイワ</t>
    </rPh>
    <rPh sb="17" eb="19">
      <t>ネンド</t>
    </rPh>
    <phoneticPr fontId="1"/>
  </si>
  <si>
    <t>平均</t>
    <rPh sb="0" eb="2">
      <t>ヘイキン</t>
    </rPh>
    <phoneticPr fontId="1"/>
  </si>
  <si>
    <t>西青山生ごみ処理機運用状況（令和４年度）</t>
    <rPh sb="3" eb="4">
      <t>ナマ</t>
    </rPh>
    <rPh sb="6" eb="9">
      <t>ショリキ</t>
    </rPh>
    <rPh sb="9" eb="11">
      <t>ウンヨウ</t>
    </rPh>
    <rPh sb="11" eb="13">
      <t>ジョウキョウ</t>
    </rPh>
    <rPh sb="14" eb="16">
      <t>レイワ</t>
    </rPh>
    <rPh sb="17" eb="19">
      <t>ネンド</t>
    </rPh>
    <phoneticPr fontId="1"/>
  </si>
  <si>
    <t>西青山生ごみ処理機運用状況（令和５年度）</t>
    <rPh sb="3" eb="4">
      <t>ナマ</t>
    </rPh>
    <rPh sb="6" eb="9">
      <t>ショリキ</t>
    </rPh>
    <rPh sb="9" eb="11">
      <t>ウンヨウ</t>
    </rPh>
    <rPh sb="11" eb="13">
      <t>ジョウキョウ</t>
    </rPh>
    <rPh sb="14" eb="16">
      <t>レイワ</t>
    </rPh>
    <rPh sb="17" eb="19">
      <t>ネンド</t>
    </rPh>
    <phoneticPr fontId="1"/>
  </si>
  <si>
    <t>月ごとの投入重量を、月ごとの投入があった日数で割り返したものです。</t>
    <rPh sb="0" eb="1">
      <t>ツキ</t>
    </rPh>
    <rPh sb="4" eb="6">
      <t>トウニュウ</t>
    </rPh>
    <rPh sb="6" eb="8">
      <t>ジュウリョウ</t>
    </rPh>
    <rPh sb="10" eb="11">
      <t>ツキ</t>
    </rPh>
    <rPh sb="14" eb="16">
      <t>トウニュウ</t>
    </rPh>
    <rPh sb="20" eb="22">
      <t>ニッスウ</t>
    </rPh>
    <rPh sb="23" eb="24">
      <t>ワ</t>
    </rPh>
    <rPh sb="25" eb="26">
      <t>カエ</t>
    </rPh>
    <phoneticPr fontId="1"/>
  </si>
  <si>
    <t>月ごとの投入世帯数（のべ世帯数）を、月ごとの投入があった日数で割り返したものです。</t>
    <rPh sb="0" eb="1">
      <t>ツキ</t>
    </rPh>
    <rPh sb="4" eb="6">
      <t>トウニュウ</t>
    </rPh>
    <rPh sb="6" eb="9">
      <t>セタイスウ</t>
    </rPh>
    <rPh sb="12" eb="15">
      <t>セタイスウ</t>
    </rPh>
    <rPh sb="18" eb="19">
      <t>ツキ</t>
    </rPh>
    <rPh sb="22" eb="24">
      <t>トウニュウ</t>
    </rPh>
    <rPh sb="28" eb="30">
      <t>ニッスウ</t>
    </rPh>
    <rPh sb="31" eb="32">
      <t>ワ</t>
    </rPh>
    <rPh sb="33" eb="34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</si>
</sst>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4"/>
      <color theme="4" tint="-0.499984740745262"/>
      <name val="ＭＳ 明朝"/>
      <family val="1"/>
      <charset val="128"/>
    </font>
    <font>
      <sz val="11"/>
      <color theme="1"/>
      <name val="Yu Gothic"/>
      <family val="2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1FFD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5">
    <xf numFmtId="0" fontId="0" fillId="0" borderId="0" xfId="0"/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1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40" fontId="2" fillId="0" borderId="1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016C0FC2-0A3D-40D1-916C-E234E2956E19}"/>
  </cellStyles>
  <dxfs count="0"/>
  <tableStyles count="0" defaultTableStyle="TableStyleMedium2" defaultPivotStyle="PivotStyleLight16"/>
  <colors>
    <mruColors>
      <color rgb="FFD1FFD1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4D6BD-323B-42A0-9F87-47621ADCC686}">
  <dimension ref="A1:O34"/>
  <sheetViews>
    <sheetView showGridLines="0" tabSelected="1" view="pageBreakPreview" zoomScale="70" zoomScaleNormal="70" zoomScaleSheetLayoutView="70" zoomScalePageLayoutView="80" workbookViewId="0">
      <selection activeCell="G27" sqref="G27"/>
    </sheetView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81.827000000000012</v>
      </c>
      <c r="D6" s="14">
        <v>104.1</v>
      </c>
      <c r="E6" s="14">
        <v>95.729000000000013</v>
      </c>
      <c r="F6" s="14">
        <v>92.370999999999995</v>
      </c>
      <c r="G6" s="14">
        <v>0</v>
      </c>
      <c r="H6" s="14">
        <v>68.504999999999995</v>
      </c>
      <c r="I6" s="14">
        <v>70.954000000000022</v>
      </c>
      <c r="J6" s="14">
        <v>86.043000000000006</v>
      </c>
      <c r="K6" s="14">
        <v>90.405000000000015</v>
      </c>
      <c r="L6" s="14">
        <v>72.924000000000007</v>
      </c>
      <c r="M6" s="14">
        <v>108.68600000000001</v>
      </c>
      <c r="N6" s="14">
        <v>93.534895000000006</v>
      </c>
      <c r="O6" s="14">
        <f>SUM(C6:N6)</f>
        <v>965.0788950000001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78</v>
      </c>
      <c r="D12" s="11">
        <v>109</v>
      </c>
      <c r="E12" s="11">
        <v>121</v>
      </c>
      <c r="F12" s="11">
        <v>113</v>
      </c>
      <c r="G12" s="11">
        <v>0</v>
      </c>
      <c r="H12" s="11">
        <v>80</v>
      </c>
      <c r="I12" s="11">
        <v>86</v>
      </c>
      <c r="J12" s="11">
        <v>78</v>
      </c>
      <c r="K12" s="11">
        <v>79</v>
      </c>
      <c r="L12" s="11">
        <v>72</v>
      </c>
      <c r="M12" s="11">
        <v>100</v>
      </c>
      <c r="N12" s="11">
        <v>104</v>
      </c>
      <c r="O12" s="11">
        <f>SUM(C12:N12)</f>
        <v>1020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27</v>
      </c>
      <c r="D18" s="11">
        <v>29</v>
      </c>
      <c r="E18" s="11">
        <v>26</v>
      </c>
      <c r="F18" s="11">
        <v>25</v>
      </c>
      <c r="G18" s="11">
        <v>0</v>
      </c>
      <c r="H18" s="11">
        <v>25</v>
      </c>
      <c r="I18" s="11">
        <v>26</v>
      </c>
      <c r="J18" s="11">
        <v>25</v>
      </c>
      <c r="K18" s="11">
        <v>26</v>
      </c>
      <c r="L18" s="11">
        <v>25</v>
      </c>
      <c r="M18" s="11">
        <v>26</v>
      </c>
      <c r="N18" s="11">
        <v>26</v>
      </c>
      <c r="O18" s="11">
        <f>SUM(C18:N18)</f>
        <v>286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28</v>
      </c>
    </row>
    <row r="24" spans="1:15" ht="24.9" customHeight="1">
      <c r="B24" s="10" t="s">
        <v>14</v>
      </c>
      <c r="C24" s="13">
        <v>3</v>
      </c>
      <c r="D24" s="13">
        <v>3.6</v>
      </c>
      <c r="E24" s="13">
        <v>3.7</v>
      </c>
      <c r="F24" s="13">
        <v>3.7</v>
      </c>
      <c r="G24" s="13">
        <v>0</v>
      </c>
      <c r="H24" s="13">
        <v>2.7</v>
      </c>
      <c r="I24" s="13">
        <v>2.7</v>
      </c>
      <c r="J24" s="13">
        <v>3.4</v>
      </c>
      <c r="K24" s="13">
        <v>3.5</v>
      </c>
      <c r="L24" s="13">
        <v>2.9</v>
      </c>
      <c r="M24" s="13">
        <v>4.2</v>
      </c>
      <c r="N24" s="13">
        <v>3.6</v>
      </c>
      <c r="O24" s="13">
        <v>3.4</v>
      </c>
    </row>
    <row r="25" spans="1:15" ht="18.75" customHeight="1"/>
    <row r="26" spans="1:15" ht="18.75" customHeight="1">
      <c r="B26" s="7" t="s">
        <v>31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28</v>
      </c>
    </row>
    <row r="32" spans="1:15" ht="24.9" customHeight="1">
      <c r="B32" s="10" t="s">
        <v>20</v>
      </c>
      <c r="C32" s="13">
        <v>2.8888888888888888</v>
      </c>
      <c r="D32" s="13">
        <v>3.7586206896551726</v>
      </c>
      <c r="E32" s="13">
        <v>4.6538461538461542</v>
      </c>
      <c r="F32" s="13">
        <v>4.5199999999999996</v>
      </c>
      <c r="G32" s="13">
        <v>0</v>
      </c>
      <c r="H32" s="13">
        <v>3.2</v>
      </c>
      <c r="I32" s="13">
        <v>3.3076923076923075</v>
      </c>
      <c r="J32" s="13">
        <v>3.12</v>
      </c>
      <c r="K32" s="13">
        <v>3.0384615384615383</v>
      </c>
      <c r="L32" s="13">
        <v>2.88</v>
      </c>
      <c r="M32" s="13">
        <v>3.8461538461538463</v>
      </c>
      <c r="N32" s="13">
        <v>4</v>
      </c>
      <c r="O32" s="13">
        <v>3.2678052853914923</v>
      </c>
    </row>
    <row r="33" spans="2:2" ht="18.75" customHeight="1"/>
    <row r="34" spans="2:2" ht="18.75" customHeight="1">
      <c r="B34" s="7" t="s">
        <v>32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D105-D80B-4002-B922-6E15902481CE}">
  <dimension ref="A1:O34"/>
  <sheetViews>
    <sheetView showGridLines="0" view="pageBreakPreview" zoomScale="70" zoomScaleNormal="70" zoomScaleSheetLayoutView="70" zoomScalePageLayoutView="80" workbookViewId="0">
      <selection activeCell="F27" sqref="F27"/>
    </sheetView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65.080000000000013</v>
      </c>
      <c r="D6" s="14">
        <v>59.689999999999991</v>
      </c>
      <c r="E6" s="14">
        <v>59.809999999999988</v>
      </c>
      <c r="F6" s="14">
        <v>76.25</v>
      </c>
      <c r="G6" s="14">
        <v>85.769999999999982</v>
      </c>
      <c r="H6" s="14">
        <v>73.88</v>
      </c>
      <c r="I6" s="14">
        <v>65.86</v>
      </c>
      <c r="J6" s="14">
        <v>92.960000000000008</v>
      </c>
      <c r="K6" s="14">
        <v>80.099999999999994</v>
      </c>
      <c r="L6" s="14">
        <v>66.48</v>
      </c>
      <c r="M6" s="14">
        <v>55.3</v>
      </c>
      <c r="N6" s="14">
        <v>63.730000000000004</v>
      </c>
      <c r="O6" s="14">
        <f>SUM(C6:N6)</f>
        <v>844.91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55</v>
      </c>
      <c r="D12" s="11">
        <v>58</v>
      </c>
      <c r="E12" s="11">
        <v>60</v>
      </c>
      <c r="F12" s="11">
        <v>62</v>
      </c>
      <c r="G12" s="11">
        <v>56</v>
      </c>
      <c r="H12" s="11">
        <v>52</v>
      </c>
      <c r="I12" s="11">
        <v>45</v>
      </c>
      <c r="J12" s="11">
        <v>57</v>
      </c>
      <c r="K12" s="11">
        <v>50</v>
      </c>
      <c r="L12" s="11">
        <v>42</v>
      </c>
      <c r="M12" s="11">
        <v>41</v>
      </c>
      <c r="N12" s="11">
        <v>49</v>
      </c>
      <c r="O12" s="11">
        <f>SUM(C12:N12)</f>
        <v>627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24</v>
      </c>
      <c r="D18" s="11">
        <v>21</v>
      </c>
      <c r="E18" s="11">
        <v>23</v>
      </c>
      <c r="F18" s="11">
        <v>23</v>
      </c>
      <c r="G18" s="11">
        <v>22</v>
      </c>
      <c r="H18" s="11">
        <v>23</v>
      </c>
      <c r="I18" s="11">
        <v>22</v>
      </c>
      <c r="J18" s="11">
        <v>24</v>
      </c>
      <c r="K18" s="11">
        <v>23</v>
      </c>
      <c r="L18" s="11">
        <v>20</v>
      </c>
      <c r="M18" s="11">
        <v>20</v>
      </c>
      <c r="N18" s="11">
        <v>22</v>
      </c>
      <c r="O18" s="11">
        <f>SUM(C18:N18)</f>
        <v>267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28</v>
      </c>
    </row>
    <row r="24" spans="1:15" ht="24.9" customHeight="1">
      <c r="B24" s="10" t="s">
        <v>14</v>
      </c>
      <c r="C24" s="13">
        <v>2.7</v>
      </c>
      <c r="D24" s="13">
        <v>2.8</v>
      </c>
      <c r="E24" s="13">
        <v>2.6</v>
      </c>
      <c r="F24" s="13">
        <v>3.3</v>
      </c>
      <c r="G24" s="13">
        <v>3.9</v>
      </c>
      <c r="H24" s="13">
        <v>3.2</v>
      </c>
      <c r="I24" s="13">
        <v>3</v>
      </c>
      <c r="J24" s="13">
        <v>3.9</v>
      </c>
      <c r="K24" s="13">
        <v>3.5</v>
      </c>
      <c r="L24" s="13">
        <v>3.3</v>
      </c>
      <c r="M24" s="13">
        <v>2.8</v>
      </c>
      <c r="N24" s="13">
        <v>2.9</v>
      </c>
      <c r="O24" s="13">
        <f>AVERAGE(C24:N24)</f>
        <v>3.1583333333333328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28</v>
      </c>
    </row>
    <row r="32" spans="1:15" ht="24.9" customHeight="1">
      <c r="B32" s="10" t="s">
        <v>20</v>
      </c>
      <c r="C32" s="13">
        <f>C12/C18</f>
        <v>2.2916666666666665</v>
      </c>
      <c r="D32" s="13">
        <f t="shared" ref="D32:N32" si="0">D12/D18</f>
        <v>2.7619047619047619</v>
      </c>
      <c r="E32" s="13">
        <f t="shared" si="0"/>
        <v>2.6086956521739131</v>
      </c>
      <c r="F32" s="13">
        <f t="shared" si="0"/>
        <v>2.6956521739130435</v>
      </c>
      <c r="G32" s="13">
        <f t="shared" si="0"/>
        <v>2.5454545454545454</v>
      </c>
      <c r="H32" s="13">
        <f t="shared" si="0"/>
        <v>2.2608695652173911</v>
      </c>
      <c r="I32" s="13">
        <f t="shared" si="0"/>
        <v>2.0454545454545454</v>
      </c>
      <c r="J32" s="13">
        <f t="shared" si="0"/>
        <v>2.375</v>
      </c>
      <c r="K32" s="13">
        <f t="shared" si="0"/>
        <v>2.1739130434782608</v>
      </c>
      <c r="L32" s="13">
        <f t="shared" si="0"/>
        <v>2.1</v>
      </c>
      <c r="M32" s="13">
        <f t="shared" si="0"/>
        <v>2.0499999999999998</v>
      </c>
      <c r="N32" s="13">
        <f t="shared" si="0"/>
        <v>2.2272727272727271</v>
      </c>
      <c r="O32" s="13">
        <f>AVERAGE(C32:N32)</f>
        <v>2.3446569734613214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EF573-75BD-4472-86D9-F48B5D017CBB}">
  <dimension ref="A1:O34"/>
  <sheetViews>
    <sheetView showGridLines="0" view="pageBreakPreview" zoomScale="70" zoomScaleNormal="70" zoomScaleSheetLayoutView="70" zoomScalePageLayoutView="80" workbookViewId="0">
      <selection activeCell="AC22" sqref="AC22"/>
    </sheetView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59.6</v>
      </c>
      <c r="D6" s="14">
        <v>49</v>
      </c>
      <c r="E6" s="14">
        <v>53</v>
      </c>
      <c r="F6" s="14">
        <v>60.5</v>
      </c>
      <c r="G6" s="14">
        <v>32.299999999999997</v>
      </c>
      <c r="H6" s="14">
        <v>13</v>
      </c>
      <c r="I6" s="14">
        <v>71</v>
      </c>
      <c r="J6" s="14">
        <v>77.900000000000006</v>
      </c>
      <c r="K6" s="14">
        <v>74.7</v>
      </c>
      <c r="L6" s="14">
        <v>59.2</v>
      </c>
      <c r="M6" s="14">
        <v>50.9</v>
      </c>
      <c r="N6" s="14">
        <v>75.400000000000006</v>
      </c>
      <c r="O6" s="14">
        <f>SUM(C6:N6)</f>
        <v>676.49999999999989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44</v>
      </c>
      <c r="D12" s="11">
        <v>42</v>
      </c>
      <c r="E12" s="11">
        <v>47</v>
      </c>
      <c r="F12" s="11">
        <v>50</v>
      </c>
      <c r="G12" s="11">
        <v>28</v>
      </c>
      <c r="H12" s="11">
        <v>9</v>
      </c>
      <c r="I12" s="11">
        <v>58</v>
      </c>
      <c r="J12" s="11">
        <v>55</v>
      </c>
      <c r="K12" s="11">
        <v>61</v>
      </c>
      <c r="L12" s="11">
        <v>49</v>
      </c>
      <c r="M12" s="11">
        <v>37</v>
      </c>
      <c r="N12" s="11">
        <v>57</v>
      </c>
      <c r="O12" s="11">
        <f>SUM(C12:N12)</f>
        <v>537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22</v>
      </c>
      <c r="D18" s="11">
        <v>20</v>
      </c>
      <c r="E18" s="11">
        <v>22</v>
      </c>
      <c r="F18" s="11">
        <v>27</v>
      </c>
      <c r="G18" s="11">
        <v>11</v>
      </c>
      <c r="H18" s="11">
        <v>5</v>
      </c>
      <c r="I18" s="11">
        <v>24</v>
      </c>
      <c r="J18" s="11">
        <v>20</v>
      </c>
      <c r="K18" s="11">
        <v>23</v>
      </c>
      <c r="L18" s="11">
        <v>20</v>
      </c>
      <c r="M18" s="11">
        <v>17</v>
      </c>
      <c r="N18" s="11">
        <v>25</v>
      </c>
      <c r="O18" s="11">
        <f>SUM(C18:N18)</f>
        <v>236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28</v>
      </c>
    </row>
    <row r="24" spans="1:15" ht="24.9" customHeight="1">
      <c r="B24" s="10" t="s">
        <v>14</v>
      </c>
      <c r="C24" s="13">
        <f>C6/C18</f>
        <v>2.709090909090909</v>
      </c>
      <c r="D24" s="13">
        <f t="shared" ref="D24:N24" si="0">D6/D18</f>
        <v>2.4500000000000002</v>
      </c>
      <c r="E24" s="13">
        <f t="shared" si="0"/>
        <v>2.4090909090909092</v>
      </c>
      <c r="F24" s="13">
        <f t="shared" si="0"/>
        <v>2.2407407407407409</v>
      </c>
      <c r="G24" s="13">
        <f t="shared" si="0"/>
        <v>2.9363636363636361</v>
      </c>
      <c r="H24" s="13">
        <f t="shared" si="0"/>
        <v>2.6</v>
      </c>
      <c r="I24" s="13">
        <f t="shared" si="0"/>
        <v>2.9583333333333335</v>
      </c>
      <c r="J24" s="13">
        <f t="shared" si="0"/>
        <v>3.8950000000000005</v>
      </c>
      <c r="K24" s="13">
        <f t="shared" si="0"/>
        <v>3.2478260869565219</v>
      </c>
      <c r="L24" s="13">
        <f t="shared" si="0"/>
        <v>2.96</v>
      </c>
      <c r="M24" s="13">
        <f t="shared" si="0"/>
        <v>2.9941176470588236</v>
      </c>
      <c r="N24" s="13">
        <f t="shared" si="0"/>
        <v>3.016</v>
      </c>
      <c r="O24" s="13">
        <f>AVERAGE(C24:N24)</f>
        <v>2.8680469385529062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28</v>
      </c>
    </row>
    <row r="32" spans="1:15" ht="24.9" customHeight="1">
      <c r="B32" s="10" t="s">
        <v>20</v>
      </c>
      <c r="C32" s="13">
        <f>C12/C18</f>
        <v>2</v>
      </c>
      <c r="D32" s="13">
        <f t="shared" ref="D32:N32" si="1">D12/D18</f>
        <v>2.1</v>
      </c>
      <c r="E32" s="13">
        <f t="shared" si="1"/>
        <v>2.1363636363636362</v>
      </c>
      <c r="F32" s="13">
        <f t="shared" si="1"/>
        <v>1.8518518518518519</v>
      </c>
      <c r="G32" s="13">
        <f t="shared" si="1"/>
        <v>2.5454545454545454</v>
      </c>
      <c r="H32" s="13">
        <f t="shared" si="1"/>
        <v>1.8</v>
      </c>
      <c r="I32" s="13">
        <f t="shared" si="1"/>
        <v>2.4166666666666665</v>
      </c>
      <c r="J32" s="13">
        <f t="shared" si="1"/>
        <v>2.75</v>
      </c>
      <c r="K32" s="13">
        <f t="shared" si="1"/>
        <v>2.652173913043478</v>
      </c>
      <c r="L32" s="13">
        <f t="shared" si="1"/>
        <v>2.4500000000000002</v>
      </c>
      <c r="M32" s="13">
        <f t="shared" si="1"/>
        <v>2.1764705882352939</v>
      </c>
      <c r="N32" s="13">
        <f t="shared" si="1"/>
        <v>2.2799999999999998</v>
      </c>
      <c r="O32" s="13">
        <f>AVERAGE(C32:N32)</f>
        <v>2.2632484334679557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view="pageBreakPreview" zoomScale="70" zoomScaleNormal="70" zoomScaleSheetLayoutView="70" zoomScalePageLayoutView="80" workbookViewId="0">
      <selection activeCell="E44" sqref="E44"/>
    </sheetView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82.880000000000024</v>
      </c>
      <c r="D6" s="14">
        <v>69.42</v>
      </c>
      <c r="E6" s="14">
        <v>69.439999999999984</v>
      </c>
      <c r="F6" s="14">
        <v>78.22999999999999</v>
      </c>
      <c r="G6" s="14">
        <v>102.15</v>
      </c>
      <c r="H6" s="14">
        <v>59.009999999999991</v>
      </c>
      <c r="I6" s="14">
        <v>72.221999999999994</v>
      </c>
      <c r="J6" s="14">
        <v>68.8</v>
      </c>
      <c r="K6" s="14">
        <v>83.47</v>
      </c>
      <c r="L6" s="14">
        <v>77.751999999999981</v>
      </c>
      <c r="M6" s="14">
        <v>59.063999999999993</v>
      </c>
      <c r="N6" s="14">
        <v>77.254000000000019</v>
      </c>
      <c r="O6" s="14">
        <f>SUM(C6:N6)</f>
        <v>899.69199999999989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64</v>
      </c>
      <c r="D12" s="11">
        <v>64</v>
      </c>
      <c r="E12" s="11">
        <v>55</v>
      </c>
      <c r="F12" s="11">
        <v>60</v>
      </c>
      <c r="G12" s="11">
        <v>71</v>
      </c>
      <c r="H12" s="11">
        <v>58</v>
      </c>
      <c r="I12" s="11">
        <v>64</v>
      </c>
      <c r="J12" s="11">
        <v>52</v>
      </c>
      <c r="K12" s="11">
        <v>68</v>
      </c>
      <c r="L12" s="11">
        <v>56</v>
      </c>
      <c r="M12" s="11">
        <v>51</v>
      </c>
      <c r="N12" s="11">
        <v>66</v>
      </c>
      <c r="O12" s="11">
        <f>SUM(C12:N12)</f>
        <v>729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21</v>
      </c>
      <c r="D18" s="11">
        <v>24</v>
      </c>
      <c r="E18" s="11">
        <v>22</v>
      </c>
      <c r="F18" s="11">
        <v>25</v>
      </c>
      <c r="G18" s="11">
        <v>25</v>
      </c>
      <c r="H18" s="11">
        <v>25</v>
      </c>
      <c r="I18" s="11">
        <v>27</v>
      </c>
      <c r="J18" s="11">
        <v>22</v>
      </c>
      <c r="K18" s="11">
        <v>24</v>
      </c>
      <c r="L18" s="11">
        <v>23</v>
      </c>
      <c r="M18" s="11">
        <v>23</v>
      </c>
      <c r="N18" s="11">
        <v>26</v>
      </c>
      <c r="O18" s="11">
        <f>SUM(C18:N18)</f>
        <v>287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3">
        <f>C6/C18</f>
        <v>3.9466666666666677</v>
      </c>
      <c r="D24" s="13">
        <f t="shared" ref="D24:O24" si="0">D6/D18</f>
        <v>2.8925000000000001</v>
      </c>
      <c r="E24" s="13">
        <f t="shared" si="0"/>
        <v>3.1563636363636358</v>
      </c>
      <c r="F24" s="13">
        <f t="shared" si="0"/>
        <v>3.1291999999999995</v>
      </c>
      <c r="G24" s="13">
        <f t="shared" si="0"/>
        <v>4.0860000000000003</v>
      </c>
      <c r="H24" s="13">
        <f t="shared" si="0"/>
        <v>2.3603999999999998</v>
      </c>
      <c r="I24" s="13">
        <f t="shared" si="0"/>
        <v>2.6748888888888889</v>
      </c>
      <c r="J24" s="13">
        <f t="shared" si="0"/>
        <v>3.127272727272727</v>
      </c>
      <c r="K24" s="13">
        <f t="shared" si="0"/>
        <v>3.4779166666666668</v>
      </c>
      <c r="L24" s="13">
        <f t="shared" si="0"/>
        <v>3.3805217391304341</v>
      </c>
      <c r="M24" s="13">
        <f t="shared" si="0"/>
        <v>2.5679999999999996</v>
      </c>
      <c r="N24" s="13">
        <f t="shared" si="0"/>
        <v>2.9713076923076929</v>
      </c>
      <c r="O24" s="13">
        <f t="shared" si="0"/>
        <v>3.1348153310104525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3">
        <f>C12/C18</f>
        <v>3.0476190476190474</v>
      </c>
      <c r="D32" s="13">
        <f t="shared" ref="D32:O32" si="1">D12/D18</f>
        <v>2.6666666666666665</v>
      </c>
      <c r="E32" s="13">
        <f t="shared" si="1"/>
        <v>2.5</v>
      </c>
      <c r="F32" s="13">
        <f t="shared" si="1"/>
        <v>2.4</v>
      </c>
      <c r="G32" s="13">
        <f t="shared" si="1"/>
        <v>2.84</v>
      </c>
      <c r="H32" s="13">
        <f t="shared" si="1"/>
        <v>2.3199999999999998</v>
      </c>
      <c r="I32" s="13">
        <f t="shared" si="1"/>
        <v>2.3703703703703702</v>
      </c>
      <c r="J32" s="13">
        <f t="shared" si="1"/>
        <v>2.3636363636363638</v>
      </c>
      <c r="K32" s="13">
        <f t="shared" si="1"/>
        <v>2.8333333333333335</v>
      </c>
      <c r="L32" s="13">
        <f t="shared" si="1"/>
        <v>2.4347826086956523</v>
      </c>
      <c r="M32" s="13">
        <f t="shared" si="1"/>
        <v>2.2173913043478262</v>
      </c>
      <c r="N32" s="13">
        <f t="shared" si="1"/>
        <v>2.5384615384615383</v>
      </c>
      <c r="O32" s="13">
        <f t="shared" si="1"/>
        <v>2.5400696864111496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A2CC-3B77-47E1-A9C8-85BCDA010652}">
  <dimension ref="A1:O34"/>
  <sheetViews>
    <sheetView showGridLines="0" view="pageBreakPreview" zoomScale="70" zoomScaleNormal="70" zoomScaleSheetLayoutView="70" zoomScalePageLayoutView="80" workbookViewId="0">
      <selection activeCell="M15" sqref="M15"/>
    </sheetView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79.600000000000009</v>
      </c>
      <c r="D6" s="14">
        <v>79.054999999999993</v>
      </c>
      <c r="E6" s="14">
        <v>75.080000000000013</v>
      </c>
      <c r="F6" s="14">
        <v>70.674999999999997</v>
      </c>
      <c r="G6" s="14">
        <v>82.894999999999996</v>
      </c>
      <c r="H6" s="14">
        <v>92.21</v>
      </c>
      <c r="I6" s="14">
        <v>92.280000000000015</v>
      </c>
      <c r="J6" s="14">
        <v>80.045000000000002</v>
      </c>
      <c r="K6" s="14">
        <v>117.01099999999998</v>
      </c>
      <c r="L6" s="14">
        <v>107.62</v>
      </c>
      <c r="M6" s="14">
        <v>88.916000000000011</v>
      </c>
      <c r="N6" s="14">
        <v>83.314999999999998</v>
      </c>
      <c r="O6" s="14">
        <f>SUM(C6:N6)</f>
        <v>1048.702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73</v>
      </c>
      <c r="D12" s="11">
        <v>63</v>
      </c>
      <c r="E12" s="11">
        <v>63</v>
      </c>
      <c r="F12" s="11">
        <v>48</v>
      </c>
      <c r="G12" s="11">
        <v>51</v>
      </c>
      <c r="H12" s="11">
        <v>63</v>
      </c>
      <c r="I12" s="11">
        <v>62</v>
      </c>
      <c r="J12" s="11">
        <v>70</v>
      </c>
      <c r="K12" s="11">
        <v>84</v>
      </c>
      <c r="L12" s="11">
        <v>69</v>
      </c>
      <c r="M12" s="11">
        <v>69</v>
      </c>
      <c r="N12" s="11">
        <v>69</v>
      </c>
      <c r="O12" s="11">
        <f>SUM(C12:N12)</f>
        <v>784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26</v>
      </c>
      <c r="D18" s="11">
        <v>27</v>
      </c>
      <c r="E18" s="11">
        <v>21</v>
      </c>
      <c r="F18" s="11">
        <v>23</v>
      </c>
      <c r="G18" s="11">
        <v>24</v>
      </c>
      <c r="H18" s="11">
        <v>25</v>
      </c>
      <c r="I18" s="11">
        <v>23</v>
      </c>
      <c r="J18" s="11">
        <v>22</v>
      </c>
      <c r="K18" s="11">
        <v>25</v>
      </c>
      <c r="L18" s="11">
        <v>28</v>
      </c>
      <c r="M18" s="11">
        <v>25</v>
      </c>
      <c r="N18" s="11">
        <v>27</v>
      </c>
      <c r="O18" s="11">
        <f>SUM(C18:N18)</f>
        <v>296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3">
        <f>C6/C18</f>
        <v>3.0615384615384618</v>
      </c>
      <c r="D24" s="13">
        <f t="shared" ref="D24:O24" si="0">D6/D18</f>
        <v>2.9279629629629627</v>
      </c>
      <c r="E24" s="13">
        <f t="shared" si="0"/>
        <v>3.5752380952380958</v>
      </c>
      <c r="F24" s="13">
        <f t="shared" si="0"/>
        <v>3.0728260869565216</v>
      </c>
      <c r="G24" s="13">
        <f t="shared" si="0"/>
        <v>3.453958333333333</v>
      </c>
      <c r="H24" s="13">
        <f t="shared" si="0"/>
        <v>3.6883999999999997</v>
      </c>
      <c r="I24" s="13">
        <f t="shared" si="0"/>
        <v>4.0121739130434788</v>
      </c>
      <c r="J24" s="13">
        <f t="shared" si="0"/>
        <v>3.6384090909090911</v>
      </c>
      <c r="K24" s="13">
        <f t="shared" si="0"/>
        <v>4.680439999999999</v>
      </c>
      <c r="L24" s="13">
        <f t="shared" si="0"/>
        <v>3.8435714285714289</v>
      </c>
      <c r="M24" s="13">
        <f t="shared" si="0"/>
        <v>3.5566400000000002</v>
      </c>
      <c r="N24" s="13">
        <f t="shared" si="0"/>
        <v>3.0857407407407407</v>
      </c>
      <c r="O24" s="13">
        <f t="shared" si="0"/>
        <v>3.5429121621621622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3">
        <f>C12/C18</f>
        <v>2.8076923076923075</v>
      </c>
      <c r="D32" s="13">
        <f t="shared" ref="D32:O32" si="1">D12/D18</f>
        <v>2.3333333333333335</v>
      </c>
      <c r="E32" s="13">
        <f t="shared" si="1"/>
        <v>3</v>
      </c>
      <c r="F32" s="13">
        <f t="shared" si="1"/>
        <v>2.0869565217391304</v>
      </c>
      <c r="G32" s="13">
        <f t="shared" si="1"/>
        <v>2.125</v>
      </c>
      <c r="H32" s="13">
        <f t="shared" si="1"/>
        <v>2.52</v>
      </c>
      <c r="I32" s="13">
        <f t="shared" si="1"/>
        <v>2.6956521739130435</v>
      </c>
      <c r="J32" s="13">
        <f t="shared" si="1"/>
        <v>3.1818181818181817</v>
      </c>
      <c r="K32" s="13">
        <f t="shared" si="1"/>
        <v>3.36</v>
      </c>
      <c r="L32" s="13">
        <f t="shared" si="1"/>
        <v>2.4642857142857144</v>
      </c>
      <c r="M32" s="13">
        <f t="shared" si="1"/>
        <v>2.76</v>
      </c>
      <c r="N32" s="13">
        <f t="shared" si="1"/>
        <v>2.5555555555555554</v>
      </c>
      <c r="O32" s="13">
        <f t="shared" si="1"/>
        <v>2.6486486486486487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2717-B731-4C9E-969C-4F409DA4AB64}">
  <dimension ref="A1:O34"/>
  <sheetViews>
    <sheetView showGridLines="0" view="pageBreakPreview" zoomScale="70" zoomScaleNormal="70" zoomScaleSheetLayoutView="70" zoomScalePageLayoutView="80" workbookViewId="0">
      <selection activeCell="X27" sqref="X27"/>
    </sheetView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25</v>
      </c>
      <c r="C1" s="3"/>
      <c r="D1" s="3"/>
      <c r="E1" s="3"/>
      <c r="F1" s="3"/>
      <c r="G1" s="2" t="s">
        <v>26</v>
      </c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14.5</v>
      </c>
      <c r="D6" s="14">
        <v>61.099999999999994</v>
      </c>
      <c r="E6" s="14">
        <v>50.61099999999999</v>
      </c>
      <c r="F6" s="14">
        <v>29.774999999999999</v>
      </c>
      <c r="G6" s="14">
        <v>54.750000000000014</v>
      </c>
      <c r="H6" s="14">
        <v>65.160000000000011</v>
      </c>
      <c r="I6" s="14">
        <v>110.39999999999999</v>
      </c>
      <c r="J6" s="14">
        <v>87.249999999999986</v>
      </c>
      <c r="K6" s="14">
        <v>86.76</v>
      </c>
      <c r="L6" s="14">
        <v>79.699999999999974</v>
      </c>
      <c r="M6" s="14">
        <v>81.060000000000016</v>
      </c>
      <c r="N6" s="14">
        <v>78.909999999999982</v>
      </c>
      <c r="O6" s="14">
        <f>SUM(C6:N6)</f>
        <v>799.976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21</v>
      </c>
      <c r="D12" s="11">
        <v>62</v>
      </c>
      <c r="E12" s="11">
        <v>60</v>
      </c>
      <c r="F12" s="11">
        <v>30</v>
      </c>
      <c r="G12" s="11">
        <v>43</v>
      </c>
      <c r="H12" s="11">
        <v>64</v>
      </c>
      <c r="I12" s="11">
        <v>96</v>
      </c>
      <c r="J12" s="11">
        <v>83</v>
      </c>
      <c r="K12" s="11">
        <v>76</v>
      </c>
      <c r="L12" s="11">
        <v>66</v>
      </c>
      <c r="M12" s="11">
        <v>52</v>
      </c>
      <c r="N12" s="11">
        <v>56</v>
      </c>
      <c r="O12" s="11">
        <f>SUM(C12:N12)</f>
        <v>709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8</v>
      </c>
      <c r="D18" s="11">
        <v>20</v>
      </c>
      <c r="E18" s="11">
        <v>27</v>
      </c>
      <c r="F18" s="11">
        <v>15</v>
      </c>
      <c r="G18" s="11">
        <v>21</v>
      </c>
      <c r="H18" s="11">
        <v>24</v>
      </c>
      <c r="I18" s="11">
        <v>28</v>
      </c>
      <c r="J18" s="11">
        <v>26</v>
      </c>
      <c r="K18" s="11">
        <v>24</v>
      </c>
      <c r="L18" s="11">
        <v>24</v>
      </c>
      <c r="M18" s="11">
        <v>21</v>
      </c>
      <c r="N18" s="11">
        <v>25</v>
      </c>
      <c r="O18" s="11">
        <f>SUM(C18:N18)</f>
        <v>263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3">
        <f>C6/C18</f>
        <v>1.8125</v>
      </c>
      <c r="D24" s="13">
        <f t="shared" ref="D24:N24" si="0">D6/D18</f>
        <v>3.0549999999999997</v>
      </c>
      <c r="E24" s="13">
        <f t="shared" si="0"/>
        <v>1.8744814814814812</v>
      </c>
      <c r="F24" s="13">
        <f t="shared" si="0"/>
        <v>1.9849999999999999</v>
      </c>
      <c r="G24" s="13">
        <f t="shared" si="0"/>
        <v>2.6071428571428577</v>
      </c>
      <c r="H24" s="13">
        <f t="shared" si="0"/>
        <v>2.7150000000000003</v>
      </c>
      <c r="I24" s="13">
        <f t="shared" si="0"/>
        <v>3.9428571428571426</v>
      </c>
      <c r="J24" s="13">
        <f t="shared" si="0"/>
        <v>3.3557692307692304</v>
      </c>
      <c r="K24" s="13">
        <f t="shared" si="0"/>
        <v>3.6150000000000002</v>
      </c>
      <c r="L24" s="13">
        <f t="shared" si="0"/>
        <v>3.3208333333333324</v>
      </c>
      <c r="M24" s="13">
        <f t="shared" si="0"/>
        <v>3.8600000000000008</v>
      </c>
      <c r="N24" s="13">
        <f t="shared" si="0"/>
        <v>3.1563999999999992</v>
      </c>
      <c r="O24" s="13">
        <f>O6/O18</f>
        <v>3.0417338403041825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3">
        <f>C12/C18</f>
        <v>2.625</v>
      </c>
      <c r="D32" s="13">
        <f t="shared" ref="D32:O32" si="1">D12/D18</f>
        <v>3.1</v>
      </c>
      <c r="E32" s="13">
        <f t="shared" si="1"/>
        <v>2.2222222222222223</v>
      </c>
      <c r="F32" s="13">
        <f t="shared" si="1"/>
        <v>2</v>
      </c>
      <c r="G32" s="13">
        <f t="shared" si="1"/>
        <v>2.0476190476190474</v>
      </c>
      <c r="H32" s="13">
        <f t="shared" si="1"/>
        <v>2.6666666666666665</v>
      </c>
      <c r="I32" s="13">
        <f t="shared" si="1"/>
        <v>3.4285714285714284</v>
      </c>
      <c r="J32" s="13">
        <f t="shared" si="1"/>
        <v>3.1923076923076925</v>
      </c>
      <c r="K32" s="13">
        <f t="shared" si="1"/>
        <v>3.1666666666666665</v>
      </c>
      <c r="L32" s="13">
        <f t="shared" si="1"/>
        <v>2.75</v>
      </c>
      <c r="M32" s="13">
        <f t="shared" si="1"/>
        <v>2.4761904761904763</v>
      </c>
      <c r="N32" s="13">
        <f t="shared" si="1"/>
        <v>2.2400000000000002</v>
      </c>
      <c r="O32" s="13">
        <f t="shared" si="1"/>
        <v>2.6958174904942966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令和５年度</vt:lpstr>
      <vt:lpstr>令和４年度</vt:lpstr>
      <vt:lpstr>令和３年度</vt:lpstr>
      <vt:lpstr>令和２年度</vt:lpstr>
      <vt:lpstr>令和元年度</vt:lpstr>
      <vt:lpstr>平成30年度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天沼　博耀</dc:creator>
  <cp:lastModifiedBy>菊池　祐来</cp:lastModifiedBy>
  <cp:lastPrinted>2024-04-05T08:00:10Z</cp:lastPrinted>
  <dcterms:created xsi:type="dcterms:W3CDTF">2015-06-05T18:19:34Z</dcterms:created>
  <dcterms:modified xsi:type="dcterms:W3CDTF">2024-04-05T08:00:14Z</dcterms:modified>
</cp:coreProperties>
</file>