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m00004128\Desktop\"/>
    </mc:Choice>
  </mc:AlternateContent>
  <xr:revisionPtr revIDLastSave="0" documentId="8_{3AD936C4-4E04-46F2-B88D-13F72015DF2D}" xr6:coauthVersionLast="46" xr6:coauthVersionMax="46" xr10:uidLastSave="{00000000-0000-0000-0000-000000000000}"/>
  <bookViews>
    <workbookView xWindow="-120" yWindow="-120" windowWidth="29040" windowHeight="15840" activeTab="1"/>
  </bookViews>
  <sheets>
    <sheet name="シート１　定期報告書" sheetId="3" r:id="rId1"/>
    <sheet name="記入例（定期報告）" sheetId="9" r:id="rId2"/>
    <sheet name="シート２　自主点検表" sheetId="10" r:id="rId3"/>
    <sheet name="記入例（自主点検表）" sheetId="11" r:id="rId4"/>
  </sheets>
  <definedNames>
    <definedName name="_xlnm.Print_Area" localSheetId="0">'シート１　定期報告書'!$A$3:$Q$82</definedName>
    <definedName name="_xlnm.Print_Area" localSheetId="2">'シート２　自主点検表'!$A$1:$I$29</definedName>
    <definedName name="_xlnm.Print_Area" localSheetId="3">'記入例（自主点検表）'!$A$1:$O$29</definedName>
    <definedName name="_xlnm.Print_Area" localSheetId="1">'記入例（定期報告）'!$A$3:$AI$82</definedName>
    <definedName name="_xlnm.Print_Titles" localSheetId="0">'シート１　定期報告書'!$7:$7</definedName>
    <definedName name="_xlnm.Print_Titles" localSheetId="1">'記入例（定期報告）'!$7:$7</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3" l="1"/>
  <c r="D40" i="9"/>
  <c r="E34" i="9"/>
  <c r="E32" i="9"/>
  <c r="AA73" i="9"/>
  <c r="AB73" i="9" s="1"/>
  <c r="U73" i="9"/>
  <c r="T73" i="9" s="1"/>
  <c r="AA72" i="9"/>
  <c r="AB72" i="9" s="1"/>
  <c r="U72" i="9"/>
  <c r="T72" i="9" s="1"/>
  <c r="AA71" i="9"/>
  <c r="AB71" i="9" s="1"/>
  <c r="U71" i="9"/>
  <c r="T71" i="9" s="1"/>
  <c r="AA70" i="9"/>
  <c r="AB70" i="9" s="1"/>
  <c r="U70" i="9"/>
  <c r="T70" i="9" s="1"/>
  <c r="AA68" i="9"/>
  <c r="AB68" i="9" s="1"/>
  <c r="U68" i="9"/>
  <c r="T68" i="9" s="1"/>
  <c r="AA67" i="9"/>
  <c r="AB67" i="9" s="1"/>
  <c r="U67" i="9"/>
  <c r="T67" i="9" s="1"/>
  <c r="AA66" i="9"/>
  <c r="AB66" i="9" s="1"/>
  <c r="U66" i="9"/>
  <c r="T66" i="9" s="1"/>
  <c r="AA65" i="9"/>
  <c r="AB65" i="9" s="1"/>
  <c r="U65" i="9"/>
  <c r="T65" i="9" s="1"/>
  <c r="AA64" i="9"/>
  <c r="AB64" i="9" s="1"/>
  <c r="U64" i="9"/>
  <c r="T64" i="9" s="1"/>
  <c r="AA62" i="9"/>
  <c r="AB62" i="9" s="1"/>
  <c r="U62" i="9"/>
  <c r="T62" i="9" s="1"/>
  <c r="AA61" i="9"/>
  <c r="AB61" i="9" s="1"/>
  <c r="U61" i="9"/>
  <c r="T61" i="9" s="1"/>
  <c r="AA59" i="9"/>
  <c r="AB59" i="9" s="1"/>
  <c r="U59" i="9"/>
  <c r="AA58" i="9"/>
  <c r="AB58" i="9" s="1"/>
  <c r="U58" i="9"/>
  <c r="T58" i="9"/>
  <c r="AA57" i="9"/>
  <c r="AB57" i="9" s="1"/>
  <c r="U57" i="9"/>
  <c r="T57" i="9"/>
  <c r="AA56" i="9"/>
  <c r="AB56" i="9" s="1"/>
  <c r="U56" i="9"/>
  <c r="T56" i="9"/>
  <c r="D55" i="9"/>
  <c r="AA54" i="9"/>
  <c r="AB54" i="9"/>
  <c r="U54" i="9"/>
  <c r="T54" i="9" s="1"/>
  <c r="H54" i="9"/>
  <c r="AA53" i="9"/>
  <c r="AB53" i="9"/>
  <c r="U53" i="9"/>
  <c r="T53" i="9" s="1"/>
  <c r="AA52" i="9"/>
  <c r="AB52" i="9"/>
  <c r="U52" i="9"/>
  <c r="T52" i="9" s="1"/>
  <c r="AA51" i="9"/>
  <c r="AB51" i="9"/>
  <c r="U51" i="9"/>
  <c r="T51" i="9" s="1"/>
  <c r="AA50" i="9"/>
  <c r="AB50" i="9"/>
  <c r="U50" i="9"/>
  <c r="T50" i="9" s="1"/>
  <c r="D49" i="9"/>
  <c r="AA48" i="9"/>
  <c r="AB48" i="9" s="1"/>
  <c r="U48" i="9"/>
  <c r="T48" i="9"/>
  <c r="H48" i="9"/>
  <c r="AA46" i="9"/>
  <c r="AB46" i="9" s="1"/>
  <c r="U46" i="9"/>
  <c r="T46" i="9"/>
  <c r="AA39" i="9"/>
  <c r="AB39" i="9" s="1"/>
  <c r="U39" i="9"/>
  <c r="T39" i="9"/>
  <c r="AA38" i="9"/>
  <c r="AB38" i="9" s="1"/>
  <c r="U38" i="9"/>
  <c r="T38" i="9"/>
  <c r="D37" i="9"/>
  <c r="AA36" i="9"/>
  <c r="AB36" i="9"/>
  <c r="U36" i="9"/>
  <c r="T36" i="9" s="1"/>
  <c r="W35" i="9"/>
  <c r="U34" i="9"/>
  <c r="T34" i="9" s="1"/>
  <c r="V32" i="9"/>
  <c r="U32" i="9"/>
  <c r="T32" i="9"/>
  <c r="AA29" i="9"/>
  <c r="AB29" i="9" s="1"/>
  <c r="U29" i="9"/>
  <c r="T29" i="9"/>
  <c r="AA28" i="9"/>
  <c r="AB28" i="9" s="1"/>
  <c r="U28" i="9"/>
  <c r="T28" i="9"/>
  <c r="AA27" i="9"/>
  <c r="AB27" i="9" s="1"/>
  <c r="U27" i="9"/>
  <c r="T27" i="9"/>
  <c r="D26" i="9"/>
  <c r="AA24" i="9"/>
  <c r="AB24" i="9"/>
  <c r="U24" i="9"/>
  <c r="T24" i="9" s="1"/>
  <c r="H24" i="9"/>
  <c r="AA23" i="9"/>
  <c r="AB23" i="9"/>
  <c r="U23" i="9"/>
  <c r="T23" i="9" s="1"/>
  <c r="AA22" i="9"/>
  <c r="AB22" i="9"/>
  <c r="U22" i="9"/>
  <c r="T22" i="9" s="1"/>
  <c r="AA21" i="9"/>
  <c r="AB21" i="9"/>
  <c r="U21" i="9"/>
  <c r="T21" i="9" s="1"/>
  <c r="AA20" i="9"/>
  <c r="AB20" i="9"/>
  <c r="U20" i="9"/>
  <c r="T20" i="9" s="1"/>
  <c r="AA19" i="9"/>
  <c r="AB19" i="9"/>
  <c r="U19" i="9"/>
  <c r="T19" i="9" s="1"/>
  <c r="AA18" i="9"/>
  <c r="AB18" i="9"/>
  <c r="U18" i="9"/>
  <c r="T18" i="9" s="1"/>
  <c r="D17" i="9"/>
  <c r="AA16" i="9"/>
  <c r="AB16" i="9" s="1"/>
  <c r="U16" i="9"/>
  <c r="T16" i="9"/>
  <c r="H16" i="9"/>
  <c r="AA15" i="9"/>
  <c r="AB15" i="9" s="1"/>
  <c r="U15" i="9"/>
  <c r="T15" i="9"/>
  <c r="AA14" i="9"/>
  <c r="AB14" i="9" s="1"/>
  <c r="U14" i="9"/>
  <c r="T14" i="9"/>
  <c r="AA13" i="9"/>
  <c r="AB13" i="9" s="1"/>
  <c r="U13" i="9"/>
  <c r="T13" i="9"/>
  <c r="AA12" i="9"/>
  <c r="AB12" i="9" s="1"/>
  <c r="U12" i="9"/>
  <c r="T12" i="9"/>
  <c r="AA11" i="9"/>
  <c r="AB11" i="9" s="1"/>
  <c r="C1" i="9" s="1"/>
  <c r="U11" i="9"/>
  <c r="T11" i="9"/>
  <c r="H11" i="9"/>
  <c r="AA10" i="9"/>
  <c r="AB10" i="9"/>
  <c r="U10" i="9"/>
  <c r="T10" i="9" s="1"/>
  <c r="AA9" i="9"/>
  <c r="AB9" i="9"/>
  <c r="U9" i="9"/>
  <c r="T9" i="9" s="1"/>
  <c r="AA8" i="9"/>
  <c r="AB8" i="9"/>
  <c r="G1" i="9" s="1"/>
  <c r="U8" i="9"/>
  <c r="U76" i="9" s="1"/>
  <c r="E32" i="3"/>
  <c r="W35" i="3"/>
  <c r="Z35" i="3" s="1"/>
  <c r="AA35" i="3" s="1"/>
  <c r="U34" i="3"/>
  <c r="T34" i="3" s="1"/>
  <c r="V32" i="3"/>
  <c r="U32" i="3"/>
  <c r="U65" i="3"/>
  <c r="T65" i="3" s="1"/>
  <c r="U66" i="3"/>
  <c r="U67" i="3"/>
  <c r="T67" i="3"/>
  <c r="U71" i="3"/>
  <c r="T71" i="3" s="1"/>
  <c r="U72" i="3"/>
  <c r="T72" i="3"/>
  <c r="U8" i="3"/>
  <c r="T8" i="3" s="1"/>
  <c r="U70" i="3"/>
  <c r="T70" i="3"/>
  <c r="U68" i="3"/>
  <c r="T11" i="3"/>
  <c r="U57" i="3"/>
  <c r="T57" i="3"/>
  <c r="U58" i="3"/>
  <c r="T58" i="3"/>
  <c r="U56" i="3"/>
  <c r="T56" i="3"/>
  <c r="U54" i="3"/>
  <c r="T54" i="3" s="1"/>
  <c r="U51" i="3"/>
  <c r="T51" i="3"/>
  <c r="U52" i="3"/>
  <c r="T52" i="3"/>
  <c r="U53" i="3"/>
  <c r="T53" i="3"/>
  <c r="U50" i="3"/>
  <c r="T50" i="3"/>
  <c r="U48" i="3"/>
  <c r="T48" i="3"/>
  <c r="U39" i="3"/>
  <c r="T39" i="3"/>
  <c r="U46" i="3"/>
  <c r="T46" i="3"/>
  <c r="T38" i="3"/>
  <c r="U38" i="3"/>
  <c r="U36" i="3"/>
  <c r="T36" i="3"/>
  <c r="U28" i="3"/>
  <c r="T28" i="3"/>
  <c r="U27" i="3"/>
  <c r="T27" i="3"/>
  <c r="U24" i="3"/>
  <c r="T24" i="3"/>
  <c r="U16" i="3"/>
  <c r="T16" i="3"/>
  <c r="T23" i="3"/>
  <c r="U23" i="3"/>
  <c r="U19" i="3"/>
  <c r="T19" i="3"/>
  <c r="U20" i="3"/>
  <c r="T20" i="3"/>
  <c r="T21" i="3"/>
  <c r="U21" i="3"/>
  <c r="T22" i="3"/>
  <c r="U22" i="3"/>
  <c r="U18" i="3"/>
  <c r="T18" i="3"/>
  <c r="T13" i="3"/>
  <c r="U13" i="3"/>
  <c r="T14" i="3"/>
  <c r="U14" i="3"/>
  <c r="T15" i="3"/>
  <c r="U15" i="3"/>
  <c r="AA73" i="3"/>
  <c r="AB73" i="3"/>
  <c r="U11" i="3"/>
  <c r="U12" i="3"/>
  <c r="T12" i="3"/>
  <c r="AA65" i="3"/>
  <c r="AB65" i="3" s="1"/>
  <c r="AA64" i="3"/>
  <c r="AB64" i="3"/>
  <c r="U64" i="3"/>
  <c r="T64" i="3" s="1"/>
  <c r="AA8" i="3"/>
  <c r="AB8" i="3"/>
  <c r="AA9" i="3"/>
  <c r="AB9" i="3" s="1"/>
  <c r="AA10" i="3"/>
  <c r="AB10" i="3"/>
  <c r="AA11" i="3"/>
  <c r="AB11" i="3" s="1"/>
  <c r="AA12" i="3"/>
  <c r="AB12" i="3"/>
  <c r="AA13" i="3"/>
  <c r="AB13" i="3" s="1"/>
  <c r="AA14" i="3"/>
  <c r="AB14" i="3"/>
  <c r="AA15" i="3"/>
  <c r="AB15" i="3" s="1"/>
  <c r="AA16" i="3"/>
  <c r="AB16" i="3"/>
  <c r="AA18" i="3"/>
  <c r="AB18" i="3" s="1"/>
  <c r="AA19" i="3"/>
  <c r="AB19" i="3"/>
  <c r="AA20" i="3"/>
  <c r="AB20" i="3" s="1"/>
  <c r="AA21" i="3"/>
  <c r="AB21" i="3"/>
  <c r="AA22" i="3"/>
  <c r="AB22" i="3" s="1"/>
  <c r="AA23" i="3"/>
  <c r="AB23" i="3"/>
  <c r="AA24" i="3"/>
  <c r="AB24" i="3" s="1"/>
  <c r="AA27" i="3"/>
  <c r="AB27" i="3"/>
  <c r="AA28" i="3"/>
  <c r="AB28" i="3" s="1"/>
  <c r="AA29" i="3"/>
  <c r="AB29" i="3"/>
  <c r="AA36" i="3"/>
  <c r="AB36" i="3" s="1"/>
  <c r="AA38" i="3"/>
  <c r="AB38" i="3"/>
  <c r="AA39" i="3"/>
  <c r="AB39" i="3" s="1"/>
  <c r="AA46" i="3"/>
  <c r="AB46" i="3"/>
  <c r="AA48" i="3"/>
  <c r="AB48" i="3" s="1"/>
  <c r="AA50" i="3"/>
  <c r="AB50" i="3"/>
  <c r="AA51" i="3"/>
  <c r="AB51" i="3" s="1"/>
  <c r="AA52" i="3"/>
  <c r="AB52" i="3"/>
  <c r="AA53" i="3"/>
  <c r="AB53" i="3" s="1"/>
  <c r="AA54" i="3"/>
  <c r="AB54" i="3"/>
  <c r="AA56" i="3"/>
  <c r="AB56" i="3" s="1"/>
  <c r="AA57" i="3"/>
  <c r="AB57" i="3"/>
  <c r="AA58" i="3"/>
  <c r="AB58" i="3" s="1"/>
  <c r="AA59" i="3"/>
  <c r="AB59" i="3"/>
  <c r="AA61" i="3"/>
  <c r="AB61" i="3" s="1"/>
  <c r="AA62" i="3"/>
  <c r="AB62" i="3"/>
  <c r="AA66" i="3"/>
  <c r="AB66" i="3" s="1"/>
  <c r="AA67" i="3"/>
  <c r="AB67" i="3"/>
  <c r="AA68" i="3"/>
  <c r="AB68" i="3" s="1"/>
  <c r="AA70" i="3"/>
  <c r="AB70" i="3"/>
  <c r="AA71" i="3"/>
  <c r="AB71" i="3" s="1"/>
  <c r="AA72" i="3"/>
  <c r="AB72" i="3"/>
  <c r="U61" i="3"/>
  <c r="T61" i="3" s="1"/>
  <c r="U73" i="3"/>
  <c r="T73" i="3"/>
  <c r="U62" i="3"/>
  <c r="T62" i="3" s="1"/>
  <c r="U59" i="3"/>
  <c r="T59" i="3"/>
  <c r="D55" i="3"/>
  <c r="H54" i="3"/>
  <c r="D49" i="3"/>
  <c r="H48" i="3"/>
  <c r="D37" i="3"/>
  <c r="U29" i="3"/>
  <c r="T29" i="3" s="1"/>
  <c r="D26" i="3"/>
  <c r="H24" i="3"/>
  <c r="D17" i="3"/>
  <c r="H16" i="3"/>
  <c r="H11" i="3"/>
  <c r="U10" i="3"/>
  <c r="T10" i="3" s="1"/>
  <c r="U9" i="3"/>
  <c r="T9" i="3"/>
  <c r="T68" i="3"/>
  <c r="T66" i="3"/>
  <c r="T32" i="3"/>
  <c r="W32" i="3"/>
  <c r="Z32" i="3" s="1"/>
  <c r="AA32" i="3" s="1"/>
  <c r="W32" i="9"/>
  <c r="Z32" i="9" s="1"/>
  <c r="AA32" i="9" s="1"/>
  <c r="Z35" i="9"/>
  <c r="AA35" i="9" s="1"/>
  <c r="U35" i="9"/>
  <c r="Z34" i="9" s="1"/>
  <c r="AA34" i="9" s="1"/>
  <c r="T35" i="9"/>
  <c r="T59" i="9"/>
  <c r="G1" i="3" l="1"/>
  <c r="E1" i="9"/>
  <c r="I1" i="9" s="1"/>
  <c r="U83" i="9" s="1"/>
  <c r="E1" i="3"/>
  <c r="I1" i="3" s="1"/>
  <c r="C1" i="3"/>
  <c r="U35" i="3"/>
  <c r="T8" i="9"/>
  <c r="U1" i="9" s="1"/>
  <c r="U76" i="3" l="1"/>
  <c r="K1" i="3" s="1"/>
  <c r="Z34" i="3"/>
  <c r="AA34" i="3" s="1"/>
  <c r="T35" i="3"/>
  <c r="U1" i="3" s="1"/>
  <c r="K1" i="9"/>
  <c r="U83" i="3"/>
</calcChain>
</file>

<file path=xl/sharedStrings.xml><?xml version="1.0" encoding="utf-8"?>
<sst xmlns="http://schemas.openxmlformats.org/spreadsheetml/2006/main" count="962" uniqueCount="252">
  <si>
    <t>登録の基準</t>
    <rPh sb="0" eb="2">
      <t>トウロク</t>
    </rPh>
    <rPh sb="3" eb="5">
      <t>キジュン</t>
    </rPh>
    <phoneticPr fontId="1"/>
  </si>
  <si>
    <t>誇大広告の禁止</t>
    <rPh sb="0" eb="2">
      <t>コダイ</t>
    </rPh>
    <rPh sb="2" eb="4">
      <t>コウコク</t>
    </rPh>
    <rPh sb="5" eb="7">
      <t>キンシ</t>
    </rPh>
    <phoneticPr fontId="1"/>
  </si>
  <si>
    <t>項目</t>
    <rPh sb="0" eb="2">
      <t>コウモク</t>
    </rPh>
    <phoneticPr fontId="1"/>
  </si>
  <si>
    <t>はい</t>
    <phoneticPr fontId="1"/>
  </si>
  <si>
    <t>いいえ</t>
    <phoneticPr fontId="1"/>
  </si>
  <si>
    <t>住宅名称</t>
    <rPh sb="0" eb="2">
      <t>ジュウタク</t>
    </rPh>
    <rPh sb="2" eb="4">
      <t>メイショウ</t>
    </rPh>
    <phoneticPr fontId="1"/>
  </si>
  <si>
    <t>住宅住所</t>
    <rPh sb="0" eb="2">
      <t>ジュウタク</t>
    </rPh>
    <rPh sb="2" eb="4">
      <t>ジュウショ</t>
    </rPh>
    <phoneticPr fontId="1"/>
  </si>
  <si>
    <t>登録番号</t>
    <rPh sb="0" eb="2">
      <t>トウロク</t>
    </rPh>
    <rPh sb="2" eb="4">
      <t>バンゴウ</t>
    </rPh>
    <phoneticPr fontId="1"/>
  </si>
  <si>
    <t>事業者名</t>
    <rPh sb="0" eb="3">
      <t>ジギョウシャ</t>
    </rPh>
    <rPh sb="3" eb="4">
      <t>メイ</t>
    </rPh>
    <phoneticPr fontId="1"/>
  </si>
  <si>
    <t>報告者名</t>
    <rPh sb="0" eb="3">
      <t>ホウコクシャ</t>
    </rPh>
    <rPh sb="3" eb="4">
      <t>メイ</t>
    </rPh>
    <phoneticPr fontId="1"/>
  </si>
  <si>
    <t>入居開始日</t>
    <rPh sb="0" eb="2">
      <t>ニュウキョ</t>
    </rPh>
    <rPh sb="2" eb="5">
      <t>カイシビ</t>
    </rPh>
    <phoneticPr fontId="1"/>
  </si>
  <si>
    <t>平成</t>
    <rPh sb="0" eb="2">
      <t>ヘイセイ</t>
    </rPh>
    <phoneticPr fontId="1"/>
  </si>
  <si>
    <t>帳簿の備付け等</t>
    <rPh sb="0" eb="2">
      <t>チョウボ</t>
    </rPh>
    <rPh sb="3" eb="5">
      <t>ソナエツ</t>
    </rPh>
    <rPh sb="6" eb="7">
      <t>ナド</t>
    </rPh>
    <phoneticPr fontId="1"/>
  </si>
  <si>
    <t>□</t>
  </si>
  <si>
    <t>①各居住部分の床面積を変更した。</t>
    <rPh sb="1" eb="2">
      <t>カク</t>
    </rPh>
    <rPh sb="2" eb="4">
      <t>キョジュウ</t>
    </rPh>
    <rPh sb="4" eb="6">
      <t>ブブン</t>
    </rPh>
    <rPh sb="7" eb="10">
      <t>ユカメンセキ</t>
    </rPh>
    <rPh sb="11" eb="13">
      <t>ヘンコウ</t>
    </rPh>
    <phoneticPr fontId="1"/>
  </si>
  <si>
    <t>法7条</t>
    <rPh sb="0" eb="1">
      <t>ホウ</t>
    </rPh>
    <rPh sb="2" eb="3">
      <t>ジョウ</t>
    </rPh>
    <phoneticPr fontId="1"/>
  </si>
  <si>
    <t>・登録基準を満たしている。</t>
    <rPh sb="1" eb="3">
      <t>トウロク</t>
    </rPh>
    <rPh sb="3" eb="5">
      <t>キジュン</t>
    </rPh>
    <rPh sb="6" eb="7">
      <t>ミ</t>
    </rPh>
    <phoneticPr fontId="1"/>
  </si>
  <si>
    <t>法1条</t>
    <rPh sb="0" eb="1">
      <t>ホウ</t>
    </rPh>
    <rPh sb="2" eb="3">
      <t>ジョウ</t>
    </rPh>
    <phoneticPr fontId="1"/>
  </si>
  <si>
    <t>③ﾊﾞﾘｱﾌﾘｰ構造（加齢対応構造等）を変更した。</t>
    <rPh sb="8" eb="10">
      <t>コウゾウ</t>
    </rPh>
    <rPh sb="20" eb="22">
      <t>ヘンコウ</t>
    </rPh>
    <phoneticPr fontId="1"/>
  </si>
  <si>
    <t>①全て書面により契約をしている。</t>
    <rPh sb="1" eb="2">
      <t>スベ</t>
    </rPh>
    <rPh sb="3" eb="5">
      <t>ショメン</t>
    </rPh>
    <rPh sb="8" eb="10">
      <t>ケイヤク</t>
    </rPh>
    <phoneticPr fontId="1"/>
  </si>
  <si>
    <t>④入居者の同意を得ず、変更及び契約解除できない契約となっている。</t>
    <rPh sb="1" eb="4">
      <t>ニュウキョシャ</t>
    </rPh>
    <rPh sb="5" eb="7">
      <t>ドウイ</t>
    </rPh>
    <rPh sb="8" eb="9">
      <t>エ</t>
    </rPh>
    <rPh sb="11" eb="13">
      <t>ヘンコウ</t>
    </rPh>
    <rPh sb="13" eb="14">
      <t>オヨ</t>
    </rPh>
    <rPh sb="15" eb="17">
      <t>ケイヤク</t>
    </rPh>
    <rPh sb="17" eb="19">
      <t>カイジョ</t>
    </rPh>
    <rPh sb="23" eb="25">
      <t>ケイヤク</t>
    </rPh>
    <phoneticPr fontId="1"/>
  </si>
  <si>
    <t>イ</t>
    <phoneticPr fontId="1"/>
  </si>
  <si>
    <t>ロ</t>
    <phoneticPr fontId="1"/>
  </si>
  <si>
    <t>ハ</t>
    <phoneticPr fontId="1"/>
  </si>
  <si>
    <t>ヘ</t>
    <phoneticPr fontId="1"/>
  </si>
  <si>
    <t>・台所、収納設備、又は浴室を各住戸内に備えている。</t>
    <rPh sb="1" eb="3">
      <t>ダイドコロ</t>
    </rPh>
    <rPh sb="4" eb="6">
      <t>シュウノウ</t>
    </rPh>
    <rPh sb="6" eb="8">
      <t>セツビ</t>
    </rPh>
    <rPh sb="9" eb="10">
      <t>マタ</t>
    </rPh>
    <rPh sb="11" eb="13">
      <t>ヨクシツ</t>
    </rPh>
    <rPh sb="15" eb="16">
      <t>ジュウ</t>
    </rPh>
    <rPh sb="16" eb="17">
      <t>コ</t>
    </rPh>
    <rPh sb="17" eb="18">
      <t>ナイ</t>
    </rPh>
    <rPh sb="19" eb="20">
      <t>ソナ</t>
    </rPh>
    <phoneticPr fontId="1"/>
  </si>
  <si>
    <t>②構造、設備を変更した。</t>
    <rPh sb="1" eb="3">
      <t>コウゾウ</t>
    </rPh>
    <rPh sb="4" eb="6">
      <t>セツビ</t>
    </rPh>
    <rPh sb="7" eb="9">
      <t>ヘンコウ</t>
    </rPh>
    <phoneticPr fontId="1"/>
  </si>
  <si>
    <t>・緊急通報装置を居室内に備えている。</t>
    <rPh sb="1" eb="3">
      <t>キンキュウ</t>
    </rPh>
    <rPh sb="3" eb="5">
      <t>ツウホウ</t>
    </rPh>
    <rPh sb="5" eb="7">
      <t>ソウチ</t>
    </rPh>
    <rPh sb="8" eb="10">
      <t>キョシツ</t>
    </rPh>
    <rPh sb="10" eb="11">
      <t>ナイ</t>
    </rPh>
    <rPh sb="12" eb="13">
      <t>ソナ</t>
    </rPh>
    <phoneticPr fontId="1"/>
  </si>
  <si>
    <t>（高齢者には60歳未満の要介護認定、要支援認定者を含む）</t>
    <rPh sb="1" eb="4">
      <t>コウレイシャ</t>
    </rPh>
    <rPh sb="8" eb="9">
      <t>サイ</t>
    </rPh>
    <rPh sb="9" eb="11">
      <t>ミマン</t>
    </rPh>
    <rPh sb="12" eb="13">
      <t>ヨウ</t>
    </rPh>
    <rPh sb="13" eb="15">
      <t>カイゴ</t>
    </rPh>
    <rPh sb="15" eb="17">
      <t>ニンテイ</t>
    </rPh>
    <rPh sb="18" eb="19">
      <t>ヨウ</t>
    </rPh>
    <rPh sb="19" eb="21">
      <t>シエン</t>
    </rPh>
    <rPh sb="21" eb="23">
      <t>ニンテイ</t>
    </rPh>
    <rPh sb="23" eb="24">
      <t>シャ</t>
    </rPh>
    <rPh sb="25" eb="26">
      <t>フク</t>
    </rPh>
    <phoneticPr fontId="1"/>
  </si>
  <si>
    <t>③職員が常駐していない時間帯は、緊急通報装置で把握できている。</t>
    <rPh sb="1" eb="3">
      <t>ショクイン</t>
    </rPh>
    <rPh sb="4" eb="6">
      <t>ジョウチュウ</t>
    </rPh>
    <rPh sb="11" eb="14">
      <t>ジカンタイ</t>
    </rPh>
    <rPh sb="16" eb="18">
      <t>キンキュウ</t>
    </rPh>
    <rPh sb="18" eb="20">
      <t>ツウホウ</t>
    </rPh>
    <rPh sb="20" eb="22">
      <t>ソウチ</t>
    </rPh>
    <rPh sb="23" eb="25">
      <t>ハアク</t>
    </rPh>
    <phoneticPr fontId="1"/>
  </si>
  <si>
    <t>②専門職員は以下のものに該当している。</t>
    <rPh sb="1" eb="3">
      <t>センモン</t>
    </rPh>
    <rPh sb="3" eb="5">
      <t>ショクイン</t>
    </rPh>
    <rPh sb="6" eb="8">
      <t>イカ</t>
    </rPh>
    <rPh sb="12" eb="14">
      <t>ガイトウ</t>
    </rPh>
    <phoneticPr fontId="1"/>
  </si>
  <si>
    <t>②具体の部屋番号を記載するなど、居住部分を明示した契約である。</t>
    <rPh sb="1" eb="3">
      <t>グタイ</t>
    </rPh>
    <rPh sb="4" eb="6">
      <t>ヘヤ</t>
    </rPh>
    <rPh sb="6" eb="8">
      <t>バンゴウ</t>
    </rPh>
    <rPh sb="9" eb="11">
      <t>キサイ</t>
    </rPh>
    <rPh sb="16" eb="18">
      <t>キョジュウ</t>
    </rPh>
    <rPh sb="18" eb="20">
      <t>ブブン</t>
    </rPh>
    <rPh sb="21" eb="23">
      <t>メイジ</t>
    </rPh>
    <rPh sb="25" eb="27">
      <t>ケイヤク</t>
    </rPh>
    <phoneticPr fontId="1"/>
  </si>
  <si>
    <t>ニ、ホ</t>
    <phoneticPr fontId="1"/>
  </si>
  <si>
    <t>事実に相違する表示や実際より著しく優良で若しくは有利であると誤認させるような表示を行ってはいけない。</t>
    <rPh sb="0" eb="2">
      <t>ジジツ</t>
    </rPh>
    <rPh sb="3" eb="5">
      <t>ソウイ</t>
    </rPh>
    <rPh sb="7" eb="9">
      <t>ヒョウジ</t>
    </rPh>
    <rPh sb="10" eb="12">
      <t>ジッサイ</t>
    </rPh>
    <rPh sb="14" eb="15">
      <t>イチジル</t>
    </rPh>
    <rPh sb="17" eb="19">
      <t>ユウリョウ</t>
    </rPh>
    <rPh sb="20" eb="21">
      <t>モ</t>
    </rPh>
    <rPh sb="24" eb="26">
      <t>ユウリ</t>
    </rPh>
    <phoneticPr fontId="1"/>
  </si>
  <si>
    <t>法15条</t>
    <rPh sb="0" eb="1">
      <t>ホウ</t>
    </rPh>
    <rPh sb="3" eb="4">
      <t>ジョウ</t>
    </rPh>
    <phoneticPr fontId="1"/>
  </si>
  <si>
    <t>メールアドレス</t>
    <phoneticPr fontId="1"/>
  </si>
  <si>
    <t>根拠規定</t>
    <rPh sb="0" eb="2">
      <t>コンキョ</t>
    </rPh>
    <rPh sb="2" eb="4">
      <t>キテイ</t>
    </rPh>
    <phoneticPr fontId="1"/>
  </si>
  <si>
    <t>誇大広告は行っていない。</t>
    <rPh sb="0" eb="2">
      <t>コダイ</t>
    </rPh>
    <rPh sb="2" eb="4">
      <t>コウコク</t>
    </rPh>
    <rPh sb="5" eb="6">
      <t>オコナ</t>
    </rPh>
    <phoneticPr fontId="1"/>
  </si>
  <si>
    <t>法9条</t>
    <rPh sb="0" eb="1">
      <t>ホウ</t>
    </rPh>
    <rPh sb="2" eb="3">
      <t>ジョウ</t>
    </rPh>
    <phoneticPr fontId="1"/>
  </si>
  <si>
    <t>法17条</t>
    <rPh sb="0" eb="1">
      <t>ホウ</t>
    </rPh>
    <rPh sb="3" eb="4">
      <t>ジョウ</t>
    </rPh>
    <phoneticPr fontId="1"/>
  </si>
  <si>
    <t>②前払いした家賃等の返還債務が消滅するまでの期間を説明している。</t>
    <rPh sb="1" eb="3">
      <t>マエバラ</t>
    </rPh>
    <rPh sb="6" eb="9">
      <t>ヤチンナド</t>
    </rPh>
    <rPh sb="10" eb="12">
      <t>ヘンカン</t>
    </rPh>
    <rPh sb="12" eb="14">
      <t>サイム</t>
    </rPh>
    <rPh sb="15" eb="17">
      <t>ショウメツ</t>
    </rPh>
    <rPh sb="22" eb="24">
      <t>キカン</t>
    </rPh>
    <rPh sb="25" eb="27">
      <t>セツメイ</t>
    </rPh>
    <phoneticPr fontId="1"/>
  </si>
  <si>
    <t>前払金は発生していない。</t>
    <rPh sb="0" eb="3">
      <t>マエバライキン</t>
    </rPh>
    <rPh sb="4" eb="6">
      <t>ハッセイ</t>
    </rPh>
    <phoneticPr fontId="1"/>
  </si>
  <si>
    <t>③上記期間中に契約解除、死亡等で契約終了した場合の返還額の推移を説明している。</t>
    <rPh sb="1" eb="3">
      <t>ジョウキ</t>
    </rPh>
    <rPh sb="3" eb="5">
      <t>キカン</t>
    </rPh>
    <rPh sb="12" eb="14">
      <t>シボウ</t>
    </rPh>
    <rPh sb="14" eb="15">
      <t>トウ</t>
    </rPh>
    <rPh sb="16" eb="18">
      <t>ケイヤク</t>
    </rPh>
    <phoneticPr fontId="1"/>
  </si>
  <si>
    <t>契約締結の説明</t>
    <rPh sb="0" eb="2">
      <t>ケイヤク</t>
    </rPh>
    <rPh sb="2" eb="4">
      <t>テイケツ</t>
    </rPh>
    <rPh sb="5" eb="7">
      <t>セツメイ</t>
    </rPh>
    <phoneticPr fontId="1"/>
  </si>
  <si>
    <t>法19条</t>
    <rPh sb="0" eb="1">
      <t>ホウ</t>
    </rPh>
    <rPh sb="3" eb="4">
      <t>ジョウ</t>
    </rPh>
    <phoneticPr fontId="1"/>
  </si>
  <si>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phoneticPr fontId="1"/>
  </si>
  <si>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1"/>
  </si>
  <si>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1"/>
  </si>
  <si>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1"/>
  </si>
  <si>
    <t>サービス提供で、事故が発生した場合の状況及び処置内容を記載し保存している。</t>
    <rPh sb="4" eb="6">
      <t>テイキョウ</t>
    </rPh>
    <rPh sb="8" eb="10">
      <t>ジコ</t>
    </rPh>
    <rPh sb="11" eb="13">
      <t>ハッセイ</t>
    </rPh>
    <rPh sb="15" eb="17">
      <t>バアイ</t>
    </rPh>
    <rPh sb="18" eb="20">
      <t>ジョウキョウ</t>
    </rPh>
    <rPh sb="20" eb="21">
      <t>オヨ</t>
    </rPh>
    <rPh sb="22" eb="24">
      <t>ショチ</t>
    </rPh>
    <rPh sb="24" eb="26">
      <t>ナイヨウ</t>
    </rPh>
    <rPh sb="27" eb="29">
      <t>キサイ</t>
    </rPh>
    <rPh sb="30" eb="32">
      <t>ホゾン</t>
    </rPh>
    <phoneticPr fontId="1"/>
  </si>
  <si>
    <t>利用権契約の場合は「いいえ」に回答</t>
    <rPh sb="0" eb="2">
      <t>リヨウ</t>
    </rPh>
    <rPh sb="2" eb="3">
      <t>ケン</t>
    </rPh>
    <rPh sb="3" eb="5">
      <t>ケイヤク</t>
    </rPh>
    <rPh sb="6" eb="8">
      <t>バアイ</t>
    </rPh>
    <rPh sb="15" eb="17">
      <t>カイトウ</t>
    </rPh>
    <phoneticPr fontId="1"/>
  </si>
  <si>
    <t>登録の基準</t>
    <phoneticPr fontId="10"/>
  </si>
  <si>
    <t>・担当部局に相談中、又は変更届出書を提出済み。</t>
    <rPh sb="1" eb="3">
      <t>タントウ</t>
    </rPh>
    <rPh sb="3" eb="5">
      <t>ブキョク</t>
    </rPh>
    <rPh sb="6" eb="8">
      <t>ソウダン</t>
    </rPh>
    <rPh sb="8" eb="9">
      <t>ナカ</t>
    </rPh>
    <rPh sb="10" eb="11">
      <t>マタ</t>
    </rPh>
    <rPh sb="12" eb="14">
      <t>ヘンコウ</t>
    </rPh>
    <rPh sb="14" eb="16">
      <t>トドケデ</t>
    </rPh>
    <rPh sb="16" eb="17">
      <t>ショ</t>
    </rPh>
    <rPh sb="18" eb="20">
      <t>テイシュツ</t>
    </rPh>
    <rPh sb="20" eb="21">
      <t>ス</t>
    </rPh>
    <phoneticPr fontId="1"/>
  </si>
  <si>
    <t>・担当部局に相談中、又は変更届出書を提出済み。</t>
    <rPh sb="1" eb="3">
      <t>タントウ</t>
    </rPh>
    <rPh sb="3" eb="5">
      <t>ブキョク</t>
    </rPh>
    <rPh sb="6" eb="8">
      <t>ソウダン</t>
    </rPh>
    <rPh sb="8" eb="9">
      <t>ナカ</t>
    </rPh>
    <rPh sb="10" eb="11">
      <t>マタ</t>
    </rPh>
    <rPh sb="12" eb="14">
      <t>ヘンコウ</t>
    </rPh>
    <rPh sb="14" eb="17">
      <t>トドケデショ</t>
    </rPh>
    <rPh sb="18" eb="20">
      <t>テイシュツ</t>
    </rPh>
    <rPh sb="20" eb="21">
      <t>ス</t>
    </rPh>
    <phoneticPr fontId="1"/>
  </si>
  <si>
    <t>入居契約は次の①～④に全て該当する。</t>
    <rPh sb="0" eb="2">
      <t>ニュウキョ</t>
    </rPh>
    <rPh sb="2" eb="4">
      <t>ケイヤク</t>
    </rPh>
    <rPh sb="5" eb="6">
      <t>ツギ</t>
    </rPh>
    <rPh sb="11" eb="12">
      <t>スベ</t>
    </rPh>
    <rPh sb="13" eb="15">
      <t>ガイトウ</t>
    </rPh>
    <phoneticPr fontId="1"/>
  </si>
  <si>
    <t>□</t>
    <phoneticPr fontId="1"/>
  </si>
  <si>
    <t>☑</t>
    <phoneticPr fontId="1"/>
  </si>
  <si>
    <t>　あるいは、夜間等を含め24時間、職員が常駐している。</t>
    <rPh sb="6" eb="8">
      <t>ヤカン</t>
    </rPh>
    <rPh sb="8" eb="9">
      <t>トウ</t>
    </rPh>
    <rPh sb="10" eb="11">
      <t>フク</t>
    </rPh>
    <rPh sb="14" eb="16">
      <t>ジカン</t>
    </rPh>
    <rPh sb="17" eb="19">
      <t>ショクイン</t>
    </rPh>
    <rPh sb="20" eb="22">
      <t>ジョウチュウ</t>
    </rPh>
    <phoneticPr fontId="10"/>
  </si>
  <si>
    <t>法9条</t>
    <rPh sb="0" eb="1">
      <t>ホウ</t>
    </rPh>
    <rPh sb="2" eb="3">
      <t>ジョウ</t>
    </rPh>
    <phoneticPr fontId="10"/>
  </si>
  <si>
    <t>登録申請時に添付した契約書様式と同じもので入居契約している。</t>
    <rPh sb="0" eb="2">
      <t>トウロク</t>
    </rPh>
    <rPh sb="2" eb="4">
      <t>シンセイ</t>
    </rPh>
    <rPh sb="6" eb="8">
      <t>テンプ</t>
    </rPh>
    <rPh sb="10" eb="12">
      <t>ケイヤク</t>
    </rPh>
    <rPh sb="12" eb="13">
      <t>ショ</t>
    </rPh>
    <rPh sb="13" eb="15">
      <t>ヨウシキ</t>
    </rPh>
    <rPh sb="16" eb="17">
      <t>オナ</t>
    </rPh>
    <rPh sb="21" eb="23">
      <t>ニュウキョ</t>
    </rPh>
    <rPh sb="23" eb="25">
      <t>ケイヤク</t>
    </rPh>
    <phoneticPr fontId="10"/>
  </si>
  <si>
    <t>要チェック</t>
    <rPh sb="0" eb="1">
      <t>ヨウ</t>
    </rPh>
    <phoneticPr fontId="10"/>
  </si>
  <si>
    <t>合計</t>
    <rPh sb="0" eb="2">
      <t>ゴウケイ</t>
    </rPh>
    <phoneticPr fontId="10"/>
  </si>
  <si>
    <t xml:space="preserve">
●居室･･･出入口の幅
●浴室･･･出入口の幅・広さ・手すり
</t>
    <phoneticPr fontId="1"/>
  </si>
  <si>
    <t xml:space="preserve">
●居住部分の階段･･･段差等・手すり
●便所･･･手すり、寝室のある階にあること</t>
    <phoneticPr fontId="10"/>
  </si>
  <si>
    <t>ＯＫ</t>
    <phoneticPr fontId="10"/>
  </si>
  <si>
    <t>未回答</t>
    <rPh sb="0" eb="3">
      <t>ミカイトウ</t>
    </rPh>
    <phoneticPr fontId="10"/>
  </si>
  <si>
    <t>年</t>
    <rPh sb="0" eb="1">
      <t>ネン</t>
    </rPh>
    <phoneticPr fontId="10"/>
  </si>
  <si>
    <t>月</t>
    <rPh sb="0" eb="1">
      <t>ガツ</t>
    </rPh>
    <phoneticPr fontId="10"/>
  </si>
  <si>
    <t>・床面積は２５平方メートル未満だが、
　　　　　　　高齢者が共同で利用するための食堂や居間等を備えている。</t>
    <rPh sb="1" eb="2">
      <t>ユカ</t>
    </rPh>
    <rPh sb="2" eb="4">
      <t>メンセキ</t>
    </rPh>
    <rPh sb="7" eb="9">
      <t>ヘイホウ</t>
    </rPh>
    <rPh sb="13" eb="15">
      <t>ミマン</t>
    </rPh>
    <rPh sb="26" eb="29">
      <t>コウレイシャ</t>
    </rPh>
    <rPh sb="30" eb="32">
      <t>キョウドウ</t>
    </rPh>
    <rPh sb="33" eb="35">
      <t>リヨウ</t>
    </rPh>
    <rPh sb="40" eb="42">
      <t>ショクドウ</t>
    </rPh>
    <rPh sb="45" eb="46">
      <t>トウ</t>
    </rPh>
    <phoneticPr fontId="1"/>
  </si>
  <si>
    <t>安否確認、生活相談サービスを以下の①～③のとおり提供している。</t>
    <rPh sb="0" eb="2">
      <t>アンピ</t>
    </rPh>
    <rPh sb="2" eb="4">
      <t>カクニン</t>
    </rPh>
    <rPh sb="5" eb="7">
      <t>セイカツ</t>
    </rPh>
    <rPh sb="7" eb="9">
      <t>ソウダン</t>
    </rPh>
    <rPh sb="14" eb="16">
      <t>イカ</t>
    </rPh>
    <rPh sb="24" eb="26">
      <t>テイキョウ</t>
    </rPh>
    <phoneticPr fontId="1"/>
  </si>
  <si>
    <t>①日中常駐しサービスを行う専門職員を配置し、人数及び総人員は登録のとおりである。</t>
    <rPh sb="1" eb="3">
      <t>ニッチュウ</t>
    </rPh>
    <rPh sb="3" eb="5">
      <t>ジョウチュウ</t>
    </rPh>
    <rPh sb="11" eb="12">
      <t>オコナ</t>
    </rPh>
    <rPh sb="13" eb="15">
      <t>センモン</t>
    </rPh>
    <rPh sb="15" eb="17">
      <t>ショクイン</t>
    </rPh>
    <rPh sb="18" eb="20">
      <t>ハイチ</t>
    </rPh>
    <rPh sb="22" eb="23">
      <t>ニン</t>
    </rPh>
    <rPh sb="23" eb="24">
      <t>スウ</t>
    </rPh>
    <rPh sb="24" eb="25">
      <t>オヨ</t>
    </rPh>
    <rPh sb="26" eb="27">
      <t>ソウ</t>
    </rPh>
    <rPh sb="27" eb="29">
      <t>ジンイン</t>
    </rPh>
    <rPh sb="30" eb="32">
      <t>トウロク</t>
    </rPh>
    <phoneticPr fontId="1"/>
  </si>
  <si>
    <t>入居契約を締結するまでに、登録事項及び契約内容に関する事項（重要事項説明を含む）を</t>
    <rPh sb="0" eb="2">
      <t>ニュウキョ</t>
    </rPh>
    <rPh sb="2" eb="4">
      <t>ケイヤク</t>
    </rPh>
    <rPh sb="5" eb="7">
      <t>テイケツ</t>
    </rPh>
    <rPh sb="13" eb="15">
      <t>トウロク</t>
    </rPh>
    <rPh sb="15" eb="16">
      <t>コト</t>
    </rPh>
    <rPh sb="16" eb="17">
      <t>コウ</t>
    </rPh>
    <rPh sb="17" eb="18">
      <t>オヨ</t>
    </rPh>
    <rPh sb="19" eb="21">
      <t>ケイヤク</t>
    </rPh>
    <rPh sb="21" eb="23">
      <t>ナイヨウ</t>
    </rPh>
    <rPh sb="24" eb="25">
      <t>カン</t>
    </rPh>
    <rPh sb="27" eb="29">
      <t>ジコウ</t>
    </rPh>
    <rPh sb="30" eb="32">
      <t>ジュウヨウ</t>
    </rPh>
    <rPh sb="32" eb="34">
      <t>ジコウ</t>
    </rPh>
    <rPh sb="34" eb="36">
      <t>セツメイ</t>
    </rPh>
    <rPh sb="37" eb="38">
      <t>フク</t>
    </rPh>
    <phoneticPr fontId="1"/>
  </si>
  <si>
    <t>①食事の提供、②介護（入浴、排泄、食事）、③洗濯、掃除等の家事、④健康管理</t>
    <rPh sb="1" eb="3">
      <t>ショクジ</t>
    </rPh>
    <rPh sb="4" eb="6">
      <t>テイキョウ</t>
    </rPh>
    <rPh sb="8" eb="10">
      <t>カイゴ</t>
    </rPh>
    <rPh sb="11" eb="13">
      <t>ニュウヨク</t>
    </rPh>
    <rPh sb="14" eb="16">
      <t>ハイセツ</t>
    </rPh>
    <rPh sb="17" eb="19">
      <t>ショクジ</t>
    </rPh>
    <rPh sb="22" eb="24">
      <t>センタク</t>
    </rPh>
    <rPh sb="25" eb="27">
      <t>ソウジ</t>
    </rPh>
    <rPh sb="27" eb="28">
      <t>トウ</t>
    </rPh>
    <rPh sb="29" eb="31">
      <t>カジ</t>
    </rPh>
    <rPh sb="33" eb="35">
      <t>ケンコウ</t>
    </rPh>
    <rPh sb="35" eb="37">
      <t>カンリ</t>
    </rPh>
    <phoneticPr fontId="1"/>
  </si>
  <si>
    <t>やむを得ず入居者の身体的拘束を行った場合、その態様及び時間、入居者の心身状況、及び拘束理由を記載し保存しなければならないことを知っている。</t>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30" eb="33">
      <t>ニュウキョシャ</t>
    </rPh>
    <rPh sb="34" eb="36">
      <t>シンシン</t>
    </rPh>
    <rPh sb="39" eb="40">
      <t>オヨ</t>
    </rPh>
    <rPh sb="41" eb="43">
      <t>コウソク</t>
    </rPh>
    <rPh sb="49" eb="51">
      <t>ホゾン</t>
    </rPh>
    <rPh sb="63" eb="64">
      <t>シ</t>
    </rPh>
    <phoneticPr fontId="1"/>
  </si>
  <si>
    <r>
      <t>引き続き、</t>
    </r>
    <r>
      <rPr>
        <b/>
        <sz val="10"/>
        <color indexed="30"/>
        <rFont val="ＭＳ ゴシック"/>
        <family val="3"/>
        <charset val="128"/>
      </rPr>
      <t>「自主点検表」</t>
    </r>
    <r>
      <rPr>
        <sz val="10"/>
        <color indexed="30"/>
        <rFont val="ＭＳ ゴシック"/>
        <family val="3"/>
        <charset val="128"/>
      </rPr>
      <t>の確認をお願いします。</t>
    </r>
    <rPh sb="0" eb="1">
      <t>ヒ</t>
    </rPh>
    <rPh sb="2" eb="3">
      <t>ツヅ</t>
    </rPh>
    <rPh sb="6" eb="8">
      <t>ジシュ</t>
    </rPh>
    <rPh sb="8" eb="10">
      <t>テンケン</t>
    </rPh>
    <rPh sb="10" eb="11">
      <t>ヒョウ</t>
    </rPh>
    <rPh sb="13" eb="15">
      <t>カクニン</t>
    </rPh>
    <rPh sb="17" eb="18">
      <t>ネガ</t>
    </rPh>
    <phoneticPr fontId="1"/>
  </si>
  <si>
    <t>その他</t>
    <rPh sb="2" eb="3">
      <t>タ</t>
    </rPh>
    <phoneticPr fontId="10"/>
  </si>
  <si>
    <t>法6条</t>
    <rPh sb="0" eb="1">
      <t>ホウ</t>
    </rPh>
    <rPh sb="2" eb="3">
      <t>ジョウ</t>
    </rPh>
    <phoneticPr fontId="1"/>
  </si>
  <si>
    <t>登録事項や添付書類に変更があった場合、30日以内に市長へ届け出なければならないことを知っている。</t>
    <rPh sb="0" eb="2">
      <t>トウロク</t>
    </rPh>
    <rPh sb="2" eb="4">
      <t>ジコウ</t>
    </rPh>
    <rPh sb="5" eb="7">
      <t>テンプ</t>
    </rPh>
    <rPh sb="7" eb="9">
      <t>ショルイ</t>
    </rPh>
    <rPh sb="10" eb="12">
      <t>ヘンコウ</t>
    </rPh>
    <rPh sb="16" eb="18">
      <t>バアイ</t>
    </rPh>
    <rPh sb="21" eb="22">
      <t>ニチ</t>
    </rPh>
    <rPh sb="22" eb="24">
      <t>イナイ</t>
    </rPh>
    <rPh sb="25" eb="27">
      <t>シチョウ</t>
    </rPh>
    <rPh sb="28" eb="29">
      <t>トド</t>
    </rPh>
    <rPh sb="30" eb="31">
      <t>デ</t>
    </rPh>
    <rPh sb="42" eb="43">
      <t>シ</t>
    </rPh>
    <phoneticPr fontId="1"/>
  </si>
  <si>
    <t>・床面積は２５平方メートル以上あり、問題ない。</t>
    <rPh sb="1" eb="4">
      <t>ユカメンセキ</t>
    </rPh>
    <rPh sb="7" eb="9">
      <t>ヘイホウ</t>
    </rPh>
    <rPh sb="13" eb="15">
      <t>イジョウ</t>
    </rPh>
    <rPh sb="18" eb="20">
      <t>モンダイ</t>
    </rPh>
    <phoneticPr fontId="1"/>
  </si>
  <si>
    <t>該当
なし</t>
    <rPh sb="0" eb="2">
      <t>ガイトウ</t>
    </rPh>
    <phoneticPr fontId="1"/>
  </si>
  <si>
    <t>入居契約は、賃貸借契約である旨、説明している。</t>
    <rPh sb="0" eb="2">
      <t>ニュウキョ</t>
    </rPh>
    <rPh sb="2" eb="4">
      <t>ケイヤク</t>
    </rPh>
    <rPh sb="6" eb="9">
      <t>チンタイシャク</t>
    </rPh>
    <rPh sb="9" eb="11">
      <t>ケイヤク</t>
    </rPh>
    <rPh sb="14" eb="15">
      <t>ムネ</t>
    </rPh>
    <rPh sb="16" eb="18">
      <t>セツメイ</t>
    </rPh>
    <phoneticPr fontId="1"/>
  </si>
  <si>
    <t>入居戸数</t>
    <rPh sb="0" eb="2">
      <t>ニュウキョ</t>
    </rPh>
    <rPh sb="2" eb="4">
      <t>コスウ</t>
    </rPh>
    <phoneticPr fontId="1"/>
  </si>
  <si>
    <t>単身戸数</t>
    <rPh sb="0" eb="2">
      <t>タンシン</t>
    </rPh>
    <rPh sb="2" eb="4">
      <t>コスウ</t>
    </rPh>
    <phoneticPr fontId="1"/>
  </si>
  <si>
    <t>同居戸数</t>
    <rPh sb="0" eb="2">
      <t>ドウキョ</t>
    </rPh>
    <rPh sb="2" eb="4">
      <t>コスウ</t>
    </rPh>
    <phoneticPr fontId="1"/>
  </si>
  <si>
    <t>60歳未満
要介護認定者</t>
    <rPh sb="2" eb="3">
      <t>サイ</t>
    </rPh>
    <rPh sb="3" eb="5">
      <t>ミマン</t>
    </rPh>
    <rPh sb="6" eb="7">
      <t>ヨウ</t>
    </rPh>
    <rPh sb="7" eb="9">
      <t>カイゴ</t>
    </rPh>
    <rPh sb="9" eb="11">
      <t>ニンテイ</t>
    </rPh>
    <rPh sb="11" eb="12">
      <t>シャ</t>
    </rPh>
    <phoneticPr fontId="1"/>
  </si>
  <si>
    <t>60歳未満
要支援認定者</t>
    <rPh sb="2" eb="3">
      <t>サイ</t>
    </rPh>
    <rPh sb="3" eb="5">
      <t>ミマン</t>
    </rPh>
    <rPh sb="6" eb="7">
      <t>ヨウ</t>
    </rPh>
    <rPh sb="7" eb="9">
      <t>シエン</t>
    </rPh>
    <rPh sb="9" eb="11">
      <t>ニンテイ</t>
    </rPh>
    <rPh sb="11" eb="12">
      <t>シャ</t>
    </rPh>
    <phoneticPr fontId="1"/>
  </si>
  <si>
    <t>入居者数</t>
    <rPh sb="0" eb="2">
      <t>ニュウキョ</t>
    </rPh>
    <rPh sb="3" eb="4">
      <t>カズ</t>
    </rPh>
    <phoneticPr fontId="1"/>
  </si>
  <si>
    <t>自立</t>
    <rPh sb="0" eb="2">
      <t>ジリツ</t>
    </rPh>
    <phoneticPr fontId="1"/>
  </si>
  <si>
    <t>要支援１</t>
    <rPh sb="0" eb="3">
      <t>ヨウシエン</t>
    </rPh>
    <phoneticPr fontId="1"/>
  </si>
  <si>
    <t>要支援２</t>
    <rPh sb="0" eb="3">
      <t>ヨウシエン</t>
    </rPh>
    <phoneticPr fontId="1"/>
  </si>
  <si>
    <t>要介護度１</t>
    <rPh sb="0" eb="1">
      <t>ヨウ</t>
    </rPh>
    <rPh sb="1" eb="3">
      <t>カイゴ</t>
    </rPh>
    <rPh sb="3" eb="4">
      <t>ド</t>
    </rPh>
    <phoneticPr fontId="1"/>
  </si>
  <si>
    <t>要介護度２</t>
    <rPh sb="0" eb="3">
      <t>ヨウカイゴ</t>
    </rPh>
    <rPh sb="3" eb="4">
      <t>ド</t>
    </rPh>
    <phoneticPr fontId="1"/>
  </si>
  <si>
    <t>要介護度３</t>
    <rPh sb="0" eb="1">
      <t>ヨウ</t>
    </rPh>
    <rPh sb="1" eb="3">
      <t>カイゴ</t>
    </rPh>
    <rPh sb="3" eb="4">
      <t>ド</t>
    </rPh>
    <phoneticPr fontId="1"/>
  </si>
  <si>
    <t>要介護度４</t>
    <rPh sb="0" eb="1">
      <t>ヨウ</t>
    </rPh>
    <rPh sb="1" eb="3">
      <t>カイゴ</t>
    </rPh>
    <rPh sb="3" eb="4">
      <t>ド</t>
    </rPh>
    <phoneticPr fontId="1"/>
  </si>
  <si>
    <t>要介護度５</t>
    <rPh sb="0" eb="1">
      <t>ヨウ</t>
    </rPh>
    <rPh sb="1" eb="3">
      <t>カイゴ</t>
    </rPh>
    <rPh sb="3" eb="4">
      <t>ド</t>
    </rPh>
    <phoneticPr fontId="1"/>
  </si>
  <si>
    <t>不明</t>
    <rPh sb="0" eb="2">
      <t>フメイ</t>
    </rPh>
    <phoneticPr fontId="1"/>
  </si>
  <si>
    <t>入居者合計</t>
    <rPh sb="0" eb="3">
      <t>ニュウキョシャ</t>
    </rPh>
    <rPh sb="3" eb="5">
      <t>ゴウケイ</t>
    </rPh>
    <phoneticPr fontId="1"/>
  </si>
  <si>
    <r>
      <rPr>
        <b/>
        <sz val="10"/>
        <color indexed="8"/>
        <rFont val="ＭＳ ゴシック"/>
        <family val="3"/>
        <charset val="128"/>
      </rPr>
      <t>内容</t>
    </r>
    <r>
      <rPr>
        <sz val="10"/>
        <color indexed="8"/>
        <rFont val="ＭＳ ゴシック"/>
        <family val="3"/>
        <charset val="128"/>
      </rPr>
      <t>　</t>
    </r>
    <r>
      <rPr>
        <b/>
        <sz val="10"/>
        <color indexed="8"/>
        <rFont val="ＭＳ ゴシック"/>
        <family val="3"/>
        <charset val="128"/>
      </rPr>
      <t>　</t>
    </r>
    <r>
      <rPr>
        <b/>
        <sz val="8"/>
        <color indexed="10"/>
        <rFont val="ＭＳ ゴシック"/>
        <family val="3"/>
        <charset val="128"/>
      </rPr>
      <t>各項目の「はい」「いいえ」「該当なし」欄にプルダウンメニューから☑を選択してください。⇒</t>
    </r>
    <rPh sb="0" eb="2">
      <t>ナイヨウ</t>
    </rPh>
    <rPh sb="4" eb="5">
      <t>カク</t>
    </rPh>
    <rPh sb="5" eb="7">
      <t>コウモク</t>
    </rPh>
    <rPh sb="18" eb="20">
      <t>ガイトウ</t>
    </rPh>
    <rPh sb="23" eb="24">
      <t>ラン</t>
    </rPh>
    <rPh sb="38" eb="40">
      <t>センタク</t>
    </rPh>
    <phoneticPr fontId="1"/>
  </si>
  <si>
    <t>優良該当</t>
    <rPh sb="0" eb="2">
      <t>ユウリョウ</t>
    </rPh>
    <rPh sb="2" eb="4">
      <t>ガイトウ</t>
    </rPh>
    <phoneticPr fontId="10"/>
  </si>
  <si>
    <r>
      <t xml:space="preserve">ご回答ありがとうございました。
</t>
    </r>
    <r>
      <rPr>
        <b/>
        <u/>
        <sz val="9"/>
        <color indexed="10"/>
        <rFont val="ＭＳ ゴシック"/>
        <family val="3"/>
        <charset val="128"/>
      </rPr>
      <t xml:space="preserve"> 月  日</t>
    </r>
    <r>
      <rPr>
        <b/>
        <sz val="9"/>
        <color indexed="12"/>
        <rFont val="ＭＳ ゴシック"/>
        <family val="3"/>
        <charset val="128"/>
      </rPr>
      <t>までに本資料を提出して下さい。
電子メールで提出される場合は、
右記メールアドレスへ送信お願いします。⇒</t>
    </r>
    <phoneticPr fontId="1"/>
  </si>
  <si>
    <t>盛岡市</t>
    <rPh sb="0" eb="3">
      <t>モリオカシ</t>
    </rPh>
    <phoneticPr fontId="10"/>
  </si>
  <si>
    <t>・施錠可能な収納設備を住戸と同数以上設置している。（住戸外にある場合に限る）</t>
    <rPh sb="1" eb="3">
      <t>セジョウ</t>
    </rPh>
    <rPh sb="3" eb="5">
      <t>カノウ</t>
    </rPh>
    <rPh sb="6" eb="8">
      <t>シュウノウ</t>
    </rPh>
    <rPh sb="8" eb="10">
      <t>セツビ</t>
    </rPh>
    <rPh sb="11" eb="12">
      <t>ジュウ</t>
    </rPh>
    <rPh sb="12" eb="13">
      <t>コ</t>
    </rPh>
    <rPh sb="14" eb="16">
      <t>ドウスウ</t>
    </rPh>
    <rPh sb="16" eb="18">
      <t>イジョウ</t>
    </rPh>
    <rPh sb="18" eb="20">
      <t>セッチ</t>
    </rPh>
    <rPh sb="26" eb="28">
      <t>ジュウコ</t>
    </rPh>
    <rPh sb="28" eb="29">
      <t>ガイ</t>
    </rPh>
    <rPh sb="32" eb="34">
      <t>バアイ</t>
    </rPh>
    <rPh sb="35" eb="36">
      <t>カギ</t>
    </rPh>
    <phoneticPr fontId="1"/>
  </si>
  <si>
    <t>・①単身高齢者か②高齢者＋配偶者</t>
    <rPh sb="2" eb="4">
      <t>タンシン</t>
    </rPh>
    <rPh sb="4" eb="7">
      <t>コウレイシャ</t>
    </rPh>
    <rPh sb="9" eb="12">
      <t>コウレイシャ</t>
    </rPh>
    <rPh sb="13" eb="16">
      <t>ハイグウシャ</t>
    </rPh>
    <phoneticPr fontId="1"/>
  </si>
  <si>
    <t>盛岡市建築住宅課　住宅係</t>
    <rPh sb="0" eb="3">
      <t>モリオカシ</t>
    </rPh>
    <rPh sb="3" eb="5">
      <t>ケンチク</t>
    </rPh>
    <rPh sb="5" eb="7">
      <t>ジュウタク</t>
    </rPh>
    <rPh sb="7" eb="8">
      <t>カ</t>
    </rPh>
    <rPh sb="9" eb="11">
      <t>ジュウタク</t>
    </rPh>
    <rPh sb="11" eb="12">
      <t>ガカリ</t>
    </rPh>
    <phoneticPr fontId="1"/>
  </si>
  <si>
    <t>・浴室の定員は浴室を備えていない住戸の数を10で除した（小数点以下切り上げ）定員としている（７戸以上10戸未満の場合の定員は２人）
（エレベータがない場合は居室のある階ごとに設置）</t>
    <rPh sb="1" eb="3">
      <t>ヨクシツ</t>
    </rPh>
    <rPh sb="4" eb="6">
      <t>テイイン</t>
    </rPh>
    <rPh sb="7" eb="9">
      <t>ヨクシツ</t>
    </rPh>
    <rPh sb="10" eb="11">
      <t>ソナ</t>
    </rPh>
    <rPh sb="16" eb="18">
      <t>ジュウコ</t>
    </rPh>
    <rPh sb="19" eb="20">
      <t>カズ</t>
    </rPh>
    <rPh sb="24" eb="25">
      <t>ジョ</t>
    </rPh>
    <rPh sb="28" eb="31">
      <t>ショウスウテン</t>
    </rPh>
    <rPh sb="31" eb="33">
      <t>イカ</t>
    </rPh>
    <rPh sb="33" eb="34">
      <t>キ</t>
    </rPh>
    <rPh sb="35" eb="36">
      <t>ア</t>
    </rPh>
    <rPh sb="38" eb="40">
      <t>テイイン</t>
    </rPh>
    <rPh sb="47" eb="48">
      <t>コ</t>
    </rPh>
    <rPh sb="48" eb="50">
      <t>イジョウ</t>
    </rPh>
    <rPh sb="52" eb="53">
      <t>コ</t>
    </rPh>
    <rPh sb="53" eb="55">
      <t>ミマン</t>
    </rPh>
    <rPh sb="56" eb="58">
      <t>バアイ</t>
    </rPh>
    <rPh sb="59" eb="61">
      <t>テイイン</t>
    </rPh>
    <rPh sb="63" eb="64">
      <t>リ</t>
    </rPh>
    <rPh sb="75" eb="77">
      <t>バアイ</t>
    </rPh>
    <rPh sb="78" eb="80">
      <t>キョシツ</t>
    </rPh>
    <rPh sb="83" eb="84">
      <t>カイ</t>
    </rPh>
    <rPh sb="87" eb="89">
      <t>セッチ</t>
    </rPh>
    <phoneticPr fontId="1"/>
  </si>
  <si>
    <t>法7条第1項4号</t>
    <rPh sb="0" eb="1">
      <t>ホウ</t>
    </rPh>
    <rPh sb="2" eb="3">
      <t>ジョウ</t>
    </rPh>
    <rPh sb="3" eb="4">
      <t>ダイ</t>
    </rPh>
    <phoneticPr fontId="1"/>
  </si>
  <si>
    <t>法7条第1項3号</t>
    <rPh sb="0" eb="1">
      <t>ホウ</t>
    </rPh>
    <rPh sb="2" eb="3">
      <t>ジョウ</t>
    </rPh>
    <rPh sb="3" eb="4">
      <t>ダイ</t>
    </rPh>
    <phoneticPr fontId="1"/>
  </si>
  <si>
    <t>法7条第1項2号</t>
    <rPh sb="0" eb="1">
      <t>ホウ</t>
    </rPh>
    <rPh sb="2" eb="3">
      <t>ジョウ</t>
    </rPh>
    <rPh sb="3" eb="4">
      <t>ダイ</t>
    </rPh>
    <phoneticPr fontId="1"/>
  </si>
  <si>
    <t>法7条第1項1号</t>
    <rPh sb="0" eb="1">
      <t>ホウ</t>
    </rPh>
    <rPh sb="2" eb="3">
      <t>ジョウ</t>
    </rPh>
    <rPh sb="3" eb="4">
      <t>ダイ</t>
    </rPh>
    <rPh sb="5" eb="6">
      <t>コウ</t>
    </rPh>
    <rPh sb="7" eb="8">
      <t>ゴウ</t>
    </rPh>
    <phoneticPr fontId="1"/>
  </si>
  <si>
    <t>法7条第1項5号</t>
    <rPh sb="0" eb="1">
      <t>ホウ</t>
    </rPh>
    <rPh sb="2" eb="3">
      <t>ジョウ</t>
    </rPh>
    <rPh sb="3" eb="4">
      <t>ダイ</t>
    </rPh>
    <phoneticPr fontId="1"/>
  </si>
  <si>
    <t>法7条第1項6号</t>
    <rPh sb="0" eb="1">
      <t>ホウ</t>
    </rPh>
    <rPh sb="2" eb="3">
      <t>ジョウ</t>
    </rPh>
    <rPh sb="3" eb="4">
      <t>ダイ</t>
    </rPh>
    <phoneticPr fontId="1"/>
  </si>
  <si>
    <t xml:space="preserve">※ﾊﾞﾘｱﾌﾘｰ構造適用部分
　●床　･･･段差
　●住戸内通路･･･幅
</t>
    <rPh sb="8" eb="10">
      <t>コウゾウ</t>
    </rPh>
    <rPh sb="10" eb="12">
      <t>テキヨウ</t>
    </rPh>
    <rPh sb="12" eb="14">
      <t>ブブン</t>
    </rPh>
    <rPh sb="27" eb="29">
      <t>ジュウコ</t>
    </rPh>
    <rPh sb="29" eb="30">
      <t>ナイ</t>
    </rPh>
    <phoneticPr fontId="1"/>
  </si>
  <si>
    <t>・床面積は１８平方メートル以上ある。(パイプスペースを除く。)</t>
    <rPh sb="1" eb="2">
      <t>ユカ</t>
    </rPh>
    <rPh sb="2" eb="4">
      <t>メンセキ</t>
    </rPh>
    <rPh sb="7" eb="9">
      <t>ヘイホウ</t>
    </rPh>
    <rPh sb="13" eb="15">
      <t>イジョウ</t>
    </rPh>
    <rPh sb="27" eb="28">
      <t>ノゾ</t>
    </rPh>
    <phoneticPr fontId="1"/>
  </si>
  <si>
    <t>●社会福祉法人の職員
●自ら設置する住宅を管理する医療法人の職員
●委託を受けてサービスを提供する社会医療法人の職員
●居宅介護サービス事業者の職員、
●有資格者 （医師、看護師、介護福祉士、社会福祉士、介護支援専門員、ホームヘルパー1級・2級、介護職員初任者研修過程の修了者）</t>
    <phoneticPr fontId="10"/>
  </si>
  <si>
    <t>kenchikujyutaku@city.morioka.iwate.jp</t>
    <phoneticPr fontId="10"/>
  </si>
  <si>
    <t>記入者</t>
    <rPh sb="0" eb="2">
      <t>キニュウ</t>
    </rPh>
    <rPh sb="2" eb="3">
      <t>シャ</t>
    </rPh>
    <phoneticPr fontId="1"/>
  </si>
  <si>
    <t>内容</t>
    <rPh sb="0" eb="2">
      <t>ナイヨウ</t>
    </rPh>
    <phoneticPr fontId="1"/>
  </si>
  <si>
    <t>一部できている</t>
    <rPh sb="0" eb="2">
      <t>イチブ</t>
    </rPh>
    <phoneticPr fontId="1"/>
  </si>
  <si>
    <t>該当なし</t>
    <rPh sb="0" eb="2">
      <t>ガイトウ</t>
    </rPh>
    <phoneticPr fontId="1"/>
  </si>
  <si>
    <t>身体拘束の
原則禁止</t>
    <rPh sb="0" eb="2">
      <t>シンタイ</t>
    </rPh>
    <rPh sb="2" eb="4">
      <t>コウソク</t>
    </rPh>
    <rPh sb="6" eb="8">
      <t>ゲンソク</t>
    </rPh>
    <rPh sb="8" eb="10">
      <t>キンシ</t>
    </rPh>
    <phoneticPr fontId="1"/>
  </si>
  <si>
    <r>
      <t>サービス提供に当たっては、当該入居者又は他の入居者等の生命又は身体を保護するため緊急やむを得ない場合を除き、身体的拘束その他入居者の行動を制限する行為を行っていないか。
（切迫性、非代替性、一時性を満たさずに、安易に拘束を行っていないか）
【例】</t>
    </r>
    <r>
      <rPr>
        <sz val="10"/>
        <rFont val="ＭＳ Ｐゴシック"/>
        <family val="3"/>
        <charset val="128"/>
      </rPr>
      <t xml:space="preserve">
●ベッドを柵等で囲んでいる入居者がいないか
　（ベッドを壁につけて３点柵をしている場合等）
●居室に中から開けられないような鍵等が付けられていないか
●車椅子の入居者については、腰ベルトや車椅子テーブルの使用がないか
●つなぎ服やミトンを着用している入居者がいないか　　　等</t>
    </r>
    <rPh sb="4" eb="6">
      <t>テイキョウ</t>
    </rPh>
    <rPh sb="7" eb="8">
      <t>ア</t>
    </rPh>
    <rPh sb="13" eb="15">
      <t>トウガイ</t>
    </rPh>
    <rPh sb="15" eb="18">
      <t>ニュウキョシャ</t>
    </rPh>
    <rPh sb="18" eb="19">
      <t>マタ</t>
    </rPh>
    <rPh sb="20" eb="21">
      <t>ホカ</t>
    </rPh>
    <rPh sb="22" eb="24">
      <t>ニュウキョ</t>
    </rPh>
    <rPh sb="24" eb="25">
      <t>シャ</t>
    </rPh>
    <rPh sb="25" eb="26">
      <t>トウ</t>
    </rPh>
    <rPh sb="27" eb="29">
      <t>セイメイ</t>
    </rPh>
    <rPh sb="29" eb="30">
      <t>マタ</t>
    </rPh>
    <rPh sb="31" eb="33">
      <t>シンタイ</t>
    </rPh>
    <rPh sb="34" eb="36">
      <t>ホゴ</t>
    </rPh>
    <rPh sb="40" eb="42">
      <t>キンキュウ</t>
    </rPh>
    <rPh sb="45" eb="46">
      <t>エ</t>
    </rPh>
    <rPh sb="48" eb="50">
      <t>バアイ</t>
    </rPh>
    <rPh sb="51" eb="52">
      <t>ノゾ</t>
    </rPh>
    <rPh sb="54" eb="56">
      <t>シンタイ</t>
    </rPh>
    <rPh sb="56" eb="57">
      <t>テキ</t>
    </rPh>
    <rPh sb="57" eb="59">
      <t>コウソク</t>
    </rPh>
    <rPh sb="61" eb="62">
      <t>タ</t>
    </rPh>
    <rPh sb="62" eb="65">
      <t>ニュウキョシャ</t>
    </rPh>
    <rPh sb="66" eb="68">
      <t>コウドウ</t>
    </rPh>
    <rPh sb="69" eb="71">
      <t>セイゲン</t>
    </rPh>
    <rPh sb="73" eb="75">
      <t>コウイ</t>
    </rPh>
    <rPh sb="76" eb="77">
      <t>オコナ</t>
    </rPh>
    <rPh sb="122" eb="123">
      <t>レイ</t>
    </rPh>
    <rPh sb="130" eb="131">
      <t>サク</t>
    </rPh>
    <rPh sb="131" eb="132">
      <t>トウ</t>
    </rPh>
    <rPh sb="133" eb="134">
      <t>カコ</t>
    </rPh>
    <rPh sb="138" eb="141">
      <t>ニュウキョシャ</t>
    </rPh>
    <rPh sb="153" eb="154">
      <t>カベ</t>
    </rPh>
    <rPh sb="159" eb="160">
      <t>テン</t>
    </rPh>
    <rPh sb="160" eb="161">
      <t>サク</t>
    </rPh>
    <rPh sb="166" eb="168">
      <t>バアイ</t>
    </rPh>
    <rPh sb="168" eb="169">
      <t>トウ</t>
    </rPh>
    <rPh sb="172" eb="174">
      <t>キョシツ</t>
    </rPh>
    <rPh sb="175" eb="176">
      <t>ナカ</t>
    </rPh>
    <rPh sb="178" eb="179">
      <t>ア</t>
    </rPh>
    <rPh sb="187" eb="188">
      <t>カギ</t>
    </rPh>
    <rPh sb="188" eb="189">
      <t>トウ</t>
    </rPh>
    <rPh sb="190" eb="191">
      <t>ツ</t>
    </rPh>
    <rPh sb="201" eb="202">
      <t>クルマ</t>
    </rPh>
    <rPh sb="202" eb="204">
      <t>イス</t>
    </rPh>
    <rPh sb="205" eb="208">
      <t>ニュウキョシャ</t>
    </rPh>
    <rPh sb="214" eb="215">
      <t>コシ</t>
    </rPh>
    <rPh sb="219" eb="222">
      <t>クルマイス</t>
    </rPh>
    <rPh sb="227" eb="229">
      <t>シヨウ</t>
    </rPh>
    <rPh sb="238" eb="239">
      <t>フク</t>
    </rPh>
    <rPh sb="244" eb="246">
      <t>チャクヨウ</t>
    </rPh>
    <rPh sb="250" eb="253">
      <t>ニュウキョシャ</t>
    </rPh>
    <rPh sb="261" eb="262">
      <t>トウ</t>
    </rPh>
    <phoneticPr fontId="1"/>
  </si>
  <si>
    <r>
      <t>緊急やむを得ず身体的拘束等を行う場合、本人又はその家族に説明し</t>
    </r>
    <r>
      <rPr>
        <sz val="10"/>
        <rFont val="ＭＳ Ｐゴシック"/>
        <family val="3"/>
        <charset val="128"/>
      </rPr>
      <t>、同意を得ているか。</t>
    </r>
    <rPh sb="0" eb="2">
      <t>キンキュウ</t>
    </rPh>
    <rPh sb="5" eb="6">
      <t>エ</t>
    </rPh>
    <rPh sb="7" eb="9">
      <t>シンタイ</t>
    </rPh>
    <rPh sb="9" eb="10">
      <t>テキ</t>
    </rPh>
    <rPh sb="10" eb="12">
      <t>コウソク</t>
    </rPh>
    <rPh sb="12" eb="13">
      <t>トウ</t>
    </rPh>
    <rPh sb="14" eb="15">
      <t>オコナ</t>
    </rPh>
    <rPh sb="16" eb="18">
      <t>バアイ</t>
    </rPh>
    <rPh sb="19" eb="21">
      <t>ホンニン</t>
    </rPh>
    <rPh sb="21" eb="22">
      <t>マタ</t>
    </rPh>
    <rPh sb="25" eb="27">
      <t>カゾク</t>
    </rPh>
    <rPh sb="28" eb="30">
      <t>セツメイ</t>
    </rPh>
    <rPh sb="32" eb="34">
      <t>ドウイ</t>
    </rPh>
    <rPh sb="35" eb="36">
      <t>エ</t>
    </rPh>
    <phoneticPr fontId="1"/>
  </si>
  <si>
    <r>
      <t>緊急やむを得ず身体的拘束等を行った場合、</t>
    </r>
    <r>
      <rPr>
        <sz val="10"/>
        <rFont val="ＭＳ Ｐゴシック"/>
        <family val="3"/>
        <charset val="128"/>
      </rPr>
      <t>他に方法がなかったかどうか検討しているか。</t>
    </r>
    <rPh sb="0" eb="2">
      <t>キンキュウ</t>
    </rPh>
    <rPh sb="5" eb="6">
      <t>エ</t>
    </rPh>
    <rPh sb="7" eb="10">
      <t>シンタイテキ</t>
    </rPh>
    <rPh sb="10" eb="12">
      <t>コウソク</t>
    </rPh>
    <rPh sb="12" eb="13">
      <t>トウ</t>
    </rPh>
    <rPh sb="14" eb="15">
      <t>オコナ</t>
    </rPh>
    <rPh sb="17" eb="19">
      <t>バアイ</t>
    </rPh>
    <rPh sb="20" eb="21">
      <t>ホカ</t>
    </rPh>
    <rPh sb="22" eb="24">
      <t>ホウホウ</t>
    </rPh>
    <rPh sb="33" eb="35">
      <t>ケントウ</t>
    </rPh>
    <phoneticPr fontId="1"/>
  </si>
  <si>
    <t>高齢者虐待の
防止</t>
    <rPh sb="0" eb="3">
      <t>コウレイシャ</t>
    </rPh>
    <rPh sb="3" eb="5">
      <t>ギャクタイ</t>
    </rPh>
    <rPh sb="7" eb="9">
      <t>ボウシ</t>
    </rPh>
    <phoneticPr fontId="1"/>
  </si>
  <si>
    <t>住宅の従業者は、高齢者虐待を発見しやすい立場にあることを自覚し、高齢者虐待の早期発見に努めているか。</t>
    <rPh sb="3" eb="6">
      <t>ジュウギョウシャ</t>
    </rPh>
    <rPh sb="8" eb="11">
      <t>コウレイシャ</t>
    </rPh>
    <rPh sb="11" eb="13">
      <t>ギャクタイ</t>
    </rPh>
    <rPh sb="14" eb="16">
      <t>ハッケン</t>
    </rPh>
    <rPh sb="20" eb="22">
      <t>タチバ</t>
    </rPh>
    <rPh sb="28" eb="30">
      <t>ジカク</t>
    </rPh>
    <rPh sb="32" eb="35">
      <t>コウレイシャ</t>
    </rPh>
    <rPh sb="35" eb="37">
      <t>ギャクタイ</t>
    </rPh>
    <rPh sb="38" eb="40">
      <t>ソウキ</t>
    </rPh>
    <rPh sb="40" eb="42">
      <t>ハッケン</t>
    </rPh>
    <rPh sb="43" eb="44">
      <t>ツト</t>
    </rPh>
    <phoneticPr fontId="1"/>
  </si>
  <si>
    <t>入居する高齢者について、以下に掲げる行為を行っていないか。
◆高齢者の身体に外傷が生じ、又は生じるおそれのある暴行を加えること
◆高齢者を衰弱させるような著しい減食又は長時間の放置その他の高齢者を養護すべき職務上の義務を著しく怠ること
◆高齢者に対する著しい暴言又は著しく拒絶的な対応その他の高齢者に著しい心理的外傷を与える言動を行うこと
◆高齢者にわいせつな行為をすること又は高齢者をしてわいせつな行為をさせること
◆高齢者の財産を不当に処分することその他当該高齢者から不当に財産上の利益を得ること</t>
    <rPh sb="0" eb="2">
      <t>ニュウキョ</t>
    </rPh>
    <rPh sb="4" eb="7">
      <t>コウレイシャ</t>
    </rPh>
    <rPh sb="12" eb="14">
      <t>イカ</t>
    </rPh>
    <rPh sb="15" eb="16">
      <t>カカ</t>
    </rPh>
    <rPh sb="18" eb="20">
      <t>コウイ</t>
    </rPh>
    <rPh sb="21" eb="22">
      <t>オコナ</t>
    </rPh>
    <rPh sb="32" eb="35">
      <t>コウレイシャ</t>
    </rPh>
    <rPh sb="36" eb="38">
      <t>シンタイ</t>
    </rPh>
    <rPh sb="39" eb="41">
      <t>ガイショウ</t>
    </rPh>
    <rPh sb="42" eb="43">
      <t>ショウ</t>
    </rPh>
    <rPh sb="45" eb="46">
      <t>マタ</t>
    </rPh>
    <rPh sb="47" eb="48">
      <t>ショウ</t>
    </rPh>
    <rPh sb="56" eb="58">
      <t>ボウコウ</t>
    </rPh>
    <rPh sb="59" eb="60">
      <t>クワ</t>
    </rPh>
    <rPh sb="66" eb="69">
      <t>コウレイシャ</t>
    </rPh>
    <rPh sb="70" eb="72">
      <t>スイジャク</t>
    </rPh>
    <rPh sb="78" eb="79">
      <t>イチジル</t>
    </rPh>
    <rPh sb="81" eb="83">
      <t>ゲンショク</t>
    </rPh>
    <rPh sb="83" eb="84">
      <t>マタ</t>
    </rPh>
    <rPh sb="85" eb="88">
      <t>チョウジカン</t>
    </rPh>
    <rPh sb="89" eb="91">
      <t>ホウチ</t>
    </rPh>
    <rPh sb="93" eb="94">
      <t>タ</t>
    </rPh>
    <rPh sb="95" eb="98">
      <t>コウレイシャ</t>
    </rPh>
    <rPh sb="99" eb="101">
      <t>ヨウゴ</t>
    </rPh>
    <rPh sb="104" eb="106">
      <t>ショクム</t>
    </rPh>
    <rPh sb="106" eb="107">
      <t>ジョウ</t>
    </rPh>
    <rPh sb="108" eb="110">
      <t>ギム</t>
    </rPh>
    <rPh sb="111" eb="112">
      <t>イチジル</t>
    </rPh>
    <rPh sb="114" eb="115">
      <t>オコタ</t>
    </rPh>
    <rPh sb="120" eb="123">
      <t>コウレイシャ</t>
    </rPh>
    <rPh sb="124" eb="125">
      <t>タイ</t>
    </rPh>
    <rPh sb="127" eb="128">
      <t>イチジル</t>
    </rPh>
    <rPh sb="130" eb="132">
      <t>ボウゲン</t>
    </rPh>
    <rPh sb="132" eb="133">
      <t>マタ</t>
    </rPh>
    <rPh sb="134" eb="135">
      <t>イチジル</t>
    </rPh>
    <rPh sb="137" eb="140">
      <t>キョゼツテキ</t>
    </rPh>
    <rPh sb="141" eb="143">
      <t>タイオウ</t>
    </rPh>
    <rPh sb="145" eb="146">
      <t>タ</t>
    </rPh>
    <rPh sb="147" eb="150">
      <t>コウレイシャ</t>
    </rPh>
    <rPh sb="151" eb="152">
      <t>イチジル</t>
    </rPh>
    <rPh sb="154" eb="157">
      <t>シンリテキ</t>
    </rPh>
    <rPh sb="157" eb="159">
      <t>ガイショウ</t>
    </rPh>
    <rPh sb="160" eb="161">
      <t>アタ</t>
    </rPh>
    <rPh sb="163" eb="165">
      <t>ゲンドウ</t>
    </rPh>
    <rPh sb="166" eb="167">
      <t>オコナ</t>
    </rPh>
    <rPh sb="172" eb="175">
      <t>コウレイシャ</t>
    </rPh>
    <rPh sb="181" eb="183">
      <t>コウイ</t>
    </rPh>
    <rPh sb="188" eb="189">
      <t>マタ</t>
    </rPh>
    <rPh sb="190" eb="193">
      <t>コウレイシャ</t>
    </rPh>
    <rPh sb="201" eb="203">
      <t>コウイ</t>
    </rPh>
    <rPh sb="211" eb="214">
      <t>コウレイシャ</t>
    </rPh>
    <rPh sb="215" eb="217">
      <t>ザイサン</t>
    </rPh>
    <rPh sb="218" eb="220">
      <t>フトウ</t>
    </rPh>
    <rPh sb="221" eb="223">
      <t>ショブン</t>
    </rPh>
    <rPh sb="229" eb="230">
      <t>タ</t>
    </rPh>
    <rPh sb="230" eb="232">
      <t>トウガイ</t>
    </rPh>
    <rPh sb="232" eb="235">
      <t>コウレイシャ</t>
    </rPh>
    <rPh sb="237" eb="239">
      <t>フトウ</t>
    </rPh>
    <rPh sb="240" eb="242">
      <t>ザイサン</t>
    </rPh>
    <rPh sb="242" eb="243">
      <t>ジョウ</t>
    </rPh>
    <rPh sb="244" eb="246">
      <t>リエキ</t>
    </rPh>
    <rPh sb="247" eb="248">
      <t>エ</t>
    </rPh>
    <phoneticPr fontId="1"/>
  </si>
  <si>
    <t>高齢者虐待について、市町村の通報窓口を掲示しているか。</t>
    <rPh sb="0" eb="3">
      <t>コウレイシャ</t>
    </rPh>
    <rPh sb="3" eb="5">
      <t>ギャクタイ</t>
    </rPh>
    <rPh sb="10" eb="13">
      <t>シチョウソン</t>
    </rPh>
    <rPh sb="14" eb="16">
      <t>ツウホウ</t>
    </rPh>
    <rPh sb="16" eb="18">
      <t>マドグチ</t>
    </rPh>
    <rPh sb="19" eb="21">
      <t>ケイジ</t>
    </rPh>
    <phoneticPr fontId="1"/>
  </si>
  <si>
    <t>苦情処理</t>
    <rPh sb="0" eb="2">
      <t>クジョウ</t>
    </rPh>
    <rPh sb="2" eb="4">
      <t>ショリ</t>
    </rPh>
    <phoneticPr fontId="1"/>
  </si>
  <si>
    <t>行政機関を含めた相談窓口、苦情処理体制及び手順等、苦情を処理するための措置等を定めているか。また、その概要を住宅内に掲示しているか。</t>
    <rPh sb="0" eb="2">
      <t>ギョウセイ</t>
    </rPh>
    <rPh sb="2" eb="4">
      <t>キカン</t>
    </rPh>
    <rPh sb="5" eb="6">
      <t>フク</t>
    </rPh>
    <rPh sb="8" eb="10">
      <t>ソウダン</t>
    </rPh>
    <rPh sb="10" eb="12">
      <t>マドグチ</t>
    </rPh>
    <rPh sb="13" eb="15">
      <t>クジョウ</t>
    </rPh>
    <rPh sb="15" eb="17">
      <t>ショリ</t>
    </rPh>
    <rPh sb="17" eb="19">
      <t>タイセイ</t>
    </rPh>
    <rPh sb="19" eb="20">
      <t>オヨ</t>
    </rPh>
    <rPh sb="21" eb="23">
      <t>テジュン</t>
    </rPh>
    <rPh sb="23" eb="24">
      <t>トウ</t>
    </rPh>
    <rPh sb="25" eb="27">
      <t>クジョウ</t>
    </rPh>
    <rPh sb="28" eb="30">
      <t>ショリ</t>
    </rPh>
    <rPh sb="35" eb="37">
      <t>ソチ</t>
    </rPh>
    <rPh sb="37" eb="38">
      <t>トウ</t>
    </rPh>
    <rPh sb="39" eb="40">
      <t>サダ</t>
    </rPh>
    <rPh sb="51" eb="53">
      <t>ガイヨウ</t>
    </rPh>
    <rPh sb="54" eb="56">
      <t>ジュウタク</t>
    </rPh>
    <rPh sb="56" eb="57">
      <t>ナイ</t>
    </rPh>
    <rPh sb="58" eb="60">
      <t>ケイジ</t>
    </rPh>
    <phoneticPr fontId="1"/>
  </si>
  <si>
    <t>事故発生の防止
及び
発生時の対応</t>
    <rPh sb="0" eb="2">
      <t>ジコ</t>
    </rPh>
    <rPh sb="2" eb="4">
      <t>ハッセイ</t>
    </rPh>
    <rPh sb="5" eb="7">
      <t>ボウシ</t>
    </rPh>
    <rPh sb="8" eb="9">
      <t>オヨ</t>
    </rPh>
    <rPh sb="11" eb="13">
      <t>ハッセイ</t>
    </rPh>
    <rPh sb="13" eb="14">
      <t>ジ</t>
    </rPh>
    <rPh sb="15" eb="17">
      <t>タイオウ</t>
    </rPh>
    <phoneticPr fontId="1"/>
  </si>
  <si>
    <r>
      <t>事故発生の防止</t>
    </r>
    <r>
      <rPr>
        <sz val="10"/>
        <rFont val="ＭＳ Ｐゴシック"/>
        <family val="3"/>
        <charset val="128"/>
      </rPr>
      <t>や事故発生時の対応マニュアル、またはそれに準じるものを整備しているか。また、全ての職員に周知が図られているか。</t>
    </r>
    <rPh sb="0" eb="2">
      <t>ジコ</t>
    </rPh>
    <rPh sb="2" eb="4">
      <t>ハッセイ</t>
    </rPh>
    <rPh sb="5" eb="7">
      <t>ボウシ</t>
    </rPh>
    <rPh sb="8" eb="10">
      <t>ジコ</t>
    </rPh>
    <rPh sb="10" eb="12">
      <t>ハッセイ</t>
    </rPh>
    <rPh sb="12" eb="13">
      <t>ジ</t>
    </rPh>
    <rPh sb="14" eb="16">
      <t>タイオウ</t>
    </rPh>
    <rPh sb="28" eb="29">
      <t>ジュン</t>
    </rPh>
    <rPh sb="34" eb="36">
      <t>セイビ</t>
    </rPh>
    <rPh sb="45" eb="46">
      <t>スベ</t>
    </rPh>
    <rPh sb="48" eb="50">
      <t>ショクイン</t>
    </rPh>
    <rPh sb="51" eb="53">
      <t>シュウチ</t>
    </rPh>
    <rPh sb="54" eb="55">
      <t>ハカ</t>
    </rPh>
    <phoneticPr fontId="1"/>
  </si>
  <si>
    <r>
      <t>賠償すべき事態</t>
    </r>
    <r>
      <rPr>
        <sz val="10"/>
        <rFont val="ＭＳ Ｐゴシック"/>
        <family val="3"/>
        <charset val="128"/>
      </rPr>
      <t>に備えて、損害賠償を（保険加入、積立金）検討しているか。</t>
    </r>
    <rPh sb="0" eb="2">
      <t>バイショウ</t>
    </rPh>
    <rPh sb="5" eb="7">
      <t>ジタイ</t>
    </rPh>
    <rPh sb="8" eb="9">
      <t>ソナ</t>
    </rPh>
    <rPh sb="12" eb="14">
      <t>ソンガイ</t>
    </rPh>
    <rPh sb="14" eb="16">
      <t>バイショウ</t>
    </rPh>
    <rPh sb="18" eb="20">
      <t>ホケン</t>
    </rPh>
    <rPh sb="20" eb="22">
      <t>カニュウ</t>
    </rPh>
    <rPh sb="23" eb="25">
      <t>ツミタテ</t>
    </rPh>
    <rPh sb="25" eb="26">
      <t>キン</t>
    </rPh>
    <rPh sb="27" eb="29">
      <t>ケントウ</t>
    </rPh>
    <phoneticPr fontId="1"/>
  </si>
  <si>
    <t>非常災害対策</t>
    <rPh sb="0" eb="2">
      <t>ヒジョウ</t>
    </rPh>
    <rPh sb="2" eb="4">
      <t>サイガイ</t>
    </rPh>
    <rPh sb="4" eb="6">
      <t>タイサク</t>
    </rPh>
    <phoneticPr fontId="1"/>
  </si>
  <si>
    <r>
      <t>非常災害に関する具体的計画</t>
    </r>
    <r>
      <rPr>
        <sz val="10"/>
        <rFont val="ＭＳ Ｐゴシック"/>
        <family val="3"/>
        <charset val="128"/>
      </rPr>
      <t>（消防計画及び風水害、地震等の災害に対処するための計画）はあるか。また、消防計画は消防署へ届出されているか。</t>
    </r>
    <rPh sb="0" eb="2">
      <t>ヒジョウ</t>
    </rPh>
    <rPh sb="2" eb="4">
      <t>サイガイ</t>
    </rPh>
    <rPh sb="5" eb="6">
      <t>カン</t>
    </rPh>
    <rPh sb="8" eb="11">
      <t>グタイテキ</t>
    </rPh>
    <rPh sb="11" eb="13">
      <t>ケイカク</t>
    </rPh>
    <rPh sb="14" eb="16">
      <t>ショウボウ</t>
    </rPh>
    <rPh sb="16" eb="18">
      <t>ケイカク</t>
    </rPh>
    <rPh sb="18" eb="19">
      <t>オヨ</t>
    </rPh>
    <rPh sb="20" eb="22">
      <t>フウスイ</t>
    </rPh>
    <rPh sb="22" eb="23">
      <t>ガイ</t>
    </rPh>
    <rPh sb="24" eb="26">
      <t>ジシン</t>
    </rPh>
    <rPh sb="26" eb="27">
      <t>トウ</t>
    </rPh>
    <rPh sb="28" eb="30">
      <t>サイガイ</t>
    </rPh>
    <rPh sb="31" eb="33">
      <t>タイショ</t>
    </rPh>
    <rPh sb="38" eb="40">
      <t>ケイカク</t>
    </rPh>
    <rPh sb="49" eb="51">
      <t>ショウボウ</t>
    </rPh>
    <rPh sb="51" eb="53">
      <t>ケイカク</t>
    </rPh>
    <rPh sb="54" eb="57">
      <t>ショウボウショ</t>
    </rPh>
    <rPh sb="58" eb="60">
      <t>トドケデ</t>
    </rPh>
    <phoneticPr fontId="1"/>
  </si>
  <si>
    <t>非常災害時の関係機関への通報及び連携体制を整備し、それらを定期的に従業者に周知しているか。</t>
    <rPh sb="0" eb="2">
      <t>ヒジョウ</t>
    </rPh>
    <rPh sb="2" eb="4">
      <t>サイガイ</t>
    </rPh>
    <rPh sb="4" eb="5">
      <t>ジ</t>
    </rPh>
    <rPh sb="6" eb="8">
      <t>カンケイ</t>
    </rPh>
    <rPh sb="8" eb="10">
      <t>キカン</t>
    </rPh>
    <rPh sb="12" eb="14">
      <t>ツウホウ</t>
    </rPh>
    <rPh sb="14" eb="15">
      <t>オヨ</t>
    </rPh>
    <rPh sb="16" eb="18">
      <t>レンケイ</t>
    </rPh>
    <rPh sb="18" eb="20">
      <t>タイセイ</t>
    </rPh>
    <rPh sb="21" eb="23">
      <t>セイビ</t>
    </rPh>
    <rPh sb="29" eb="32">
      <t>テイキテキ</t>
    </rPh>
    <rPh sb="33" eb="36">
      <t>ジュウギョウシャ</t>
    </rPh>
    <rPh sb="37" eb="39">
      <t>シュウチ</t>
    </rPh>
    <phoneticPr fontId="1"/>
  </si>
  <si>
    <r>
      <t>定期的に必要な訓練を行っているか。また、</t>
    </r>
    <r>
      <rPr>
        <sz val="10"/>
        <rFont val="ＭＳ Ｐゴシック"/>
        <family val="3"/>
        <charset val="128"/>
      </rPr>
      <t>夜間を想定した訓練を行っているか。</t>
    </r>
    <rPh sb="0" eb="3">
      <t>テイキテキ</t>
    </rPh>
    <rPh sb="4" eb="6">
      <t>ヒツヨウ</t>
    </rPh>
    <rPh sb="7" eb="9">
      <t>クンレン</t>
    </rPh>
    <rPh sb="10" eb="11">
      <t>オコナ</t>
    </rPh>
    <rPh sb="20" eb="22">
      <t>ヤカン</t>
    </rPh>
    <rPh sb="23" eb="25">
      <t>ソウテイ</t>
    </rPh>
    <rPh sb="27" eb="29">
      <t>クンレン</t>
    </rPh>
    <rPh sb="30" eb="31">
      <t>オコナ</t>
    </rPh>
    <phoneticPr fontId="1"/>
  </si>
  <si>
    <t>消火設備、その他の非常災害に際して必要な設備を設けているか。避難設備、消防用設備の定期点検及び報告を行っているか。</t>
    <rPh sb="0" eb="2">
      <t>ショウカ</t>
    </rPh>
    <rPh sb="2" eb="4">
      <t>セツビ</t>
    </rPh>
    <rPh sb="7" eb="8">
      <t>タ</t>
    </rPh>
    <rPh sb="9" eb="11">
      <t>ヒジョウ</t>
    </rPh>
    <rPh sb="11" eb="13">
      <t>サイガイ</t>
    </rPh>
    <rPh sb="14" eb="15">
      <t>サイ</t>
    </rPh>
    <rPh sb="17" eb="19">
      <t>ヒツヨウ</t>
    </rPh>
    <rPh sb="20" eb="22">
      <t>セツビ</t>
    </rPh>
    <rPh sb="23" eb="24">
      <t>モウ</t>
    </rPh>
    <rPh sb="30" eb="32">
      <t>ヒナン</t>
    </rPh>
    <rPh sb="32" eb="34">
      <t>セツビ</t>
    </rPh>
    <rPh sb="35" eb="38">
      <t>ショウボウヨウ</t>
    </rPh>
    <rPh sb="38" eb="40">
      <t>セツビ</t>
    </rPh>
    <rPh sb="41" eb="43">
      <t>テイキ</t>
    </rPh>
    <rPh sb="43" eb="45">
      <t>テンケン</t>
    </rPh>
    <rPh sb="45" eb="46">
      <t>オヨ</t>
    </rPh>
    <rPh sb="47" eb="49">
      <t>ホウコク</t>
    </rPh>
    <rPh sb="50" eb="51">
      <t>オコナ</t>
    </rPh>
    <phoneticPr fontId="1"/>
  </si>
  <si>
    <t>衛生管理等</t>
    <rPh sb="0" eb="2">
      <t>エイセイ</t>
    </rPh>
    <rPh sb="2" eb="4">
      <t>カンリ</t>
    </rPh>
    <rPh sb="4" eb="5">
      <t>トウ</t>
    </rPh>
    <phoneticPr fontId="1"/>
  </si>
  <si>
    <r>
      <t>住宅、食器、飲料水等の衛生管理</t>
    </r>
    <r>
      <rPr>
        <sz val="10"/>
        <rFont val="ＭＳ Ｐゴシック"/>
        <family val="3"/>
        <charset val="128"/>
      </rPr>
      <t>は適切に実施しているか。</t>
    </r>
    <rPh sb="3" eb="5">
      <t>ショッキ</t>
    </rPh>
    <rPh sb="6" eb="9">
      <t>インリョウスイ</t>
    </rPh>
    <rPh sb="9" eb="10">
      <t>トウ</t>
    </rPh>
    <rPh sb="11" eb="13">
      <t>エイセイ</t>
    </rPh>
    <rPh sb="13" eb="15">
      <t>カンリ</t>
    </rPh>
    <rPh sb="16" eb="18">
      <t>テキセツ</t>
    </rPh>
    <rPh sb="19" eb="21">
      <t>ジッシ</t>
    </rPh>
    <phoneticPr fontId="1"/>
  </si>
  <si>
    <r>
      <t>汚物ごみ等の運搬にあたっては、</t>
    </r>
    <r>
      <rPr>
        <sz val="10"/>
        <rFont val="ＭＳ Ｐゴシック"/>
        <family val="3"/>
        <charset val="128"/>
      </rPr>
      <t>動線や時間帯について衛生面に配慮しているか。</t>
    </r>
    <rPh sb="0" eb="2">
      <t>オブツ</t>
    </rPh>
    <rPh sb="4" eb="5">
      <t>トウ</t>
    </rPh>
    <rPh sb="6" eb="8">
      <t>ウンパン</t>
    </rPh>
    <rPh sb="15" eb="17">
      <t>ドウセン</t>
    </rPh>
    <rPh sb="18" eb="20">
      <t>ジカン</t>
    </rPh>
    <rPh sb="20" eb="21">
      <t>タイ</t>
    </rPh>
    <rPh sb="25" eb="28">
      <t>エイセイメン</t>
    </rPh>
    <rPh sb="29" eb="31">
      <t>ハイリョ</t>
    </rPh>
    <phoneticPr fontId="1"/>
  </si>
  <si>
    <r>
      <rPr>
        <u/>
        <sz val="10"/>
        <rFont val="ＭＳ Ｐゴシック"/>
        <family val="3"/>
        <charset val="128"/>
      </rPr>
      <t>＜貯水槽（受水槽）や井戸水を使用している場合＞</t>
    </r>
    <r>
      <rPr>
        <sz val="10"/>
        <rFont val="ＭＳ Ｐゴシック"/>
        <family val="3"/>
        <charset val="128"/>
      </rPr>
      <t xml:space="preserve">
必要な検査や清掃を行っているか。</t>
    </r>
    <rPh sb="1" eb="4">
      <t>チョスイソウ</t>
    </rPh>
    <rPh sb="5" eb="8">
      <t>ジュスイソウ</t>
    </rPh>
    <rPh sb="10" eb="13">
      <t>イドミズ</t>
    </rPh>
    <rPh sb="14" eb="16">
      <t>シヨウ</t>
    </rPh>
    <rPh sb="20" eb="22">
      <t>バアイ</t>
    </rPh>
    <rPh sb="24" eb="26">
      <t>ヒツヨウ</t>
    </rPh>
    <rPh sb="27" eb="29">
      <t>ケンサ</t>
    </rPh>
    <rPh sb="30" eb="32">
      <t>セイソウ</t>
    </rPh>
    <rPh sb="33" eb="34">
      <t>オコナ</t>
    </rPh>
    <phoneticPr fontId="1"/>
  </si>
  <si>
    <r>
      <rPr>
        <u/>
        <sz val="10"/>
        <rFont val="ＭＳ Ｐゴシック"/>
        <family val="3"/>
        <charset val="128"/>
      </rPr>
      <t>＜循環式浴槽を使用している場合＞</t>
    </r>
    <r>
      <rPr>
        <sz val="10"/>
        <rFont val="ＭＳ Ｐゴシック"/>
        <family val="3"/>
        <charset val="128"/>
      </rPr>
      <t xml:space="preserve">
レジオネラ症対策を適切に行っているか。
【例】
●浴槽水の残留塩素濃度検査を適正に実施し、常に０．４㎎/ℓ以上を保たれているか
●浴槽水を適切に（１週間に１回以上）交換し、清掃を行っているか
●循環式浴槽水は、少なくとも年に１回以上は水質検査を行い、レジオネラ属菌に汚染されていないか確認しているか　　　等</t>
    </r>
    <rPh sb="1" eb="3">
      <t>ジュンカン</t>
    </rPh>
    <rPh sb="3" eb="4">
      <t>シキ</t>
    </rPh>
    <rPh sb="4" eb="6">
      <t>ヨクソウ</t>
    </rPh>
    <rPh sb="7" eb="9">
      <t>シヨウ</t>
    </rPh>
    <rPh sb="13" eb="15">
      <t>バアイ</t>
    </rPh>
    <rPh sb="22" eb="23">
      <t>ショウ</t>
    </rPh>
    <rPh sb="23" eb="25">
      <t>タイサク</t>
    </rPh>
    <rPh sb="26" eb="28">
      <t>テキセツ</t>
    </rPh>
    <rPh sb="29" eb="30">
      <t>オコナ</t>
    </rPh>
    <rPh sb="39" eb="40">
      <t>レイ</t>
    </rPh>
    <rPh sb="83" eb="85">
      <t>ヨクソウ</t>
    </rPh>
    <rPh sb="85" eb="86">
      <t>スイ</t>
    </rPh>
    <rPh sb="87" eb="89">
      <t>テキセツ</t>
    </rPh>
    <rPh sb="92" eb="94">
      <t>シュウカン</t>
    </rPh>
    <rPh sb="96" eb="97">
      <t>カイ</t>
    </rPh>
    <rPh sb="97" eb="99">
      <t>イジョウ</t>
    </rPh>
    <rPh sb="100" eb="102">
      <t>コウカン</t>
    </rPh>
    <rPh sb="104" eb="106">
      <t>セイソウ</t>
    </rPh>
    <rPh sb="107" eb="108">
      <t>オコナ</t>
    </rPh>
    <rPh sb="115" eb="117">
      <t>ジュンカン</t>
    </rPh>
    <rPh sb="117" eb="118">
      <t>シキ</t>
    </rPh>
    <rPh sb="118" eb="120">
      <t>ヨクソウ</t>
    </rPh>
    <rPh sb="120" eb="121">
      <t>スイ</t>
    </rPh>
    <rPh sb="123" eb="124">
      <t>スク</t>
    </rPh>
    <rPh sb="128" eb="129">
      <t>ネン</t>
    </rPh>
    <rPh sb="131" eb="132">
      <t>カイ</t>
    </rPh>
    <rPh sb="132" eb="134">
      <t>イジョウ</t>
    </rPh>
    <rPh sb="135" eb="137">
      <t>スイシツ</t>
    </rPh>
    <rPh sb="137" eb="139">
      <t>ケンサ</t>
    </rPh>
    <rPh sb="140" eb="141">
      <t>オコナ</t>
    </rPh>
    <rPh sb="170" eb="171">
      <t>トウ</t>
    </rPh>
    <phoneticPr fontId="1"/>
  </si>
  <si>
    <r>
      <t xml:space="preserve">医薬品及び医療器具の管理は適切か。
</t>
    </r>
    <r>
      <rPr>
        <sz val="10"/>
        <rFont val="ＭＳ Ｐゴシック"/>
        <family val="3"/>
        <charset val="128"/>
      </rPr>
      <t>【例】
●医療品は施錠のできるところに保管されているか
●薬品やハイター等危険なものが施錠した場所で管理されているか　　　等</t>
    </r>
    <rPh sb="0" eb="3">
      <t>イヤクヒン</t>
    </rPh>
    <rPh sb="3" eb="4">
      <t>オヨ</t>
    </rPh>
    <rPh sb="5" eb="7">
      <t>イリョウ</t>
    </rPh>
    <rPh sb="7" eb="9">
      <t>キグ</t>
    </rPh>
    <rPh sb="10" eb="12">
      <t>カンリ</t>
    </rPh>
    <rPh sb="13" eb="15">
      <t>テキセツ</t>
    </rPh>
    <rPh sb="20" eb="21">
      <t>レイ</t>
    </rPh>
    <rPh sb="24" eb="26">
      <t>イリョウ</t>
    </rPh>
    <rPh sb="26" eb="27">
      <t>ヒン</t>
    </rPh>
    <rPh sb="28" eb="30">
      <t>セジョウ</t>
    </rPh>
    <rPh sb="38" eb="40">
      <t>ホカン</t>
    </rPh>
    <rPh sb="48" eb="50">
      <t>ヤクヒン</t>
    </rPh>
    <rPh sb="55" eb="56">
      <t>トウ</t>
    </rPh>
    <rPh sb="56" eb="58">
      <t>キケン</t>
    </rPh>
    <rPh sb="62" eb="64">
      <t>セジョウ</t>
    </rPh>
    <rPh sb="66" eb="68">
      <t>バショ</t>
    </rPh>
    <rPh sb="69" eb="71">
      <t>カンリ</t>
    </rPh>
    <rPh sb="80" eb="81">
      <t>トウ</t>
    </rPh>
    <phoneticPr fontId="1"/>
  </si>
  <si>
    <t>感染症又は食中毒の予防及びまん延の防止のための対策に、住宅全体で取り組んでいるか。</t>
    <rPh sb="0" eb="3">
      <t>カンセンショウ</t>
    </rPh>
    <rPh sb="3" eb="4">
      <t>マタ</t>
    </rPh>
    <rPh sb="5" eb="8">
      <t>ショクチュウドク</t>
    </rPh>
    <rPh sb="9" eb="11">
      <t>ヨボウ</t>
    </rPh>
    <rPh sb="11" eb="12">
      <t>オヨ</t>
    </rPh>
    <rPh sb="15" eb="16">
      <t>エン</t>
    </rPh>
    <rPh sb="17" eb="19">
      <t>ボウシ</t>
    </rPh>
    <rPh sb="23" eb="25">
      <t>タイサク</t>
    </rPh>
    <rPh sb="27" eb="29">
      <t>ジュウタク</t>
    </rPh>
    <rPh sb="29" eb="31">
      <t>ゼンタイ</t>
    </rPh>
    <rPh sb="32" eb="33">
      <t>ト</t>
    </rPh>
    <rPh sb="34" eb="35">
      <t>ク</t>
    </rPh>
    <phoneticPr fontId="1"/>
  </si>
  <si>
    <r>
      <rPr>
        <u/>
        <sz val="10"/>
        <rFont val="ＭＳ Ｐゴシック"/>
        <family val="3"/>
        <charset val="128"/>
      </rPr>
      <t>＜食事提供サービスを行う場合＞</t>
    </r>
    <r>
      <rPr>
        <sz val="10"/>
        <rFont val="ＭＳ Ｐゴシック"/>
        <family val="3"/>
        <charset val="128"/>
      </rPr>
      <t xml:space="preserve">
調理及び配膳、食品の保管設備、食器の消毒・保管方法等は適切に行われているか。
（参考）大量調理施設衛生管理マニュアル
【例】
●保存食は材料及び調理済食品を２週間分保存しているか
●調理関係職員の検便は定期的に行っているか
●記録の整備がされているか　　　等</t>
    </r>
    <rPh sb="1" eb="3">
      <t>ショクジ</t>
    </rPh>
    <rPh sb="3" eb="5">
      <t>テイキョウ</t>
    </rPh>
    <rPh sb="10" eb="11">
      <t>オコナ</t>
    </rPh>
    <rPh sb="12" eb="14">
      <t>バアイ</t>
    </rPh>
    <rPh sb="16" eb="18">
      <t>チョウリ</t>
    </rPh>
    <rPh sb="18" eb="19">
      <t>オヨ</t>
    </rPh>
    <rPh sb="20" eb="22">
      <t>ハイゼン</t>
    </rPh>
    <rPh sb="23" eb="25">
      <t>ショクヒン</t>
    </rPh>
    <rPh sb="26" eb="28">
      <t>ホカン</t>
    </rPh>
    <rPh sb="28" eb="30">
      <t>セツビ</t>
    </rPh>
    <rPh sb="31" eb="33">
      <t>ショッキ</t>
    </rPh>
    <rPh sb="34" eb="36">
      <t>ショウドク</t>
    </rPh>
    <rPh sb="37" eb="39">
      <t>ホカン</t>
    </rPh>
    <rPh sb="39" eb="41">
      <t>ホウホウ</t>
    </rPh>
    <rPh sb="41" eb="42">
      <t>トウ</t>
    </rPh>
    <rPh sb="43" eb="45">
      <t>テキセツ</t>
    </rPh>
    <rPh sb="46" eb="47">
      <t>オコナ</t>
    </rPh>
    <rPh sb="56" eb="58">
      <t>サンコウ</t>
    </rPh>
    <rPh sb="59" eb="61">
      <t>タイリョウ</t>
    </rPh>
    <rPh sb="61" eb="63">
      <t>チョウリ</t>
    </rPh>
    <rPh sb="63" eb="65">
      <t>シセツ</t>
    </rPh>
    <rPh sb="65" eb="67">
      <t>エイセイ</t>
    </rPh>
    <rPh sb="67" eb="69">
      <t>カンリ</t>
    </rPh>
    <rPh sb="77" eb="78">
      <t>レイ</t>
    </rPh>
    <rPh sb="81" eb="84">
      <t>ホゾンショク</t>
    </rPh>
    <rPh sb="85" eb="87">
      <t>ザイリョウ</t>
    </rPh>
    <rPh sb="87" eb="88">
      <t>オヨ</t>
    </rPh>
    <rPh sb="89" eb="91">
      <t>チョウリ</t>
    </rPh>
    <rPh sb="91" eb="92">
      <t>スミ</t>
    </rPh>
    <rPh sb="92" eb="94">
      <t>ショクヒン</t>
    </rPh>
    <rPh sb="96" eb="98">
      <t>シュウカン</t>
    </rPh>
    <rPh sb="98" eb="99">
      <t>ブン</t>
    </rPh>
    <rPh sb="99" eb="101">
      <t>ホゾン</t>
    </rPh>
    <rPh sb="108" eb="110">
      <t>チョウリ</t>
    </rPh>
    <rPh sb="110" eb="112">
      <t>カンケイ</t>
    </rPh>
    <rPh sb="112" eb="114">
      <t>ショクイン</t>
    </rPh>
    <rPh sb="115" eb="117">
      <t>ケンベン</t>
    </rPh>
    <rPh sb="118" eb="121">
      <t>テイキテキ</t>
    </rPh>
    <rPh sb="122" eb="123">
      <t>オコナ</t>
    </rPh>
    <rPh sb="130" eb="132">
      <t>キロク</t>
    </rPh>
    <rPh sb="133" eb="135">
      <t>セイビ</t>
    </rPh>
    <rPh sb="145" eb="146">
      <t>トウ</t>
    </rPh>
    <phoneticPr fontId="1"/>
  </si>
  <si>
    <t>利用料等の
受領</t>
    <rPh sb="0" eb="3">
      <t>リヨウリョウ</t>
    </rPh>
    <rPh sb="3" eb="4">
      <t>トウ</t>
    </rPh>
    <rPh sb="6" eb="8">
      <t>ジュリョウ</t>
    </rPh>
    <phoneticPr fontId="1"/>
  </si>
  <si>
    <t>費用はあいまいな名目によるものではなく、内訳を明らかにしているか。</t>
    <rPh sb="0" eb="2">
      <t>ヒヨウ</t>
    </rPh>
    <rPh sb="8" eb="10">
      <t>メイモク</t>
    </rPh>
    <rPh sb="20" eb="22">
      <t>ウチワケ</t>
    </rPh>
    <rPh sb="23" eb="24">
      <t>アキ</t>
    </rPh>
    <phoneticPr fontId="1"/>
  </si>
  <si>
    <r>
      <rPr>
        <u/>
        <sz val="10"/>
        <rFont val="ＭＳ Ｐゴシック"/>
        <family val="3"/>
        <charset val="128"/>
      </rPr>
      <t>＜金銭管理サービスを行う場合＞</t>
    </r>
    <r>
      <rPr>
        <sz val="10"/>
        <rFont val="ＭＳ Ｐゴシック"/>
        <family val="3"/>
        <charset val="128"/>
      </rPr>
      <t xml:space="preserve">
預り金の管理方法は適切に行っているか。
【例】
●依頼又は承諾を書面で確認しているか
●金銭等の具体的な管理方法、本人又は身元引受人等への定期的な報告等を管理規程等で定めているか　　　等</t>
    </r>
    <rPh sb="1" eb="3">
      <t>キンセン</t>
    </rPh>
    <rPh sb="3" eb="5">
      <t>カンリ</t>
    </rPh>
    <rPh sb="10" eb="11">
      <t>オコナ</t>
    </rPh>
    <rPh sb="12" eb="14">
      <t>バアイ</t>
    </rPh>
    <rPh sb="16" eb="17">
      <t>アズカ</t>
    </rPh>
    <rPh sb="18" eb="19">
      <t>キン</t>
    </rPh>
    <rPh sb="20" eb="22">
      <t>カンリ</t>
    </rPh>
    <rPh sb="22" eb="24">
      <t>ホウホウ</t>
    </rPh>
    <rPh sb="25" eb="27">
      <t>テキセツ</t>
    </rPh>
    <rPh sb="28" eb="29">
      <t>オコナ</t>
    </rPh>
    <rPh sb="38" eb="39">
      <t>レイ</t>
    </rPh>
    <rPh sb="42" eb="44">
      <t>イライ</t>
    </rPh>
    <rPh sb="44" eb="45">
      <t>マタ</t>
    </rPh>
    <rPh sb="46" eb="48">
      <t>ショウダク</t>
    </rPh>
    <rPh sb="49" eb="51">
      <t>ショメン</t>
    </rPh>
    <rPh sb="52" eb="54">
      <t>カクニン</t>
    </rPh>
    <rPh sb="61" eb="63">
      <t>キンセン</t>
    </rPh>
    <rPh sb="63" eb="64">
      <t>トウ</t>
    </rPh>
    <rPh sb="65" eb="68">
      <t>グタイテキ</t>
    </rPh>
    <rPh sb="69" eb="71">
      <t>カンリ</t>
    </rPh>
    <rPh sb="71" eb="73">
      <t>ホウホウ</t>
    </rPh>
    <rPh sb="74" eb="76">
      <t>ホンニン</t>
    </rPh>
    <rPh sb="76" eb="77">
      <t>マタ</t>
    </rPh>
    <rPh sb="78" eb="80">
      <t>ミモト</t>
    </rPh>
    <rPh sb="80" eb="82">
      <t>ヒキウケ</t>
    </rPh>
    <rPh sb="82" eb="83">
      <t>ニン</t>
    </rPh>
    <rPh sb="83" eb="84">
      <t>トウ</t>
    </rPh>
    <rPh sb="86" eb="89">
      <t>テイキテキ</t>
    </rPh>
    <rPh sb="90" eb="92">
      <t>ホウコク</t>
    </rPh>
    <rPh sb="92" eb="93">
      <t>トウ</t>
    </rPh>
    <rPh sb="94" eb="96">
      <t>カンリ</t>
    </rPh>
    <rPh sb="96" eb="98">
      <t>キテイ</t>
    </rPh>
    <rPh sb="98" eb="99">
      <t>トウ</t>
    </rPh>
    <rPh sb="100" eb="101">
      <t>サダ</t>
    </rPh>
    <rPh sb="109" eb="110">
      <t>トウ</t>
    </rPh>
    <phoneticPr fontId="1"/>
  </si>
  <si>
    <t>次の場合、保健所に迅速に感染症又は食中毒が疑われる者等の人数、症状、対応状況等を報告し、指示を求めるとともに、盛岡市に報告するなどの措置を講じているか。
◆同一の感染症若しくは食中毒による又はそれらによると疑われる死亡者又は重篤患者が１週間以内に２名以上発生した場合
◆同一の感染症若しくは食中毒の患者又はそれらが疑われる者が１０名以上又は全入居者の半数以上発生した場合
◆上記に該当しない場合であっても、通常の発生動向を上回る感染症等の発生が疑われ、特に管理者が報告を必要と認めた場合</t>
    <rPh sb="0" eb="1">
      <t>ツギ</t>
    </rPh>
    <rPh sb="2" eb="4">
      <t>バアイ</t>
    </rPh>
    <rPh sb="5" eb="7">
      <t>ホケン</t>
    </rPh>
    <rPh sb="7" eb="8">
      <t>ショ</t>
    </rPh>
    <rPh sb="9" eb="11">
      <t>ジンソク</t>
    </rPh>
    <rPh sb="12" eb="15">
      <t>カンセンショウ</t>
    </rPh>
    <rPh sb="15" eb="16">
      <t>マタ</t>
    </rPh>
    <rPh sb="17" eb="20">
      <t>ショクチュウドク</t>
    </rPh>
    <rPh sb="21" eb="22">
      <t>ウタガ</t>
    </rPh>
    <rPh sb="25" eb="26">
      <t>モノ</t>
    </rPh>
    <rPh sb="26" eb="27">
      <t>トウ</t>
    </rPh>
    <rPh sb="28" eb="30">
      <t>ニンズウ</t>
    </rPh>
    <rPh sb="31" eb="33">
      <t>ショウジョウ</t>
    </rPh>
    <rPh sb="34" eb="36">
      <t>タイオウ</t>
    </rPh>
    <rPh sb="36" eb="38">
      <t>ジョウキョウ</t>
    </rPh>
    <rPh sb="38" eb="39">
      <t>トウ</t>
    </rPh>
    <rPh sb="40" eb="42">
      <t>ホウコク</t>
    </rPh>
    <rPh sb="44" eb="46">
      <t>シジ</t>
    </rPh>
    <rPh sb="47" eb="48">
      <t>モト</t>
    </rPh>
    <rPh sb="55" eb="58">
      <t>モリオカシ</t>
    </rPh>
    <rPh sb="59" eb="61">
      <t>ホウコク</t>
    </rPh>
    <rPh sb="66" eb="68">
      <t>ソチ</t>
    </rPh>
    <rPh sb="69" eb="70">
      <t>コウ</t>
    </rPh>
    <rPh sb="79" eb="81">
      <t>ドウイツ</t>
    </rPh>
    <rPh sb="82" eb="85">
      <t>カンセンショウ</t>
    </rPh>
    <rPh sb="85" eb="86">
      <t>モ</t>
    </rPh>
    <rPh sb="89" eb="92">
      <t>ショクチュウドク</t>
    </rPh>
    <rPh sb="95" eb="96">
      <t>マタ</t>
    </rPh>
    <rPh sb="104" eb="105">
      <t>ウタガ</t>
    </rPh>
    <rPh sb="108" eb="110">
      <t>シボウ</t>
    </rPh>
    <rPh sb="110" eb="111">
      <t>シャ</t>
    </rPh>
    <rPh sb="111" eb="112">
      <t>マタ</t>
    </rPh>
    <rPh sb="113" eb="115">
      <t>ジュウトク</t>
    </rPh>
    <rPh sb="115" eb="117">
      <t>カンジャ</t>
    </rPh>
    <rPh sb="119" eb="121">
      <t>シュウカン</t>
    </rPh>
    <rPh sb="121" eb="123">
      <t>イナイ</t>
    </rPh>
    <rPh sb="125" eb="126">
      <t>メイ</t>
    </rPh>
    <rPh sb="126" eb="128">
      <t>イジョウ</t>
    </rPh>
    <rPh sb="128" eb="130">
      <t>ハッセイ</t>
    </rPh>
    <rPh sb="132" eb="134">
      <t>バアイ</t>
    </rPh>
    <rPh sb="136" eb="138">
      <t>ドウイツ</t>
    </rPh>
    <rPh sb="139" eb="142">
      <t>カンセンショウ</t>
    </rPh>
    <rPh sb="142" eb="143">
      <t>モ</t>
    </rPh>
    <rPh sb="146" eb="149">
      <t>ショクチュウドク</t>
    </rPh>
    <rPh sb="150" eb="152">
      <t>カンジャ</t>
    </rPh>
    <rPh sb="152" eb="153">
      <t>マタ</t>
    </rPh>
    <rPh sb="158" eb="159">
      <t>ウタガ</t>
    </rPh>
    <rPh sb="162" eb="163">
      <t>モノ</t>
    </rPh>
    <rPh sb="166" eb="167">
      <t>メイ</t>
    </rPh>
    <rPh sb="167" eb="169">
      <t>イジョウ</t>
    </rPh>
    <rPh sb="169" eb="170">
      <t>マタ</t>
    </rPh>
    <rPh sb="171" eb="172">
      <t>ゼン</t>
    </rPh>
    <rPh sb="176" eb="178">
      <t>ハンスウ</t>
    </rPh>
    <rPh sb="178" eb="180">
      <t>イジョウ</t>
    </rPh>
    <rPh sb="180" eb="182">
      <t>ハッセイ</t>
    </rPh>
    <rPh sb="184" eb="186">
      <t>バアイ</t>
    </rPh>
    <rPh sb="188" eb="190">
      <t>ジョウキ</t>
    </rPh>
    <rPh sb="191" eb="193">
      <t>ガイトウ</t>
    </rPh>
    <rPh sb="196" eb="198">
      <t>バアイ</t>
    </rPh>
    <rPh sb="204" eb="206">
      <t>ツウジョウ</t>
    </rPh>
    <rPh sb="207" eb="209">
      <t>ハッセイ</t>
    </rPh>
    <rPh sb="209" eb="211">
      <t>ドウコウ</t>
    </rPh>
    <rPh sb="212" eb="214">
      <t>ウワマワ</t>
    </rPh>
    <rPh sb="215" eb="218">
      <t>カンセンショウ</t>
    </rPh>
    <rPh sb="218" eb="219">
      <t>トウ</t>
    </rPh>
    <rPh sb="220" eb="222">
      <t>ハッセイ</t>
    </rPh>
    <rPh sb="223" eb="224">
      <t>ウタガ</t>
    </rPh>
    <rPh sb="227" eb="228">
      <t>トク</t>
    </rPh>
    <rPh sb="233" eb="235">
      <t>ホウコク</t>
    </rPh>
    <rPh sb="236" eb="238">
      <t>ヒツヨウ</t>
    </rPh>
    <rPh sb="239" eb="240">
      <t>ミト</t>
    </rPh>
    <rPh sb="242" eb="244">
      <t>バアイ</t>
    </rPh>
    <phoneticPr fontId="1"/>
  </si>
  <si>
    <t>・台所、収納設備、又は浴室を各住戸内に備えていないが、
　盛岡市が定める運用基準を満たしている。</t>
    <rPh sb="1" eb="3">
      <t>ダイドコロ</t>
    </rPh>
    <rPh sb="4" eb="6">
      <t>シュウノウ</t>
    </rPh>
    <rPh sb="6" eb="8">
      <t>セツビ</t>
    </rPh>
    <rPh sb="9" eb="10">
      <t>マタ</t>
    </rPh>
    <rPh sb="11" eb="13">
      <t>ヨクシツ</t>
    </rPh>
    <rPh sb="15" eb="16">
      <t>ジュウ</t>
    </rPh>
    <rPh sb="16" eb="17">
      <t>コ</t>
    </rPh>
    <rPh sb="17" eb="18">
      <t>ナイ</t>
    </rPh>
    <rPh sb="19" eb="20">
      <t>ソナ</t>
    </rPh>
    <rPh sb="29" eb="32">
      <t>モリオカシ</t>
    </rPh>
    <rPh sb="33" eb="34">
      <t>サダ</t>
    </rPh>
    <rPh sb="36" eb="38">
      <t>ウンヨウ</t>
    </rPh>
    <rPh sb="38" eb="40">
      <t>キジュン</t>
    </rPh>
    <rPh sb="41" eb="42">
      <t>ミ</t>
    </rPh>
    <phoneticPr fontId="1"/>
  </si>
  <si>
    <t>検査担当</t>
    <rPh sb="0" eb="2">
      <t>ケンサ</t>
    </rPh>
    <rPh sb="2" eb="4">
      <t>タントウ</t>
    </rPh>
    <phoneticPr fontId="10"/>
  </si>
  <si>
    <t>建築住宅課</t>
    <rPh sb="0" eb="2">
      <t>ケンチク</t>
    </rPh>
    <rPh sb="2" eb="4">
      <t>ジュウタク</t>
    </rPh>
    <rPh sb="4" eb="5">
      <t>カ</t>
    </rPh>
    <phoneticPr fontId="10"/>
  </si>
  <si>
    <t>○</t>
    <phoneticPr fontId="10"/>
  </si>
  <si>
    <t>保健福祉部</t>
    <rPh sb="0" eb="2">
      <t>ホケン</t>
    </rPh>
    <rPh sb="2" eb="4">
      <t>フクシ</t>
    </rPh>
    <rPh sb="4" eb="5">
      <t>ブ</t>
    </rPh>
    <phoneticPr fontId="10"/>
  </si>
  <si>
    <t>帳簿は各年度の末日で閉鎖し、２年間保存している。</t>
    <rPh sb="0" eb="2">
      <t>チョウボ</t>
    </rPh>
    <rPh sb="3" eb="4">
      <t>カク</t>
    </rPh>
    <rPh sb="4" eb="6">
      <t>ネンド</t>
    </rPh>
    <rPh sb="7" eb="8">
      <t>スエ</t>
    </rPh>
    <rPh sb="8" eb="9">
      <t>ビ</t>
    </rPh>
    <rPh sb="10" eb="12">
      <t>ヘイサ</t>
    </rPh>
    <rPh sb="15" eb="17">
      <t>ネンカン</t>
    </rPh>
    <rPh sb="17" eb="19">
      <t>ホゾン</t>
    </rPh>
    <phoneticPr fontId="1"/>
  </si>
  <si>
    <t>盛岡市におけるサービス付き高齢者向け住宅の登録に係る運用基準</t>
    <rPh sb="0" eb="3">
      <t>モリオカシ</t>
    </rPh>
    <rPh sb="11" eb="12">
      <t>ツ</t>
    </rPh>
    <rPh sb="13" eb="16">
      <t>コウレイシャ</t>
    </rPh>
    <rPh sb="16" eb="17">
      <t>ム</t>
    </rPh>
    <rPh sb="18" eb="20">
      <t>ジュウタク</t>
    </rPh>
    <rPh sb="21" eb="23">
      <t>トウロク</t>
    </rPh>
    <rPh sb="24" eb="25">
      <t>カカ</t>
    </rPh>
    <rPh sb="26" eb="28">
      <t>ウンヨウ</t>
    </rPh>
    <rPh sb="28" eb="30">
      <t>キジュン</t>
    </rPh>
    <phoneticPr fontId="10"/>
  </si>
  <si>
    <t>書面により交付して説明している。</t>
    <phoneticPr fontId="10"/>
  </si>
  <si>
    <t>入居者の資格は以下のとおりで相違はない。(別紙２に入居状況を記入)</t>
    <rPh sb="0" eb="3">
      <t>ニュウキョシャ</t>
    </rPh>
    <rPh sb="4" eb="6">
      <t>シカク</t>
    </rPh>
    <rPh sb="7" eb="9">
      <t>イカ</t>
    </rPh>
    <rPh sb="14" eb="16">
      <t>ソウイ</t>
    </rPh>
    <rPh sb="21" eb="23">
      <t>ベッシ</t>
    </rPh>
    <rPh sb="25" eb="27">
      <t>ニュウキョ</t>
    </rPh>
    <rPh sb="27" eb="29">
      <t>ジョウキョウ</t>
    </rPh>
    <rPh sb="30" eb="32">
      <t>キニュウ</t>
    </rPh>
    <phoneticPr fontId="1"/>
  </si>
  <si>
    <t>検査書類</t>
    <rPh sb="0" eb="2">
      <t>ケンサ</t>
    </rPh>
    <rPh sb="2" eb="4">
      <t>ショルイ</t>
    </rPh>
    <phoneticPr fontId="10"/>
  </si>
  <si>
    <t>各階平面図・平面詳細図</t>
    <rPh sb="0" eb="2">
      <t>カクカイ</t>
    </rPh>
    <rPh sb="2" eb="5">
      <t>ヘイメンズ</t>
    </rPh>
    <rPh sb="6" eb="8">
      <t>ヘイメン</t>
    </rPh>
    <rPh sb="8" eb="10">
      <t>ショウサイ</t>
    </rPh>
    <rPh sb="10" eb="11">
      <t>ズ</t>
    </rPh>
    <phoneticPr fontId="10"/>
  </si>
  <si>
    <t>関係図面</t>
    <rPh sb="0" eb="2">
      <t>カンケイ</t>
    </rPh>
    <rPh sb="2" eb="4">
      <t>ズメン</t>
    </rPh>
    <phoneticPr fontId="10"/>
  </si>
  <si>
    <t>加齢対応構造等チェックリスト，関係図面</t>
    <rPh sb="0" eb="2">
      <t>カレイ</t>
    </rPh>
    <rPh sb="2" eb="4">
      <t>タイオウ</t>
    </rPh>
    <rPh sb="4" eb="6">
      <t>コウゾウ</t>
    </rPh>
    <rPh sb="6" eb="7">
      <t>トウ</t>
    </rPh>
    <rPh sb="15" eb="17">
      <t>カンケイ</t>
    </rPh>
    <rPh sb="17" eb="19">
      <t>ズメン</t>
    </rPh>
    <phoneticPr fontId="10"/>
  </si>
  <si>
    <t>現在使用している契約書の雛型，重要事項説明書</t>
    <rPh sb="0" eb="2">
      <t>ゲンザイ</t>
    </rPh>
    <rPh sb="2" eb="4">
      <t>シヨウ</t>
    </rPh>
    <rPh sb="8" eb="11">
      <t>ケイヤクショ</t>
    </rPh>
    <rPh sb="12" eb="14">
      <t>ヒナガタ</t>
    </rPh>
    <rPh sb="15" eb="17">
      <t>ジュウヨウ</t>
    </rPh>
    <rPh sb="17" eb="19">
      <t>ジコウ</t>
    </rPh>
    <rPh sb="19" eb="22">
      <t>セツメイショ</t>
    </rPh>
    <phoneticPr fontId="10"/>
  </si>
  <si>
    <t>③権利金その他の金銭を受領していない。</t>
    <rPh sb="1" eb="4">
      <t>ケンリキン</t>
    </rPh>
    <rPh sb="6" eb="7">
      <t>タ</t>
    </rPh>
    <rPh sb="8" eb="10">
      <t>キンセン</t>
    </rPh>
    <rPh sb="11" eb="13">
      <t>ジュリョウ</t>
    </rPh>
    <phoneticPr fontId="1"/>
  </si>
  <si>
    <t>職員名簿，シフト表</t>
    <rPh sb="0" eb="2">
      <t>ショクイン</t>
    </rPh>
    <rPh sb="2" eb="4">
      <t>メイボ</t>
    </rPh>
    <rPh sb="8" eb="9">
      <t>ヒョウ</t>
    </rPh>
    <phoneticPr fontId="10"/>
  </si>
  <si>
    <t>（6）と同じ書類</t>
    <rPh sb="4" eb="5">
      <t>オナ</t>
    </rPh>
    <rPh sb="6" eb="8">
      <t>ショルイ</t>
    </rPh>
    <phoneticPr fontId="10"/>
  </si>
  <si>
    <t>パンフレット等</t>
    <rPh sb="6" eb="7">
      <t>トウ</t>
    </rPh>
    <phoneticPr fontId="10"/>
  </si>
  <si>
    <t>現在の入居契約書の雛型</t>
    <rPh sb="0" eb="2">
      <t>ゲンザイ</t>
    </rPh>
    <rPh sb="3" eb="5">
      <t>ニュウキョ</t>
    </rPh>
    <rPh sb="5" eb="7">
      <t>ケイヤク</t>
    </rPh>
    <rPh sb="7" eb="8">
      <t>ショ</t>
    </rPh>
    <rPh sb="9" eb="11">
      <t>ヒナガタ</t>
    </rPh>
    <phoneticPr fontId="10"/>
  </si>
  <si>
    <t>各内容を記載した帳簿・書類</t>
    <rPh sb="0" eb="3">
      <t>カクナイヨウ</t>
    </rPh>
    <rPh sb="4" eb="6">
      <t>キサイ</t>
    </rPh>
    <rPh sb="8" eb="10">
      <t>チョウボ</t>
    </rPh>
    <rPh sb="11" eb="13">
      <t>ショルイ</t>
    </rPh>
    <phoneticPr fontId="10"/>
  </si>
  <si>
    <t>サービスに関する契約書
サービス委託契約書</t>
    <rPh sb="5" eb="6">
      <t>カン</t>
    </rPh>
    <rPh sb="8" eb="11">
      <t>ケイヤクショ</t>
    </rPh>
    <rPh sb="16" eb="18">
      <t>イタク</t>
    </rPh>
    <rPh sb="18" eb="21">
      <t>ケイヤクショ</t>
    </rPh>
    <phoneticPr fontId="10"/>
  </si>
  <si>
    <t>各居住部分の詳細図面</t>
    <rPh sb="0" eb="1">
      <t>カク</t>
    </rPh>
    <rPh sb="1" eb="3">
      <t>キョジュウ</t>
    </rPh>
    <rPh sb="3" eb="5">
      <t>ブブン</t>
    </rPh>
    <rPh sb="6" eb="8">
      <t>ショウサイ</t>
    </rPh>
    <rPh sb="8" eb="10">
      <t>ズメン</t>
    </rPh>
    <phoneticPr fontId="10"/>
  </si>
  <si>
    <t>入居者に対して以下の①～④のいずれかのサービスを提供している。※１</t>
    <rPh sb="0" eb="2">
      <t>ニュウキョ</t>
    </rPh>
    <rPh sb="2" eb="3">
      <t>シャ</t>
    </rPh>
    <rPh sb="4" eb="5">
      <t>タイ</t>
    </rPh>
    <rPh sb="7" eb="9">
      <t>イカ</t>
    </rPh>
    <rPh sb="24" eb="26">
      <t>テイキョウ</t>
    </rPh>
    <phoneticPr fontId="1"/>
  </si>
  <si>
    <t>検査書類</t>
    <rPh sb="0" eb="2">
      <t>ケンサ</t>
    </rPh>
    <rPh sb="2" eb="4">
      <t>ショルイ</t>
    </rPh>
    <phoneticPr fontId="1"/>
  </si>
  <si>
    <t>苦情に関する帳簿</t>
    <rPh sb="0" eb="2">
      <t>クジョウ</t>
    </rPh>
    <rPh sb="3" eb="4">
      <t>カン</t>
    </rPh>
    <rPh sb="6" eb="8">
      <t>チョウボ</t>
    </rPh>
    <phoneticPr fontId="1"/>
  </si>
  <si>
    <t>事故の記録
対応の記録</t>
    <rPh sb="0" eb="2">
      <t>ジコ</t>
    </rPh>
    <rPh sb="3" eb="5">
      <t>キロク</t>
    </rPh>
    <rPh sb="6" eb="8">
      <t>タイオウ</t>
    </rPh>
    <rPh sb="9" eb="11">
      <t>キロク</t>
    </rPh>
    <phoneticPr fontId="1"/>
  </si>
  <si>
    <t>・消防計画の副本
・消防用設備の検査済証
・消防用設備点検記録
・防火管理者の選任（資格）
・避難訓練の記録</t>
    <rPh sb="1" eb="3">
      <t>ショウボウ</t>
    </rPh>
    <rPh sb="3" eb="5">
      <t>ケイカク</t>
    </rPh>
    <rPh sb="6" eb="8">
      <t>フクホン</t>
    </rPh>
    <rPh sb="10" eb="12">
      <t>ショウボウ</t>
    </rPh>
    <rPh sb="12" eb="13">
      <t>ヨウ</t>
    </rPh>
    <rPh sb="13" eb="15">
      <t>セツビ</t>
    </rPh>
    <rPh sb="16" eb="18">
      <t>ケンサ</t>
    </rPh>
    <rPh sb="18" eb="19">
      <t>ズミ</t>
    </rPh>
    <rPh sb="19" eb="20">
      <t>ショウ</t>
    </rPh>
    <rPh sb="22" eb="25">
      <t>ショウボウヨウ</t>
    </rPh>
    <rPh sb="25" eb="27">
      <t>セツビ</t>
    </rPh>
    <rPh sb="27" eb="29">
      <t>テンケン</t>
    </rPh>
    <rPh sb="29" eb="31">
      <t>キロク</t>
    </rPh>
    <rPh sb="33" eb="35">
      <t>ボウカ</t>
    </rPh>
    <rPh sb="35" eb="38">
      <t>カンリシャ</t>
    </rPh>
    <rPh sb="39" eb="41">
      <t>センニン</t>
    </rPh>
    <rPh sb="42" eb="44">
      <t>シカク</t>
    </rPh>
    <rPh sb="47" eb="49">
      <t>ヒナン</t>
    </rPh>
    <rPh sb="49" eb="51">
      <t>クンレン</t>
    </rPh>
    <rPh sb="52" eb="54">
      <t>キロク</t>
    </rPh>
    <phoneticPr fontId="1"/>
  </si>
  <si>
    <r>
      <t>収納設備</t>
    </r>
    <r>
      <rPr>
        <sz val="10"/>
        <rFont val="ＭＳ Ｐゴシック"/>
        <family val="3"/>
        <charset val="128"/>
      </rPr>
      <t>や倉庫に、清潔用品と不潔用品等の汚染の原因になるものを混在していないか。
【例】</t>
    </r>
    <r>
      <rPr>
        <strike/>
        <sz val="10"/>
        <rFont val="ＭＳ Ｐゴシック"/>
        <family val="3"/>
        <charset val="128"/>
      </rPr>
      <t xml:space="preserve">
</t>
    </r>
    <r>
      <rPr>
        <sz val="10"/>
        <rFont val="ＭＳ Ｐゴシック"/>
        <family val="3"/>
        <charset val="128"/>
      </rPr>
      <t xml:space="preserve">
●スペース上困難であれば、清潔なものが空気感染しないよう、密閉された形態をとっているか　　　等</t>
    </r>
    <rPh sb="0" eb="2">
      <t>シュウノウ</t>
    </rPh>
    <rPh sb="2" eb="4">
      <t>セツビ</t>
    </rPh>
    <rPh sb="5" eb="7">
      <t>ソウコ</t>
    </rPh>
    <rPh sb="9" eb="11">
      <t>セイケツ</t>
    </rPh>
    <rPh sb="11" eb="13">
      <t>ヨウヒン</t>
    </rPh>
    <rPh sb="14" eb="16">
      <t>フケツ</t>
    </rPh>
    <rPh sb="16" eb="18">
      <t>ヨウヒン</t>
    </rPh>
    <rPh sb="18" eb="19">
      <t>トウ</t>
    </rPh>
    <rPh sb="20" eb="22">
      <t>オセン</t>
    </rPh>
    <rPh sb="23" eb="25">
      <t>ゲンイン</t>
    </rPh>
    <rPh sb="31" eb="33">
      <t>コンザイ</t>
    </rPh>
    <rPh sb="43" eb="44">
      <t>レイ</t>
    </rPh>
    <rPh sb="52" eb="53">
      <t>ジョウ</t>
    </rPh>
    <rPh sb="53" eb="55">
      <t>コンナン</t>
    </rPh>
    <rPh sb="60" eb="62">
      <t>セイケツ</t>
    </rPh>
    <rPh sb="66" eb="68">
      <t>クウキ</t>
    </rPh>
    <rPh sb="68" eb="70">
      <t>カンセン</t>
    </rPh>
    <rPh sb="76" eb="78">
      <t>ミッペイ</t>
    </rPh>
    <rPh sb="81" eb="83">
      <t>ケイタイ</t>
    </rPh>
    <rPh sb="93" eb="94">
      <t>トウ</t>
    </rPh>
    <phoneticPr fontId="1"/>
  </si>
  <si>
    <t>専門機関の検査済証</t>
    <rPh sb="0" eb="2">
      <t>センモン</t>
    </rPh>
    <rPh sb="2" eb="4">
      <t>キカン</t>
    </rPh>
    <rPh sb="5" eb="7">
      <t>ケンサ</t>
    </rPh>
    <rPh sb="7" eb="8">
      <t>ズミ</t>
    </rPh>
    <rPh sb="8" eb="9">
      <t>ショウ</t>
    </rPh>
    <phoneticPr fontId="1"/>
  </si>
  <si>
    <t>入居契約書，重要事項説明書，領収書，金銭の受領の記録</t>
    <rPh sb="0" eb="2">
      <t>ニュウキョ</t>
    </rPh>
    <rPh sb="2" eb="5">
      <t>ケイヤクショ</t>
    </rPh>
    <rPh sb="6" eb="8">
      <t>ジュウヨウ</t>
    </rPh>
    <rPh sb="8" eb="10">
      <t>ジコウ</t>
    </rPh>
    <rPh sb="10" eb="13">
      <t>セツメイショ</t>
    </rPh>
    <rPh sb="14" eb="17">
      <t>リョウシュウショ</t>
    </rPh>
    <rPh sb="18" eb="20">
      <t>キンセン</t>
    </rPh>
    <rPh sb="21" eb="23">
      <t>ジュリョウ</t>
    </rPh>
    <rPh sb="24" eb="26">
      <t>キロク</t>
    </rPh>
    <phoneticPr fontId="1"/>
  </si>
  <si>
    <t>入居契約書，介護保険被保険者証の写し</t>
    <rPh sb="0" eb="2">
      <t>ニュウキョ</t>
    </rPh>
    <rPh sb="2" eb="4">
      <t>ケイヤク</t>
    </rPh>
    <rPh sb="4" eb="5">
      <t>ショ</t>
    </rPh>
    <rPh sb="6" eb="8">
      <t>カイゴ</t>
    </rPh>
    <rPh sb="8" eb="10">
      <t>ホケン</t>
    </rPh>
    <rPh sb="10" eb="14">
      <t>ヒホケンシャ</t>
    </rPh>
    <rPh sb="14" eb="15">
      <t>ショウ</t>
    </rPh>
    <rPh sb="16" eb="17">
      <t>ウツ</t>
    </rPh>
    <phoneticPr fontId="10"/>
  </si>
  <si>
    <t>・説明書
・同意書
・経過記録
(身体拘束に関するもの)</t>
    <rPh sb="1" eb="4">
      <t>セツメイショ</t>
    </rPh>
    <rPh sb="6" eb="9">
      <t>ドウイショ</t>
    </rPh>
    <rPh sb="11" eb="13">
      <t>ケイカ</t>
    </rPh>
    <rPh sb="13" eb="15">
      <t>キロク</t>
    </rPh>
    <rPh sb="17" eb="19">
      <t>シンタイ</t>
    </rPh>
    <rPh sb="19" eb="21">
      <t>コウソク</t>
    </rPh>
    <rPh sb="22" eb="23">
      <t>カン</t>
    </rPh>
    <phoneticPr fontId="1"/>
  </si>
  <si>
    <t>内丸１２－２</t>
    <rPh sb="0" eb="2">
      <t>ウチマル</t>
    </rPh>
    <phoneticPr fontId="25"/>
  </si>
  <si>
    <t>〇〇</t>
    <phoneticPr fontId="25"/>
  </si>
  <si>
    <t>☑</t>
  </si>
  <si>
    <t>備考</t>
    <rPh sb="0" eb="2">
      <t>ビコウ</t>
    </rPh>
    <phoneticPr fontId="10"/>
  </si>
  <si>
    <t>〇〇盛建住第〇〇－〇〇号</t>
    <phoneticPr fontId="25"/>
  </si>
  <si>
    <t>日</t>
    <rPh sb="0" eb="1">
      <t>ニチ</t>
    </rPh>
    <phoneticPr fontId="25"/>
  </si>
  <si>
    <t>日</t>
    <rPh sb="0" eb="1">
      <t>ヒ</t>
    </rPh>
    <phoneticPr fontId="10"/>
  </si>
  <si>
    <t>入居戸数（合計）</t>
    <rPh sb="0" eb="2">
      <t>ニュウキョ</t>
    </rPh>
    <rPh sb="2" eb="4">
      <t>コスウ</t>
    </rPh>
    <rPh sb="5" eb="7">
      <t>ゴウケイ</t>
    </rPh>
    <phoneticPr fontId="1"/>
  </si>
  <si>
    <t>入居者数（合計）</t>
    <rPh sb="0" eb="2">
      <t>ニュウキョ</t>
    </rPh>
    <rPh sb="3" eb="4">
      <t>カズ</t>
    </rPh>
    <rPh sb="5" eb="7">
      <t>ゴウケイ</t>
    </rPh>
    <phoneticPr fontId="1"/>
  </si>
  <si>
    <t>☑</t>
    <phoneticPr fontId="25"/>
  </si>
  <si>
    <t>①日中常駐しサービスを提供する職員の配置，人数及び総人員は登録のとおりである。</t>
    <rPh sb="1" eb="3">
      <t>ニッチュウ</t>
    </rPh>
    <rPh sb="3" eb="5">
      <t>ジョウチュウ</t>
    </rPh>
    <rPh sb="11" eb="13">
      <t>テイキョウ</t>
    </rPh>
    <rPh sb="15" eb="17">
      <t>ショクイン</t>
    </rPh>
    <rPh sb="18" eb="20">
      <t>ハイチ</t>
    </rPh>
    <rPh sb="21" eb="22">
      <t>ニン</t>
    </rPh>
    <rPh sb="22" eb="23">
      <t>スウ</t>
    </rPh>
    <rPh sb="23" eb="24">
      <t>オヨ</t>
    </rPh>
    <rPh sb="25" eb="26">
      <t>ソウ</t>
    </rPh>
    <rPh sb="26" eb="28">
      <t>ジンイン</t>
    </rPh>
    <rPh sb="29" eb="31">
      <t>トウロク</t>
    </rPh>
    <phoneticPr fontId="1"/>
  </si>
  <si>
    <t>できている</t>
    <phoneticPr fontId="1"/>
  </si>
  <si>
    <t>できていない</t>
    <phoneticPr fontId="1"/>
  </si>
  <si>
    <t>わからない</t>
    <phoneticPr fontId="1"/>
  </si>
  <si>
    <t>備考</t>
    <rPh sb="0" eb="2">
      <t>ビコウ</t>
    </rPh>
    <phoneticPr fontId="1"/>
  </si>
  <si>
    <t>□</t>
    <phoneticPr fontId="1"/>
  </si>
  <si>
    <t>〇〇盛建住〇〇－〇〇号</t>
    <rPh sb="2" eb="3">
      <t>モリ</t>
    </rPh>
    <rPh sb="3" eb="4">
      <t>ケン</t>
    </rPh>
    <rPh sb="4" eb="5">
      <t>ジュウ</t>
    </rPh>
    <rPh sb="10" eb="11">
      <t>ゴウ</t>
    </rPh>
    <phoneticPr fontId="1"/>
  </si>
  <si>
    <t>サービス付き高齢者向け住宅　盛岡</t>
    <rPh sb="4" eb="5">
      <t>ツ</t>
    </rPh>
    <rPh sb="6" eb="9">
      <t>コウレイシャ</t>
    </rPh>
    <rPh sb="9" eb="10">
      <t>ム</t>
    </rPh>
    <rPh sb="11" eb="13">
      <t>ジュウタク</t>
    </rPh>
    <rPh sb="14" eb="16">
      <t>モリオカ</t>
    </rPh>
    <phoneticPr fontId="1"/>
  </si>
  <si>
    <t>盛岡　太郎</t>
    <rPh sb="0" eb="2">
      <t>モリオカ</t>
    </rPh>
    <rPh sb="3" eb="5">
      <t>タロウ</t>
    </rPh>
    <phoneticPr fontId="1"/>
  </si>
  <si>
    <t>できている</t>
    <phoneticPr fontId="1"/>
  </si>
  <si>
    <t>できていない</t>
    <phoneticPr fontId="1"/>
  </si>
  <si>
    <t>わからない</t>
    <phoneticPr fontId="1"/>
  </si>
  <si>
    <t>例）職員会議等で身体拘束以外の方法について検討していない。</t>
    <rPh sb="0" eb="1">
      <t>レイ</t>
    </rPh>
    <rPh sb="2" eb="4">
      <t>ショクイン</t>
    </rPh>
    <rPh sb="4" eb="6">
      <t>カイギ</t>
    </rPh>
    <rPh sb="6" eb="7">
      <t>トウ</t>
    </rPh>
    <rPh sb="8" eb="10">
      <t>シンタイ</t>
    </rPh>
    <rPh sb="10" eb="12">
      <t>コウソク</t>
    </rPh>
    <rPh sb="12" eb="14">
      <t>イガイ</t>
    </rPh>
    <rPh sb="15" eb="17">
      <t>ホウホウ</t>
    </rPh>
    <rPh sb="21" eb="23">
      <t>ケントウ</t>
    </rPh>
    <phoneticPr fontId="1"/>
  </si>
  <si>
    <t>高齢者虐待について、盛岡市の通報窓口を掲示しているか。</t>
    <rPh sb="0" eb="3">
      <t>コウレイシャ</t>
    </rPh>
    <rPh sb="3" eb="5">
      <t>ギャクタイ</t>
    </rPh>
    <rPh sb="10" eb="13">
      <t>モリオカシ</t>
    </rPh>
    <rPh sb="14" eb="16">
      <t>ツウホウ</t>
    </rPh>
    <rPh sb="16" eb="18">
      <t>マドグチ</t>
    </rPh>
    <rPh sb="19" eb="21">
      <t>ケイジ</t>
    </rPh>
    <phoneticPr fontId="1"/>
  </si>
  <si>
    <t>例）精神不安定状態の入居者を一時的に拘束する際に，誤って外傷を負わせてしまった。</t>
    <rPh sb="0" eb="1">
      <t>レイ</t>
    </rPh>
    <rPh sb="2" eb="4">
      <t>セイシン</t>
    </rPh>
    <rPh sb="4" eb="7">
      <t>フアンテイ</t>
    </rPh>
    <rPh sb="7" eb="9">
      <t>ジョウタイ</t>
    </rPh>
    <rPh sb="10" eb="13">
      <t>ニュウキョシャ</t>
    </rPh>
    <rPh sb="14" eb="16">
      <t>イチジ</t>
    </rPh>
    <rPh sb="16" eb="17">
      <t>テキ</t>
    </rPh>
    <rPh sb="18" eb="20">
      <t>コウソク</t>
    </rPh>
    <rPh sb="22" eb="23">
      <t>サイ</t>
    </rPh>
    <rPh sb="25" eb="26">
      <t>アヤマ</t>
    </rPh>
    <rPh sb="28" eb="30">
      <t>ガイショウ</t>
    </rPh>
    <rPh sb="31" eb="32">
      <t>オ</t>
    </rPh>
    <phoneticPr fontId="1"/>
  </si>
  <si>
    <t>例）定期的に職員同士の情報交換会等を開き，聞き取りを行っている。</t>
    <rPh sb="0" eb="1">
      <t>レイ</t>
    </rPh>
    <rPh sb="2" eb="5">
      <t>テイキテキ</t>
    </rPh>
    <rPh sb="6" eb="8">
      <t>ショクイン</t>
    </rPh>
    <rPh sb="8" eb="10">
      <t>ドウシ</t>
    </rPh>
    <rPh sb="11" eb="13">
      <t>ジョウホウ</t>
    </rPh>
    <rPh sb="13" eb="15">
      <t>コウカン</t>
    </rPh>
    <rPh sb="15" eb="16">
      <t>カイ</t>
    </rPh>
    <rPh sb="16" eb="17">
      <t>トウ</t>
    </rPh>
    <rPh sb="18" eb="19">
      <t>ヒラ</t>
    </rPh>
    <rPh sb="21" eb="22">
      <t>キ</t>
    </rPh>
    <rPh sb="23" eb="24">
      <t>ト</t>
    </rPh>
    <rPh sb="26" eb="27">
      <t>オコナ</t>
    </rPh>
    <phoneticPr fontId="27"/>
  </si>
  <si>
    <t>例）住宅内に概要を掲示していない。</t>
    <rPh sb="0" eb="1">
      <t>レイ</t>
    </rPh>
    <rPh sb="2" eb="4">
      <t>ジュウタク</t>
    </rPh>
    <rPh sb="4" eb="5">
      <t>ナイ</t>
    </rPh>
    <rPh sb="6" eb="8">
      <t>ガイヨウ</t>
    </rPh>
    <rPh sb="9" eb="11">
      <t>ケイジ</t>
    </rPh>
    <phoneticPr fontId="1"/>
  </si>
  <si>
    <t>例）空室への短期宿泊</t>
    <rPh sb="0" eb="1">
      <t>レイ</t>
    </rPh>
    <rPh sb="2" eb="3">
      <t>アキ</t>
    </rPh>
    <rPh sb="3" eb="4">
      <t>シツ</t>
    </rPh>
    <rPh sb="6" eb="8">
      <t>タンキ</t>
    </rPh>
    <rPh sb="8" eb="10">
      <t>シュクハク</t>
    </rPh>
    <phoneticPr fontId="25"/>
  </si>
  <si>
    <t>例）H25.9.1～H25.9.30に101号室を工事し，住戸面積18.00㎡から25.00㎡に変更。
平成26年〇月〇日頃に建築住宅へ報告済み。</t>
    <rPh sb="0" eb="1">
      <t>レイ</t>
    </rPh>
    <rPh sb="52" eb="54">
      <t>ヘイセイ</t>
    </rPh>
    <rPh sb="56" eb="57">
      <t>ネン</t>
    </rPh>
    <rPh sb="58" eb="59">
      <t>ガツ</t>
    </rPh>
    <rPh sb="60" eb="61">
      <t>ニチ</t>
    </rPh>
    <rPh sb="61" eb="62">
      <t>コロ</t>
    </rPh>
    <rPh sb="63" eb="65">
      <t>ケンチク</t>
    </rPh>
    <rPh sb="65" eb="67">
      <t>ジュウタク</t>
    </rPh>
    <rPh sb="68" eb="70">
      <t>ホウコク</t>
    </rPh>
    <rPh sb="70" eb="71">
      <t>ズ</t>
    </rPh>
    <phoneticPr fontId="25"/>
  </si>
  <si>
    <t>例）収納設備にダイヤル式の鍵を設けている。</t>
    <rPh sb="0" eb="1">
      <t>レイ</t>
    </rPh>
    <rPh sb="2" eb="4">
      <t>シュウノウ</t>
    </rPh>
    <rPh sb="4" eb="6">
      <t>セツビ</t>
    </rPh>
    <rPh sb="11" eb="12">
      <t>シキ</t>
    </rPh>
    <rPh sb="13" eb="14">
      <t>カギ</t>
    </rPh>
    <rPh sb="15" eb="16">
      <t>モウ</t>
    </rPh>
    <phoneticPr fontId="25"/>
  </si>
  <si>
    <r>
      <t>例）登録住戸数24戸/10＝2.4≒定員人数</t>
    </r>
    <r>
      <rPr>
        <u/>
        <sz val="8"/>
        <color indexed="10"/>
        <rFont val="ＭＳ Ｐゴシック"/>
        <family val="3"/>
        <charset val="128"/>
      </rPr>
      <t>3人</t>
    </r>
    <rPh sb="0" eb="1">
      <t>レイ</t>
    </rPh>
    <rPh sb="2" eb="4">
      <t>トウロク</t>
    </rPh>
    <rPh sb="4" eb="6">
      <t>ジュウコ</t>
    </rPh>
    <rPh sb="6" eb="7">
      <t>スウ</t>
    </rPh>
    <rPh sb="9" eb="10">
      <t>コ</t>
    </rPh>
    <rPh sb="18" eb="20">
      <t>テイイン</t>
    </rPh>
    <rPh sb="20" eb="22">
      <t>ニンズウ</t>
    </rPh>
    <rPh sb="23" eb="24">
      <t>ニン</t>
    </rPh>
    <phoneticPr fontId="25"/>
  </si>
  <si>
    <t>例）日中及び夜間において終日職員が常駐している。</t>
    <rPh sb="0" eb="1">
      <t>レイ</t>
    </rPh>
    <rPh sb="2" eb="4">
      <t>ニッチュウ</t>
    </rPh>
    <rPh sb="4" eb="5">
      <t>オヨ</t>
    </rPh>
    <rPh sb="6" eb="8">
      <t>ヤカン</t>
    </rPh>
    <rPh sb="12" eb="14">
      <t>シュウジツ</t>
    </rPh>
    <rPh sb="14" eb="16">
      <t>ショクイン</t>
    </rPh>
    <rPh sb="17" eb="19">
      <t>ジョウチュウ</t>
    </rPh>
    <phoneticPr fontId="25"/>
  </si>
  <si>
    <t>例）浴室を工事し，出入り口の幅・広さを変更した。</t>
    <rPh sb="0" eb="1">
      <t>レイ</t>
    </rPh>
    <rPh sb="2" eb="4">
      <t>ヨクシツ</t>
    </rPh>
    <rPh sb="5" eb="7">
      <t>コウジ</t>
    </rPh>
    <rPh sb="9" eb="11">
      <t>デイ</t>
    </rPh>
    <rPh sb="12" eb="13">
      <t>グチ</t>
    </rPh>
    <rPh sb="14" eb="15">
      <t>ハバ</t>
    </rPh>
    <rPh sb="16" eb="17">
      <t>ヒロ</t>
    </rPh>
    <rPh sb="19" eb="21">
      <t>ヘンコウ</t>
    </rPh>
    <phoneticPr fontId="25"/>
  </si>
  <si>
    <t>例）有資格者３人から２人に変更
法人職員１人から２人に変更</t>
    <rPh sb="0" eb="1">
      <t>レイ</t>
    </rPh>
    <rPh sb="2" eb="6">
      <t>ユウシカクシャ</t>
    </rPh>
    <rPh sb="7" eb="8">
      <t>ニン</t>
    </rPh>
    <rPh sb="11" eb="12">
      <t>ニン</t>
    </rPh>
    <rPh sb="13" eb="15">
      <t>ヘンコウ</t>
    </rPh>
    <rPh sb="16" eb="18">
      <t>ホウジン</t>
    </rPh>
    <rPh sb="18" eb="20">
      <t>ショクイン</t>
    </rPh>
    <rPh sb="21" eb="22">
      <t>ニン</t>
    </rPh>
    <rPh sb="25" eb="26">
      <t>ニン</t>
    </rPh>
    <rPh sb="27" eb="29">
      <t>ヘンコウ</t>
    </rPh>
    <phoneticPr fontId="25"/>
  </si>
  <si>
    <t>例）平成〇年頃に「終身賃貸住宅」等の名称にて入居者募集を行った。</t>
    <rPh sb="0" eb="1">
      <t>レイ</t>
    </rPh>
    <rPh sb="2" eb="4">
      <t>ヘイセイ</t>
    </rPh>
    <rPh sb="5" eb="6">
      <t>ネン</t>
    </rPh>
    <rPh sb="6" eb="7">
      <t>コロ</t>
    </rPh>
    <rPh sb="9" eb="11">
      <t>シュウシン</t>
    </rPh>
    <rPh sb="11" eb="13">
      <t>チンタイ</t>
    </rPh>
    <rPh sb="13" eb="15">
      <t>ジュウタク</t>
    </rPh>
    <rPh sb="16" eb="17">
      <t>トウ</t>
    </rPh>
    <rPh sb="18" eb="20">
      <t>メイショウ</t>
    </rPh>
    <rPh sb="22" eb="25">
      <t>ニュウキョシャ</t>
    </rPh>
    <rPh sb="25" eb="27">
      <t>ボシュウ</t>
    </rPh>
    <rPh sb="28" eb="29">
      <t>オコナ</t>
    </rPh>
    <phoneticPr fontId="25"/>
  </si>
  <si>
    <t>Ⅰ　社会福祉法人の職員</t>
    <phoneticPr fontId="10"/>
  </si>
  <si>
    <t>Ⅱ　自ら設置する住宅を管理する医療法人の職員</t>
    <rPh sb="2" eb="3">
      <t>ミズカ</t>
    </rPh>
    <rPh sb="4" eb="6">
      <t>セッチ</t>
    </rPh>
    <rPh sb="8" eb="10">
      <t>ジュウタク</t>
    </rPh>
    <rPh sb="11" eb="13">
      <t>カンリ</t>
    </rPh>
    <rPh sb="15" eb="17">
      <t>イリョウ</t>
    </rPh>
    <rPh sb="17" eb="19">
      <t>ホウジン</t>
    </rPh>
    <rPh sb="20" eb="22">
      <t>ショクイン</t>
    </rPh>
    <phoneticPr fontId="10"/>
  </si>
  <si>
    <t>Ⅲ　委託を受けてサービスを提供する社会医療法人の職員</t>
    <rPh sb="2" eb="4">
      <t>イタク</t>
    </rPh>
    <rPh sb="5" eb="6">
      <t>ウ</t>
    </rPh>
    <rPh sb="13" eb="15">
      <t>テイキョウ</t>
    </rPh>
    <rPh sb="17" eb="19">
      <t>シャカイ</t>
    </rPh>
    <rPh sb="19" eb="21">
      <t>イリョウ</t>
    </rPh>
    <rPh sb="21" eb="23">
      <t>ホウジン</t>
    </rPh>
    <rPh sb="24" eb="26">
      <t>ショクイン</t>
    </rPh>
    <phoneticPr fontId="10"/>
  </si>
  <si>
    <t>Ⅳ　居宅介護サービス事業者の職員</t>
    <rPh sb="2" eb="4">
      <t>キョタク</t>
    </rPh>
    <rPh sb="4" eb="6">
      <t>カイゴ</t>
    </rPh>
    <rPh sb="10" eb="13">
      <t>ジギョウシャ</t>
    </rPh>
    <rPh sb="14" eb="16">
      <t>ショクイン</t>
    </rPh>
    <phoneticPr fontId="10"/>
  </si>
  <si>
    <t>Ⅴ　有資格者 （医師、看護師、介護福祉士、社会福祉士、介護支援専門員、介護職員基礎研修過程の修了者（旧ホームヘルパー1級）、介護職員初任者研修過程の修了者（旧ホームヘルパー2級）</t>
    <rPh sb="35" eb="37">
      <t>カイゴ</t>
    </rPh>
    <rPh sb="37" eb="39">
      <t>ショクイン</t>
    </rPh>
    <rPh sb="39" eb="41">
      <t>キソ</t>
    </rPh>
    <rPh sb="41" eb="43">
      <t>ケンシュウ</t>
    </rPh>
    <rPh sb="43" eb="45">
      <t>カテイ</t>
    </rPh>
    <rPh sb="46" eb="48">
      <t>シュウリョウ</t>
    </rPh>
    <rPh sb="48" eb="49">
      <t>シャ</t>
    </rPh>
    <rPh sb="50" eb="51">
      <t>キュウ</t>
    </rPh>
    <rPh sb="78" eb="79">
      <t>キュウ</t>
    </rPh>
    <rPh sb="87" eb="88">
      <t>キュウ</t>
    </rPh>
    <phoneticPr fontId="10"/>
  </si>
  <si>
    <t>Ⅰ　社会福祉法人の職員</t>
    <rPh sb="2" eb="4">
      <t>シャカイ</t>
    </rPh>
    <rPh sb="4" eb="6">
      <t>フクシ</t>
    </rPh>
    <rPh sb="6" eb="8">
      <t>ホウジン</t>
    </rPh>
    <rPh sb="9" eb="11">
      <t>ショクイン</t>
    </rPh>
    <phoneticPr fontId="25"/>
  </si>
  <si>
    <t>Ⅱ　自ら設置する住宅を管理する医療法人の職員</t>
    <rPh sb="2" eb="3">
      <t>ミズカ</t>
    </rPh>
    <rPh sb="4" eb="6">
      <t>セッチ</t>
    </rPh>
    <rPh sb="8" eb="10">
      <t>ジュウタク</t>
    </rPh>
    <rPh sb="11" eb="13">
      <t>カンリ</t>
    </rPh>
    <rPh sb="15" eb="17">
      <t>イリョウ</t>
    </rPh>
    <rPh sb="17" eb="19">
      <t>ホウジン</t>
    </rPh>
    <rPh sb="20" eb="22">
      <t>ショクイン</t>
    </rPh>
    <phoneticPr fontId="25"/>
  </si>
  <si>
    <t>Ⅲ　委託を受けてサービスを提供する社会医療法人の職員</t>
    <rPh sb="2" eb="4">
      <t>イタク</t>
    </rPh>
    <rPh sb="5" eb="6">
      <t>ウ</t>
    </rPh>
    <rPh sb="13" eb="15">
      <t>テイキョウ</t>
    </rPh>
    <rPh sb="17" eb="19">
      <t>シャカイ</t>
    </rPh>
    <rPh sb="19" eb="21">
      <t>イリョウ</t>
    </rPh>
    <rPh sb="21" eb="23">
      <t>ホウジン</t>
    </rPh>
    <rPh sb="24" eb="26">
      <t>ショクイン</t>
    </rPh>
    <phoneticPr fontId="25"/>
  </si>
  <si>
    <t>Ⅳ　居宅介護サービス事業者の職員</t>
    <rPh sb="2" eb="4">
      <t>キョタク</t>
    </rPh>
    <rPh sb="4" eb="6">
      <t>カイゴ</t>
    </rPh>
    <rPh sb="10" eb="13">
      <t>ジギョウシャ</t>
    </rPh>
    <rPh sb="14" eb="16">
      <t>ショクイン</t>
    </rPh>
    <phoneticPr fontId="25"/>
  </si>
  <si>
    <r>
      <t xml:space="preserve">ご回答ありがとうございました。
</t>
    </r>
    <r>
      <rPr>
        <b/>
        <u/>
        <sz val="9"/>
        <color indexed="10"/>
        <rFont val="ＭＳ ゴシック"/>
        <family val="3"/>
        <charset val="128"/>
      </rPr>
      <t xml:space="preserve"> 月  日</t>
    </r>
    <r>
      <rPr>
        <b/>
        <sz val="9"/>
        <color indexed="12"/>
        <rFont val="ＭＳ ゴシック"/>
        <family val="3"/>
        <charset val="128"/>
      </rPr>
      <t>までに本資料を提出して下さい。
電子メールで提出される場合は、
右記メールアドレスへ送信お願いします。⇒</t>
    </r>
    <phoneticPr fontId="1"/>
  </si>
  <si>
    <t>②専門職員は以下（Ⅰ～Ⅴ）のものに該当している。</t>
    <rPh sb="1" eb="3">
      <t>センモン</t>
    </rPh>
    <rPh sb="3" eb="5">
      <t>ショクイン</t>
    </rPh>
    <rPh sb="6" eb="8">
      <t>イカ</t>
    </rPh>
    <rPh sb="17" eb="19">
      <t>ガイトウ</t>
    </rPh>
    <phoneticPr fontId="1"/>
  </si>
  <si>
    <t>・説明書
・同意書
・経過記録
(身体拘束，高齢者の虐待に関するもの)</t>
    <rPh sb="1" eb="4">
      <t>セツメイショ</t>
    </rPh>
    <rPh sb="6" eb="9">
      <t>ドウイショ</t>
    </rPh>
    <rPh sb="11" eb="13">
      <t>ケイカ</t>
    </rPh>
    <rPh sb="13" eb="15">
      <t>キロク</t>
    </rPh>
    <rPh sb="17" eb="19">
      <t>シンタイ</t>
    </rPh>
    <rPh sb="19" eb="21">
      <t>コウソク</t>
    </rPh>
    <rPh sb="22" eb="25">
      <t>コウレイシャ</t>
    </rPh>
    <rPh sb="26" eb="28">
      <t>ギャクタイ</t>
    </rPh>
    <rPh sb="29" eb="30">
      <t>カン</t>
    </rPh>
    <phoneticPr fontId="1"/>
  </si>
  <si>
    <t>・苦情対応マニュアル等
・苦情に関する帳簿</t>
    <rPh sb="1" eb="3">
      <t>クジョウ</t>
    </rPh>
    <rPh sb="3" eb="5">
      <t>タイオウ</t>
    </rPh>
    <rPh sb="10" eb="11">
      <t>トウ</t>
    </rPh>
    <rPh sb="13" eb="15">
      <t>クジョウ</t>
    </rPh>
    <rPh sb="16" eb="17">
      <t>カン</t>
    </rPh>
    <rPh sb="19" eb="21">
      <t>チョウボ</t>
    </rPh>
    <phoneticPr fontId="1"/>
  </si>
  <si>
    <t>・事故防止マニュアル等
・事故の記録
・対応の記録
・保険証（損害賠償等）</t>
    <rPh sb="1" eb="3">
      <t>ジコ</t>
    </rPh>
    <rPh sb="3" eb="5">
      <t>ボウシ</t>
    </rPh>
    <rPh sb="10" eb="11">
      <t>トウ</t>
    </rPh>
    <rPh sb="13" eb="15">
      <t>ジコ</t>
    </rPh>
    <rPh sb="16" eb="18">
      <t>キロク</t>
    </rPh>
    <rPh sb="20" eb="22">
      <t>タイオウ</t>
    </rPh>
    <rPh sb="23" eb="25">
      <t>キロク</t>
    </rPh>
    <rPh sb="27" eb="30">
      <t>ホケンショウ</t>
    </rPh>
    <rPh sb="31" eb="33">
      <t>ソンガイ</t>
    </rPh>
    <rPh sb="33" eb="35">
      <t>バイショウ</t>
    </rPh>
    <rPh sb="35" eb="36">
      <t>トウ</t>
    </rPh>
    <phoneticPr fontId="1"/>
  </si>
  <si>
    <t xml:space="preserve">食事提供サービスを委託している場合
・営業許可証の写し
</t>
    <rPh sb="0" eb="2">
      <t>ショクジ</t>
    </rPh>
    <rPh sb="2" eb="4">
      <t>テイキョウ</t>
    </rPh>
    <rPh sb="9" eb="11">
      <t>イタク</t>
    </rPh>
    <rPh sb="15" eb="17">
      <t>バアイ</t>
    </rPh>
    <rPh sb="19" eb="21">
      <t>エイギョウ</t>
    </rPh>
    <rPh sb="21" eb="24">
      <t>キョカショウ</t>
    </rPh>
    <rPh sb="25" eb="26">
      <t>ウツ</t>
    </rPh>
    <phoneticPr fontId="27"/>
  </si>
  <si>
    <t>例）保存食を保存していない</t>
    <rPh sb="0" eb="1">
      <t>レイ</t>
    </rPh>
    <rPh sb="2" eb="5">
      <t>ホゾンショク</t>
    </rPh>
    <rPh sb="6" eb="8">
      <t>ホゾン</t>
    </rPh>
    <phoneticPr fontId="27"/>
  </si>
  <si>
    <t>例）夜間を想定した訓練は行っていなかった。</t>
    <rPh sb="0" eb="1">
      <t>レイ</t>
    </rPh>
    <rPh sb="2" eb="4">
      <t>ヤカン</t>
    </rPh>
    <rPh sb="5" eb="7">
      <t>ソウテイ</t>
    </rPh>
    <rPh sb="9" eb="11">
      <t>クンレン</t>
    </rPh>
    <rPh sb="12" eb="13">
      <t>オコナ</t>
    </rPh>
    <phoneticPr fontId="1"/>
  </si>
  <si>
    <t>例）緊急時の対応方法について，書面による同意を得ず，口頭のみの同意により行っている。</t>
    <rPh sb="0" eb="1">
      <t>レイ</t>
    </rPh>
    <rPh sb="2" eb="5">
      <t>キンキュウジ</t>
    </rPh>
    <rPh sb="6" eb="8">
      <t>タイオウ</t>
    </rPh>
    <rPh sb="8" eb="10">
      <t>ホウホウ</t>
    </rPh>
    <rPh sb="15" eb="17">
      <t>ショメン</t>
    </rPh>
    <rPh sb="20" eb="22">
      <t>ドウイ</t>
    </rPh>
    <rPh sb="23" eb="24">
      <t>エ</t>
    </rPh>
    <rPh sb="26" eb="28">
      <t>コウトウ</t>
    </rPh>
    <rPh sb="31" eb="33">
      <t>ドウイ</t>
    </rPh>
    <rPh sb="36" eb="37">
      <t>オコナ</t>
    </rPh>
    <phoneticPr fontId="1"/>
  </si>
  <si>
    <t>登録住戸を他の用途に利用していない。（平成　年　月から平成　年　月末現在）</t>
    <rPh sb="0" eb="2">
      <t>トウロク</t>
    </rPh>
    <rPh sb="2" eb="3">
      <t>ス</t>
    </rPh>
    <rPh sb="3" eb="4">
      <t>コ</t>
    </rPh>
    <rPh sb="5" eb="6">
      <t>タ</t>
    </rPh>
    <rPh sb="7" eb="9">
      <t>ヨウト</t>
    </rPh>
    <rPh sb="10" eb="12">
      <t>リヨウ</t>
    </rPh>
    <rPh sb="19" eb="21">
      <t>ヘイセイ</t>
    </rPh>
    <rPh sb="22" eb="23">
      <t>ネン</t>
    </rPh>
    <rPh sb="24" eb="25">
      <t>ガツ</t>
    </rPh>
    <rPh sb="27" eb="29">
      <t>ヘイセイ</t>
    </rPh>
    <rPh sb="30" eb="31">
      <t>ネン</t>
    </rPh>
    <rPh sb="32" eb="33">
      <t>ガツ</t>
    </rPh>
    <rPh sb="33" eb="34">
      <t>マツ</t>
    </rPh>
    <rPh sb="34" eb="36">
      <t>ゲンザイ</t>
    </rPh>
    <phoneticPr fontId="1"/>
  </si>
  <si>
    <t>サ高住に登録後、改修等を行った。（平成　年　月から平成　年　月末現在）</t>
    <rPh sb="4" eb="6">
      <t>トウロク</t>
    </rPh>
    <rPh sb="6" eb="7">
      <t>アト</t>
    </rPh>
    <rPh sb="8" eb="10">
      <t>カイシュウ</t>
    </rPh>
    <rPh sb="10" eb="11">
      <t>ナド</t>
    </rPh>
    <rPh sb="12" eb="13">
      <t>オコナ</t>
    </rPh>
    <rPh sb="17" eb="19">
      <t>ヘイセイ</t>
    </rPh>
    <rPh sb="20" eb="21">
      <t>ネン</t>
    </rPh>
    <rPh sb="22" eb="23">
      <t>ガツ</t>
    </rPh>
    <rPh sb="25" eb="27">
      <t>ヘイセイ</t>
    </rPh>
    <rPh sb="28" eb="29">
      <t>ネン</t>
    </rPh>
    <rPh sb="30" eb="31">
      <t>ガツ</t>
    </rPh>
    <rPh sb="31" eb="32">
      <t>マツ</t>
    </rPh>
    <rPh sb="32" eb="34">
      <t>ゲンザイ</t>
    </rPh>
    <phoneticPr fontId="1"/>
  </si>
  <si>
    <t>※１　（19）のいずれかのサービスを行っているサービス付き高齢者向け住宅は、「高齢者の居住の安定確保に関する法律」及び「老人福祉法」に基づく指導対象となります。
※２　自主点検表は、「高齢者の居住の安定確保に関する法律」に基づくものではありませんが、高齢者住宅の運営に際して留意いただきたい項目をまとめたものです。住宅への立入検査時の参考資料をとさせていただきますので、定期報告書の作成と併せ、住宅内での自主点検を行い、結果について保存をお願いします。
※３　備考欄は、設問に関する詳細な情報や数字等を記入するためのものです。</t>
    <rPh sb="18" eb="19">
      <t>オコナ</t>
    </rPh>
    <rPh sb="27" eb="28">
      <t>ツ</t>
    </rPh>
    <rPh sb="29" eb="32">
      <t>コウレイシャ</t>
    </rPh>
    <rPh sb="32" eb="33">
      <t>ム</t>
    </rPh>
    <rPh sb="34" eb="36">
      <t>ジュウタク</t>
    </rPh>
    <rPh sb="39" eb="42">
      <t>コウレイシャ</t>
    </rPh>
    <rPh sb="43" eb="45">
      <t>キョジュウ</t>
    </rPh>
    <rPh sb="46" eb="48">
      <t>アンテイ</t>
    </rPh>
    <rPh sb="48" eb="50">
      <t>カクホ</t>
    </rPh>
    <rPh sb="51" eb="52">
      <t>カン</t>
    </rPh>
    <rPh sb="54" eb="56">
      <t>ホウリツ</t>
    </rPh>
    <rPh sb="57" eb="58">
      <t>オヨ</t>
    </rPh>
    <rPh sb="60" eb="62">
      <t>ロウジン</t>
    </rPh>
    <rPh sb="62" eb="64">
      <t>フクシ</t>
    </rPh>
    <rPh sb="64" eb="65">
      <t>ホウ</t>
    </rPh>
    <rPh sb="67" eb="68">
      <t>モト</t>
    </rPh>
    <rPh sb="70" eb="72">
      <t>シドウ</t>
    </rPh>
    <rPh sb="72" eb="74">
      <t>タイショウ</t>
    </rPh>
    <rPh sb="230" eb="232">
      <t>ビコウ</t>
    </rPh>
    <rPh sb="232" eb="233">
      <t>ラン</t>
    </rPh>
    <rPh sb="235" eb="237">
      <t>セツモン</t>
    </rPh>
    <rPh sb="238" eb="239">
      <t>カン</t>
    </rPh>
    <rPh sb="241" eb="243">
      <t>ショウサイ</t>
    </rPh>
    <rPh sb="244" eb="246">
      <t>ジョウホウ</t>
    </rPh>
    <rPh sb="247" eb="249">
      <t>スウジ</t>
    </rPh>
    <rPh sb="249" eb="250">
      <t>トウ</t>
    </rPh>
    <rPh sb="251" eb="253">
      <t>キニュウ</t>
    </rPh>
    <phoneticPr fontId="1"/>
  </si>
  <si>
    <t>サ高住に登録後、改修等を行った。（平成　年　月から平成　年　月末現在　）</t>
    <rPh sb="4" eb="6">
      <t>トウロク</t>
    </rPh>
    <rPh sb="6" eb="7">
      <t>アト</t>
    </rPh>
    <rPh sb="8" eb="10">
      <t>カイシュウ</t>
    </rPh>
    <rPh sb="10" eb="11">
      <t>ナド</t>
    </rPh>
    <rPh sb="12" eb="13">
      <t>オコナ</t>
    </rPh>
    <rPh sb="17" eb="19">
      <t>ヘイセイ</t>
    </rPh>
    <rPh sb="20" eb="21">
      <t>ネン</t>
    </rPh>
    <rPh sb="22" eb="23">
      <t>ガツ</t>
    </rPh>
    <rPh sb="25" eb="27">
      <t>ヘイセイ</t>
    </rPh>
    <rPh sb="28" eb="29">
      <t>ネン</t>
    </rPh>
    <rPh sb="30" eb="31">
      <t>ガツ</t>
    </rPh>
    <rPh sb="31" eb="32">
      <t>マツ</t>
    </rPh>
    <rPh sb="32" eb="34">
      <t>ゲンザイ</t>
    </rPh>
    <phoneticPr fontId="1"/>
  </si>
  <si>
    <t>※１　（19）のいずれかのサービスを行っているサービス付き高齢者向け住宅は、「高齢者の居住の安定確保に関する法律」及び「老人福祉法」に基づく指導対象となります。
※２　自主点検表は、「高齢者の居住の安定確保に関する法律」に基づくものではありませんが、高齢者住宅の運営に際して留意いただきたい項目をまとめたものです。住宅への立入検査時の参考資料をとさせていただきますので、定期報告書の作成と併せ、住宅内での自主点検を行い、結果について提出をお願いします。
※３　備考欄は、設問に関する詳細な情報や数字等を記入するためのものです。</t>
    <rPh sb="18" eb="19">
      <t>オコナ</t>
    </rPh>
    <rPh sb="27" eb="28">
      <t>ツ</t>
    </rPh>
    <rPh sb="29" eb="32">
      <t>コウレイシャ</t>
    </rPh>
    <rPh sb="32" eb="33">
      <t>ム</t>
    </rPh>
    <rPh sb="34" eb="36">
      <t>ジュウタク</t>
    </rPh>
    <rPh sb="39" eb="42">
      <t>コウレイシャ</t>
    </rPh>
    <rPh sb="43" eb="45">
      <t>キョジュウ</t>
    </rPh>
    <rPh sb="46" eb="48">
      <t>アンテイ</t>
    </rPh>
    <rPh sb="48" eb="50">
      <t>カクホ</t>
    </rPh>
    <rPh sb="51" eb="52">
      <t>カン</t>
    </rPh>
    <rPh sb="54" eb="56">
      <t>ホウリツ</t>
    </rPh>
    <rPh sb="57" eb="58">
      <t>オヨ</t>
    </rPh>
    <rPh sb="60" eb="62">
      <t>ロウジン</t>
    </rPh>
    <rPh sb="62" eb="64">
      <t>フクシ</t>
    </rPh>
    <rPh sb="64" eb="65">
      <t>ホウ</t>
    </rPh>
    <rPh sb="67" eb="68">
      <t>モト</t>
    </rPh>
    <rPh sb="70" eb="72">
      <t>シドウ</t>
    </rPh>
    <rPh sb="72" eb="74">
      <t>タイショウ</t>
    </rPh>
    <rPh sb="216" eb="218">
      <t>テイシュツ</t>
    </rPh>
    <rPh sb="230" eb="232">
      <t>ビコウ</t>
    </rPh>
    <rPh sb="232" eb="233">
      <t>ラン</t>
    </rPh>
    <rPh sb="235" eb="237">
      <t>セツモン</t>
    </rPh>
    <rPh sb="238" eb="239">
      <t>カン</t>
    </rPh>
    <rPh sb="241" eb="243">
      <t>ショウサイ</t>
    </rPh>
    <rPh sb="244" eb="246">
      <t>ジョウホウ</t>
    </rPh>
    <rPh sb="247" eb="249">
      <t>スウジ</t>
    </rPh>
    <rPh sb="249" eb="250">
      <t>トウ</t>
    </rPh>
    <rPh sb="251" eb="253">
      <t>キニュウ</t>
    </rPh>
    <phoneticPr fontId="1"/>
  </si>
  <si>
    <r>
      <rPr>
        <u/>
        <sz val="10"/>
        <rFont val="ＭＳ Ｐゴシック"/>
        <family val="3"/>
        <charset val="128"/>
      </rPr>
      <t>＜循環式浴槽を使用している場合＞</t>
    </r>
    <r>
      <rPr>
        <sz val="10"/>
        <rFont val="ＭＳ Ｐゴシック"/>
        <family val="3"/>
        <charset val="128"/>
      </rPr>
      <t xml:space="preserve">
レジオネラ症対策を適切に行っているか。
【例】
●浴槽水の残留塩素濃度検査を適正に実施し、常に０．４㎎/ℓ以上を保たれているか
●浴槽水を適切に（１週間に１回以上）交換し、清掃を行っているか
●循環式浴槽水は、少なくとも年に2回以上は水質検査を行い、レジオネラ属菌に汚染されていないか確認しているか　　　等</t>
    </r>
    <rPh sb="1" eb="3">
      <t>ジュンカン</t>
    </rPh>
    <rPh sb="3" eb="4">
      <t>シキ</t>
    </rPh>
    <rPh sb="4" eb="6">
      <t>ヨクソウ</t>
    </rPh>
    <rPh sb="7" eb="9">
      <t>シヨウ</t>
    </rPh>
    <rPh sb="13" eb="15">
      <t>バアイ</t>
    </rPh>
    <rPh sb="22" eb="23">
      <t>ショウ</t>
    </rPh>
    <rPh sb="23" eb="25">
      <t>タイサク</t>
    </rPh>
    <rPh sb="26" eb="28">
      <t>テキセツ</t>
    </rPh>
    <rPh sb="29" eb="30">
      <t>オコナ</t>
    </rPh>
    <rPh sb="39" eb="40">
      <t>レイ</t>
    </rPh>
    <rPh sb="83" eb="85">
      <t>ヨクソウ</t>
    </rPh>
    <rPh sb="85" eb="86">
      <t>スイ</t>
    </rPh>
    <rPh sb="87" eb="89">
      <t>テキセツ</t>
    </rPh>
    <rPh sb="92" eb="94">
      <t>シュウカン</t>
    </rPh>
    <rPh sb="96" eb="97">
      <t>カイ</t>
    </rPh>
    <rPh sb="97" eb="99">
      <t>イジョウ</t>
    </rPh>
    <rPh sb="100" eb="102">
      <t>コウカン</t>
    </rPh>
    <rPh sb="104" eb="106">
      <t>セイソウ</t>
    </rPh>
    <rPh sb="107" eb="108">
      <t>オコナ</t>
    </rPh>
    <rPh sb="115" eb="117">
      <t>ジュンカン</t>
    </rPh>
    <rPh sb="117" eb="118">
      <t>シキ</t>
    </rPh>
    <rPh sb="118" eb="120">
      <t>ヨクソウ</t>
    </rPh>
    <rPh sb="120" eb="121">
      <t>スイ</t>
    </rPh>
    <rPh sb="123" eb="124">
      <t>スク</t>
    </rPh>
    <rPh sb="128" eb="129">
      <t>ネン</t>
    </rPh>
    <rPh sb="131" eb="132">
      <t>カイ</t>
    </rPh>
    <rPh sb="132" eb="134">
      <t>イジョウ</t>
    </rPh>
    <rPh sb="135" eb="137">
      <t>スイシツ</t>
    </rPh>
    <rPh sb="137" eb="139">
      <t>ケンサ</t>
    </rPh>
    <rPh sb="140" eb="141">
      <t>オコナ</t>
    </rPh>
    <rPh sb="170" eb="171">
      <t>トウ</t>
    </rPh>
    <phoneticPr fontId="1"/>
  </si>
  <si>
    <t>TEL</t>
    <phoneticPr fontId="1"/>
  </si>
  <si>
    <t>FAX</t>
    <phoneticPr fontId="1"/>
  </si>
  <si>
    <t>TEL</t>
    <phoneticPr fontId="1"/>
  </si>
  <si>
    <t>FAX</t>
    <phoneticPr fontId="1"/>
  </si>
  <si>
    <t>kenchikujyutaku@city.morioka.iwate.jp</t>
  </si>
  <si>
    <t>○○○－〇〇〇－〇〇〇〇</t>
    <phoneticPr fontId="25"/>
  </si>
  <si>
    <t>○○○－〇〇〇－〇〇〇〇</t>
    <phoneticPr fontId="25"/>
  </si>
  <si>
    <t>メールアドレス</t>
    <phoneticPr fontId="1"/>
  </si>
  <si>
    <t>例）電子データによる契約を行っている</t>
    <rPh sb="2" eb="4">
      <t>デンシ</t>
    </rPh>
    <rPh sb="10" eb="12">
      <t>ケイヤク</t>
    </rPh>
    <rPh sb="13" eb="14">
      <t>オコナ</t>
    </rPh>
    <phoneticPr fontId="25"/>
  </si>
  <si>
    <t>株式会社　〇〇</t>
    <rPh sb="0" eb="4">
      <t>カブシキガイシャ</t>
    </rPh>
    <phoneticPr fontId="25"/>
  </si>
  <si>
    <t>〇〇　〇〇</t>
    <phoneticPr fontId="25"/>
  </si>
  <si>
    <t>サービス付き高齢者向け住宅　〇〇</t>
    <rPh sb="4" eb="5">
      <t>ツ</t>
    </rPh>
    <rPh sb="6" eb="9">
      <t>コウレイシャ</t>
    </rPh>
    <rPh sb="9" eb="10">
      <t>ム</t>
    </rPh>
    <rPh sb="11" eb="13">
      <t>ジュウタク</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</si>
</sst>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7" formatCode="0_);\(0\)"/>
    <numFmt numFmtId="179" formatCode="[&lt;=999]000;[&lt;=9999]000\-00;000\-0000"/>
    <numFmt numFmtId="180" formatCode="#,##0&quot;戸&quot;"/>
    <numFmt numFmtId="181" formatCode="#,##0&quot;人&quot;"/>
    <numFmt numFmtId="182" formatCode="#,##0_ "/>
  </numFmts>
  <fonts count="57" x14ac:knownFonts="1">
    <font>
      <sz val="11"/>
      <color theme="1"/>
      <name val="ＭＳ Ｐゴシック"/>
      <family val="3"/>
      <charset val="128"/>
      <scheme val="minor"/>
    </font>
    <font>
      <sz val="6"/>
      <name val="ＭＳ Ｐゴシック"/>
      <family val="3"/>
      <charset val="128"/>
    </font>
    <font>
      <sz val="10"/>
      <color indexed="8"/>
      <name val="ＭＳ ゴシック"/>
      <family val="3"/>
      <charset val="128"/>
    </font>
    <font>
      <sz val="12"/>
      <color indexed="8"/>
      <name val="ＭＳ ゴシック"/>
      <family val="3"/>
      <charset val="128"/>
    </font>
    <font>
      <sz val="10"/>
      <name val="ＭＳ ゴシック"/>
      <family val="3"/>
      <charset val="128"/>
    </font>
    <font>
      <b/>
      <sz val="10"/>
      <color indexed="8"/>
      <name val="ＭＳ ゴシック"/>
      <family val="3"/>
      <charset val="128"/>
    </font>
    <font>
      <b/>
      <sz val="10"/>
      <name val="ＭＳ ゴシック"/>
      <family val="3"/>
      <charset val="128"/>
    </font>
    <font>
      <b/>
      <sz val="8"/>
      <color indexed="8"/>
      <name val="ＭＳ ゴシック"/>
      <family val="3"/>
      <charset val="128"/>
    </font>
    <font>
      <b/>
      <sz val="8"/>
      <color indexed="10"/>
      <name val="ＭＳ ゴシック"/>
      <family val="3"/>
      <charset val="128"/>
    </font>
    <font>
      <b/>
      <sz val="6"/>
      <color indexed="8"/>
      <name val="ＭＳ ゴシック"/>
      <family val="3"/>
      <charset val="128"/>
    </font>
    <font>
      <sz val="6"/>
      <name val="ＭＳ Ｐゴシック"/>
      <family val="3"/>
      <charset val="128"/>
    </font>
    <font>
      <sz val="8"/>
      <name val="ＭＳ ゴシック"/>
      <family val="3"/>
      <charset val="128"/>
    </font>
    <font>
      <b/>
      <sz val="8"/>
      <name val="ＭＳ ゴシック"/>
      <family val="3"/>
      <charset val="128"/>
    </font>
    <font>
      <b/>
      <sz val="9"/>
      <name val="ＭＳ ゴシック"/>
      <family val="3"/>
      <charset val="128"/>
    </font>
    <font>
      <sz val="10"/>
      <color indexed="30"/>
      <name val="ＭＳ ゴシック"/>
      <family val="3"/>
      <charset val="128"/>
    </font>
    <font>
      <b/>
      <sz val="10"/>
      <color indexed="30"/>
      <name val="ＭＳ ゴシック"/>
      <family val="3"/>
      <charset val="128"/>
    </font>
    <font>
      <sz val="7"/>
      <name val="ＭＳ ゴシック"/>
      <family val="3"/>
      <charset val="128"/>
    </font>
    <font>
      <b/>
      <sz val="9"/>
      <color indexed="12"/>
      <name val="ＭＳ ゴシック"/>
      <family val="3"/>
      <charset val="128"/>
    </font>
    <font>
      <b/>
      <u/>
      <sz val="9"/>
      <color indexed="10"/>
      <name val="ＭＳ ゴシック"/>
      <family val="3"/>
      <charset val="128"/>
    </font>
    <font>
      <sz val="6"/>
      <color indexed="8"/>
      <name val="ＭＳ ゴシック"/>
      <family val="3"/>
      <charset val="128"/>
    </font>
    <font>
      <sz val="10"/>
      <name val="ＭＳ Ｐゴシック"/>
      <family val="3"/>
      <charset val="128"/>
    </font>
    <font>
      <u/>
      <sz val="10"/>
      <name val="ＭＳ Ｐゴシック"/>
      <family val="3"/>
      <charset val="128"/>
    </font>
    <font>
      <strike/>
      <sz val="10"/>
      <name val="ＭＳ Ｐゴシック"/>
      <family val="3"/>
      <charset val="128"/>
    </font>
    <font>
      <sz val="9"/>
      <color indexed="8"/>
      <name val="ＭＳ ゴシック"/>
      <family val="3"/>
      <charset val="128"/>
    </font>
    <font>
      <sz val="8"/>
      <color indexed="8"/>
      <name val="ＭＳ ゴシック"/>
      <family val="3"/>
      <charset val="128"/>
    </font>
    <font>
      <sz val="6"/>
      <name val="ＭＳ Ｐゴシック"/>
      <family val="3"/>
      <charset val="128"/>
    </font>
    <font>
      <sz val="6"/>
      <name val="ＭＳ ゴシック"/>
      <family val="3"/>
      <charset val="128"/>
    </font>
    <font>
      <sz val="6"/>
      <name val="ＭＳ Ｐゴシック"/>
      <family val="3"/>
      <charset val="128"/>
    </font>
    <font>
      <u/>
      <sz val="8"/>
      <color indexed="10"/>
      <name val="ＭＳ Ｐゴシック"/>
      <family val="3"/>
      <charset val="128"/>
    </font>
    <font>
      <b/>
      <sz val="11"/>
      <name val="ＭＳ ゴシック"/>
      <family val="3"/>
      <charset val="128"/>
    </font>
    <font>
      <b/>
      <sz val="11"/>
      <color indexed="8"/>
      <name val="ＭＳ ゴシック"/>
      <family val="3"/>
      <charset val="128"/>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8"/>
      <color rgb="FFFF0000"/>
      <name val="ＭＳ ゴシック"/>
      <family val="3"/>
      <charset val="128"/>
    </font>
    <font>
      <sz val="10"/>
      <color rgb="FF0033CC"/>
      <name val="ＭＳ ゴシック"/>
      <family val="3"/>
      <charset val="128"/>
    </font>
    <font>
      <sz val="9"/>
      <color rgb="FFFF0000"/>
      <name val="ＭＳ Ｐゴシック"/>
      <family val="3"/>
      <charset val="128"/>
      <scheme val="minor"/>
    </font>
    <font>
      <sz val="10"/>
      <color rgb="FF00B0F0"/>
      <name val="ＭＳ ゴシック"/>
      <family val="3"/>
      <charset val="128"/>
    </font>
    <font>
      <sz val="9"/>
      <color rgb="FF00B0F0"/>
      <name val="ＭＳ Ｐゴシック"/>
      <family val="3"/>
      <charset val="128"/>
      <scheme val="minor"/>
    </font>
    <font>
      <b/>
      <sz val="10"/>
      <color rgb="FFFF0000"/>
      <name val="ＭＳ ゴシック"/>
      <family val="3"/>
      <charset val="128"/>
    </font>
    <font>
      <sz val="10"/>
      <name val="ＭＳ Ｐゴシック"/>
      <family val="3"/>
      <charset val="128"/>
      <scheme val="minor"/>
    </font>
    <font>
      <sz val="11"/>
      <name val="ＭＳ Ｐゴシック"/>
      <family val="3"/>
      <charset val="128"/>
      <scheme val="minor"/>
    </font>
    <font>
      <b/>
      <sz val="9"/>
      <name val="ＭＳ Ｐゴシック"/>
      <family val="3"/>
      <charset val="128"/>
      <scheme val="minor"/>
    </font>
    <font>
      <b/>
      <sz val="10"/>
      <color rgb="FF173CD9"/>
      <name val="ＭＳ ゴシック"/>
      <family val="3"/>
      <charset val="128"/>
    </font>
    <font>
      <sz val="10"/>
      <color rgb="FFFF0000"/>
      <name val="ＭＳ ゴシック"/>
      <family val="3"/>
      <charset val="128"/>
    </font>
    <font>
      <b/>
      <sz val="11"/>
      <name val="ＭＳ Ｐゴシック"/>
      <family val="3"/>
      <charset val="128"/>
      <scheme val="minor"/>
    </font>
    <font>
      <sz val="6"/>
      <color rgb="FFFF0000"/>
      <name val="ＭＳ Ｐゴシック"/>
      <family val="3"/>
      <charset val="128"/>
      <scheme val="minor"/>
    </font>
    <font>
      <sz val="8"/>
      <color rgb="FFFF0000"/>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b/>
      <sz val="9"/>
      <color rgb="FF173CD9"/>
      <name val="ＭＳ ゴシック"/>
      <family val="3"/>
      <charset val="128"/>
    </font>
    <font>
      <sz val="9"/>
      <color rgb="FFFF0000"/>
      <name val="ＭＳ ゴシック"/>
      <family val="3"/>
      <charset val="128"/>
    </font>
    <font>
      <u/>
      <sz val="11"/>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s>
  <fills count="10">
    <fill>
      <patternFill patternType="none"/>
    </fill>
    <fill>
      <patternFill patternType="gray125"/>
    </fill>
    <fill>
      <patternFill patternType="solid">
        <fgColor rgb="FFFFFFCC"/>
        <bgColor indexed="64"/>
      </patternFill>
    </fill>
    <fill>
      <patternFill patternType="solid">
        <fgColor rgb="FFDDDDDD"/>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1" tint="0.34998626667073579"/>
        <bgColor indexed="64"/>
      </patternFill>
    </fill>
    <fill>
      <patternFill patternType="solid">
        <fgColor rgb="FFFFFF00"/>
        <bgColor indexed="64"/>
      </patternFill>
    </fill>
  </fills>
  <borders count="9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top style="medium">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54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Border="1">
      <alignment vertical="center"/>
    </xf>
    <xf numFmtId="0" fontId="34" fillId="0" borderId="0" xfId="0" applyFont="1" applyAlignment="1">
      <alignment vertical="center" wrapText="1"/>
    </xf>
    <xf numFmtId="0" fontId="35" fillId="2" borderId="1"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2" fillId="0" borderId="0" xfId="0" applyFont="1" applyAlignment="1">
      <alignment vertical="center" shrinkToFit="1"/>
    </xf>
    <xf numFmtId="0" fontId="2" fillId="0" borderId="0" xfId="0" applyFont="1" applyBorder="1" applyAlignment="1">
      <alignment vertical="center"/>
    </xf>
    <xf numFmtId="0" fontId="35" fillId="2"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2" fillId="0" borderId="7" xfId="0" applyFont="1" applyBorder="1">
      <alignment vertical="center"/>
    </xf>
    <xf numFmtId="0" fontId="4" fillId="4" borderId="8" xfId="0" applyFont="1" applyFill="1" applyBorder="1" applyAlignment="1">
      <alignment horizontal="left" vertical="center" shrinkToFit="1"/>
    </xf>
    <xf numFmtId="0" fontId="35" fillId="3" borderId="9" xfId="0" applyFont="1" applyFill="1" applyBorder="1" applyAlignment="1">
      <alignment horizontal="center" vertical="center" wrapText="1"/>
    </xf>
    <xf numFmtId="0" fontId="2" fillId="0" borderId="8" xfId="0" applyFont="1" applyBorder="1" applyAlignment="1">
      <alignment horizontal="left" vertical="center" shrinkToFit="1"/>
    </xf>
    <xf numFmtId="0" fontId="2" fillId="0" borderId="8" xfId="0" applyFont="1" applyBorder="1" applyAlignment="1">
      <alignment vertical="center" shrinkToFit="1"/>
    </xf>
    <xf numFmtId="0" fontId="2" fillId="3" borderId="10" xfId="0" applyFont="1" applyFill="1" applyBorder="1" applyAlignment="1">
      <alignment horizontal="left" vertical="center" shrinkToFit="1"/>
    </xf>
    <xf numFmtId="0" fontId="2" fillId="0" borderId="0" xfId="0" applyFont="1" applyAlignment="1">
      <alignment vertical="center"/>
    </xf>
    <xf numFmtId="0" fontId="2" fillId="4" borderId="0" xfId="0" applyFont="1" applyFill="1" applyBorder="1">
      <alignment vertical="center"/>
    </xf>
    <xf numFmtId="0" fontId="2" fillId="4" borderId="0" xfId="0" applyFont="1" applyFill="1" applyBorder="1" applyAlignment="1">
      <alignment vertical="center"/>
    </xf>
    <xf numFmtId="0" fontId="2" fillId="4" borderId="0" xfId="0" applyFont="1" applyFill="1" applyBorder="1" applyAlignment="1">
      <alignment vertical="center" shrinkToFit="1"/>
    </xf>
    <xf numFmtId="0" fontId="5" fillId="4" borderId="0" xfId="0" applyFont="1" applyFill="1" applyBorder="1">
      <alignment vertical="center"/>
    </xf>
    <xf numFmtId="0" fontId="5" fillId="2" borderId="11" xfId="0" applyFont="1" applyFill="1" applyBorder="1" applyAlignment="1">
      <alignment horizontal="center" vertical="center"/>
    </xf>
    <xf numFmtId="0" fontId="5" fillId="0" borderId="0" xfId="0" applyFont="1" applyBorder="1">
      <alignment vertical="center"/>
    </xf>
    <xf numFmtId="0" fontId="5" fillId="0" borderId="0" xfId="0" applyFont="1">
      <alignment vertical="center"/>
    </xf>
    <xf numFmtId="0" fontId="2" fillId="0" borderId="12" xfId="0" applyFont="1" applyBorder="1" applyAlignment="1">
      <alignment horizontal="right" vertical="center"/>
    </xf>
    <xf numFmtId="0" fontId="7" fillId="5" borderId="13" xfId="0" applyFont="1" applyFill="1" applyBorder="1" applyAlignment="1">
      <alignment horizontal="center" vertical="center"/>
    </xf>
    <xf numFmtId="0" fontId="5" fillId="5" borderId="14" xfId="0" applyFont="1" applyFill="1" applyBorder="1" applyAlignment="1">
      <alignment horizontal="center" vertical="center"/>
    </xf>
    <xf numFmtId="0" fontId="7"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5" fillId="5" borderId="13" xfId="0" applyFont="1" applyFill="1" applyBorder="1" applyAlignment="1">
      <alignment horizontal="center" vertical="center" shrinkToFit="1"/>
    </xf>
    <xf numFmtId="0" fontId="5" fillId="5" borderId="13"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0" xfId="0" applyFont="1" applyFill="1">
      <alignment vertical="center"/>
    </xf>
    <xf numFmtId="0" fontId="2" fillId="4" borderId="0" xfId="0" applyFont="1" applyFill="1" applyAlignment="1">
      <alignment horizontal="center" vertical="center"/>
    </xf>
    <xf numFmtId="177" fontId="2" fillId="4" borderId="0" xfId="0" applyNumberFormat="1" applyFont="1" applyFill="1" applyBorder="1" applyAlignment="1">
      <alignment horizontal="center" vertical="center" shrinkToFit="1"/>
    </xf>
    <xf numFmtId="177" fontId="4" fillId="4" borderId="15" xfId="0" applyNumberFormat="1" applyFont="1" applyFill="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0" xfId="0" applyNumberFormat="1" applyFont="1" applyAlignment="1">
      <alignment horizontal="center" vertical="center" shrinkToFit="1"/>
    </xf>
    <xf numFmtId="0" fontId="35" fillId="2" borderId="9" xfId="0" applyFont="1" applyFill="1" applyBorder="1" applyAlignment="1">
      <alignment horizontal="center" vertical="center" wrapText="1"/>
    </xf>
    <xf numFmtId="0" fontId="4" fillId="6" borderId="0" xfId="0" applyFont="1" applyFill="1" applyBorder="1" applyAlignment="1">
      <alignment vertical="center" shrinkToFit="1"/>
    </xf>
    <xf numFmtId="177" fontId="2" fillId="0" borderId="16" xfId="0" applyNumberFormat="1" applyFont="1" applyBorder="1" applyAlignment="1">
      <alignment horizontal="center" vertical="center" shrinkToFit="1"/>
    </xf>
    <xf numFmtId="0" fontId="35" fillId="5" borderId="3" xfId="0" applyFont="1" applyFill="1" applyBorder="1" applyAlignment="1">
      <alignment horizontal="center" vertical="center" wrapText="1"/>
    </xf>
    <xf numFmtId="0" fontId="2" fillId="0" borderId="0" xfId="0" applyFont="1" applyBorder="1" applyAlignment="1">
      <alignment horizontal="center" vertical="center"/>
    </xf>
    <xf numFmtId="0" fontId="35" fillId="5" borderId="9" xfId="0" applyFont="1" applyFill="1" applyBorder="1" applyAlignment="1">
      <alignment horizontal="center" vertical="center" wrapText="1"/>
    </xf>
    <xf numFmtId="0" fontId="12" fillId="6" borderId="0" xfId="0" applyFont="1" applyFill="1" applyBorder="1" applyAlignment="1">
      <alignment vertical="center" shrinkToFit="1"/>
    </xf>
    <xf numFmtId="0" fontId="12" fillId="7" borderId="0" xfId="0" applyFont="1" applyFill="1" applyBorder="1">
      <alignment vertical="center"/>
    </xf>
    <xf numFmtId="0" fontId="12" fillId="7" borderId="0" xfId="0" applyFont="1" applyFill="1" applyBorder="1" applyAlignment="1">
      <alignment horizontal="right" vertical="center"/>
    </xf>
    <xf numFmtId="0" fontId="12" fillId="7" borderId="0" xfId="0" applyFont="1" applyFill="1" applyBorder="1" applyAlignment="1">
      <alignment horizontal="left" vertical="center"/>
    </xf>
    <xf numFmtId="0" fontId="12" fillId="7" borderId="0" xfId="0" applyFont="1" applyFill="1" applyBorder="1" applyAlignment="1">
      <alignment horizontal="center" vertical="center"/>
    </xf>
    <xf numFmtId="0" fontId="12" fillId="7" borderId="0" xfId="0" applyFont="1" applyFill="1" applyBorder="1" applyAlignment="1">
      <alignment horizontal="left" vertical="center" shrinkToFit="1"/>
    </xf>
    <xf numFmtId="0" fontId="12" fillId="7" borderId="0" xfId="0" applyFont="1" applyFill="1">
      <alignment vertical="center"/>
    </xf>
    <xf numFmtId="0" fontId="2" fillId="0" borderId="17" xfId="0" applyFont="1" applyBorder="1" applyAlignment="1">
      <alignment vertical="center"/>
    </xf>
    <xf numFmtId="0" fontId="5" fillId="0" borderId="17" xfId="0" applyFont="1" applyBorder="1" applyAlignment="1">
      <alignment horizontal="right" vertical="center"/>
    </xf>
    <xf numFmtId="0" fontId="5" fillId="0" borderId="17" xfId="0" applyFont="1" applyBorder="1" applyAlignment="1">
      <alignment vertical="center"/>
    </xf>
    <xf numFmtId="0" fontId="5" fillId="0" borderId="18" xfId="0" applyFont="1" applyBorder="1" applyAlignment="1">
      <alignment vertical="center"/>
    </xf>
    <xf numFmtId="0" fontId="36" fillId="0" borderId="0" xfId="0" applyFont="1">
      <alignment vertical="center"/>
    </xf>
    <xf numFmtId="0" fontId="12" fillId="6" borderId="0" xfId="0" applyFont="1" applyFill="1" applyBorder="1" applyAlignment="1">
      <alignment horizontal="left" vertical="center"/>
    </xf>
    <xf numFmtId="0" fontId="34" fillId="6" borderId="0" xfId="0" applyFont="1" applyFill="1" applyBorder="1" applyAlignment="1">
      <alignment vertical="center" wrapText="1"/>
    </xf>
    <xf numFmtId="0" fontId="34" fillId="6" borderId="0" xfId="0" applyFont="1" applyFill="1" applyAlignment="1">
      <alignment vertical="center" wrapText="1"/>
    </xf>
    <xf numFmtId="0" fontId="2" fillId="6" borderId="0" xfId="0" applyFont="1" applyFill="1" applyBorder="1">
      <alignment vertical="center"/>
    </xf>
    <xf numFmtId="177" fontId="4" fillId="4" borderId="7" xfId="0" applyNumberFormat="1" applyFont="1" applyFill="1" applyBorder="1" applyAlignment="1">
      <alignment horizontal="center" vertical="center" textRotation="255" shrinkToFit="1"/>
    </xf>
    <xf numFmtId="177" fontId="4" fillId="4" borderId="0" xfId="0" applyNumberFormat="1" applyFont="1" applyFill="1" applyBorder="1" applyAlignment="1">
      <alignment horizontal="center" vertical="center" textRotation="255" shrinkToFit="1"/>
    </xf>
    <xf numFmtId="177" fontId="4" fillId="4" borderId="0" xfId="0" applyNumberFormat="1" applyFont="1" applyFill="1" applyBorder="1" applyAlignment="1">
      <alignment horizontal="center" vertical="center" shrinkToFit="1"/>
    </xf>
    <xf numFmtId="177" fontId="4" fillId="4" borderId="19" xfId="0" applyNumberFormat="1" applyFont="1" applyFill="1" applyBorder="1" applyAlignment="1">
      <alignment horizontal="center" vertical="center" textRotation="255" shrinkToFit="1"/>
    </xf>
    <xf numFmtId="177" fontId="4" fillId="4" borderId="20" xfId="0" applyNumberFormat="1" applyFont="1" applyFill="1" applyBorder="1" applyAlignment="1">
      <alignment horizontal="center" vertical="center" shrinkToFit="1"/>
    </xf>
    <xf numFmtId="177" fontId="4" fillId="4" borderId="21" xfId="0" applyNumberFormat="1" applyFont="1" applyFill="1" applyBorder="1" applyAlignment="1">
      <alignment horizontal="center" vertical="center" textRotation="255" shrinkToFit="1"/>
    </xf>
    <xf numFmtId="177" fontId="4" fillId="4" borderId="22" xfId="0" applyNumberFormat="1" applyFont="1" applyFill="1" applyBorder="1" applyAlignment="1">
      <alignment horizontal="center" vertical="center" textRotation="255" shrinkToFit="1"/>
    </xf>
    <xf numFmtId="177" fontId="4" fillId="4" borderId="23" xfId="0" applyNumberFormat="1" applyFont="1" applyFill="1" applyBorder="1" applyAlignment="1">
      <alignment horizontal="center" vertical="center" shrinkToFit="1"/>
    </xf>
    <xf numFmtId="177" fontId="4" fillId="4" borderId="23" xfId="0" applyNumberFormat="1" applyFont="1" applyFill="1" applyBorder="1" applyAlignment="1">
      <alignment vertical="center" shrinkToFit="1"/>
    </xf>
    <xf numFmtId="177" fontId="4" fillId="4" borderId="16" xfId="0" applyNumberFormat="1" applyFont="1" applyFill="1" applyBorder="1" applyAlignment="1">
      <alignment vertical="center" shrinkToFit="1"/>
    </xf>
    <xf numFmtId="177" fontId="4" fillId="4" borderId="20" xfId="0" applyNumberFormat="1" applyFont="1" applyFill="1" applyBorder="1" applyAlignment="1">
      <alignment horizontal="center" vertical="center" textRotation="255" shrinkToFit="1"/>
    </xf>
    <xf numFmtId="0" fontId="37" fillId="4" borderId="0" xfId="0" applyFont="1" applyFill="1" applyBorder="1">
      <alignment vertical="center"/>
    </xf>
    <xf numFmtId="0" fontId="2" fillId="4" borderId="0" xfId="0" applyFont="1" applyFill="1" applyBorder="1" applyAlignment="1">
      <alignment horizontal="center" vertical="center" shrinkToFit="1"/>
    </xf>
    <xf numFmtId="0" fontId="38" fillId="6" borderId="0" xfId="0" applyFont="1" applyFill="1" applyBorder="1" applyAlignment="1">
      <alignment vertical="center" wrapText="1"/>
    </xf>
    <xf numFmtId="0" fontId="4" fillId="6" borderId="0" xfId="0" applyFont="1" applyFill="1" applyBorder="1" applyAlignment="1">
      <alignment horizontal="center" vertical="center" shrinkToFit="1"/>
    </xf>
    <xf numFmtId="0" fontId="35" fillId="8" borderId="6" xfId="0" applyFont="1" applyFill="1" applyBorder="1" applyAlignment="1">
      <alignment horizontal="center" vertical="center" wrapText="1"/>
    </xf>
    <xf numFmtId="0" fontId="35" fillId="8" borderId="9" xfId="0" applyFont="1" applyFill="1" applyBorder="1" applyAlignment="1">
      <alignment horizontal="center" vertical="center" wrapText="1"/>
    </xf>
    <xf numFmtId="0" fontId="35" fillId="8" borderId="3" xfId="0" applyFont="1" applyFill="1" applyBorder="1" applyAlignment="1">
      <alignment horizontal="center" vertical="center" wrapText="1"/>
    </xf>
    <xf numFmtId="0" fontId="35" fillId="8" borderId="2" xfId="0" applyFont="1" applyFill="1" applyBorder="1" applyAlignment="1">
      <alignment horizontal="center" vertical="center" wrapText="1"/>
    </xf>
    <xf numFmtId="0" fontId="35" fillId="8" borderId="1" xfId="0" applyFont="1" applyFill="1" applyBorder="1" applyAlignment="1">
      <alignment horizontal="center" vertical="center" wrapText="1"/>
    </xf>
    <xf numFmtId="0" fontId="35" fillId="8" borderId="5" xfId="0" applyFont="1" applyFill="1" applyBorder="1" applyAlignment="1">
      <alignment horizontal="center" vertical="center" wrapText="1"/>
    </xf>
    <xf numFmtId="0" fontId="34" fillId="6" borderId="0" xfId="0" applyFont="1" applyFill="1" applyAlignment="1">
      <alignment horizontal="right" vertical="center" wrapText="1"/>
    </xf>
    <xf numFmtId="180" fontId="12" fillId="0" borderId="24" xfId="0" applyNumberFormat="1" applyFont="1" applyBorder="1" applyAlignment="1">
      <alignment horizontal="center" vertical="center"/>
    </xf>
    <xf numFmtId="182" fontId="35" fillId="6" borderId="0" xfId="0" applyNumberFormat="1" applyFont="1" applyFill="1" applyBorder="1" applyAlignment="1">
      <alignment horizontal="right" vertical="center" wrapText="1"/>
    </xf>
    <xf numFmtId="180" fontId="4" fillId="6" borderId="0" xfId="0" applyNumberFormat="1" applyFont="1" applyFill="1" applyBorder="1" applyAlignment="1">
      <alignment vertical="center" shrinkToFit="1"/>
    </xf>
    <xf numFmtId="180" fontId="34" fillId="6" borderId="0" xfId="0" applyNumberFormat="1" applyFont="1" applyFill="1" applyBorder="1" applyAlignment="1">
      <alignment vertical="center" wrapText="1"/>
    </xf>
    <xf numFmtId="0" fontId="34" fillId="0" borderId="0" xfId="0" applyFont="1" applyAlignment="1">
      <alignment horizontal="center" vertical="center" wrapText="1"/>
    </xf>
    <xf numFmtId="0" fontId="35" fillId="6" borderId="0" xfId="0" applyFont="1" applyFill="1" applyBorder="1" applyAlignment="1">
      <alignment horizontal="right" vertical="center" wrapText="1"/>
    </xf>
    <xf numFmtId="181" fontId="12" fillId="0" borderId="2" xfId="0" applyNumberFormat="1" applyFont="1" applyBorder="1" applyAlignment="1">
      <alignment horizontal="center" vertical="center"/>
    </xf>
    <xf numFmtId="181" fontId="35" fillId="6" borderId="0" xfId="0" applyNumberFormat="1" applyFont="1" applyFill="1" applyBorder="1" applyAlignment="1">
      <alignment horizontal="right" vertical="center" wrapText="1"/>
    </xf>
    <xf numFmtId="0" fontId="16" fillId="2" borderId="25" xfId="0" applyFont="1" applyFill="1" applyBorder="1" applyAlignment="1">
      <alignment horizontal="center" vertical="center"/>
    </xf>
    <xf numFmtId="181" fontId="16" fillId="0" borderId="26" xfId="0" applyNumberFormat="1" applyFont="1" applyBorder="1" applyAlignment="1">
      <alignment horizontal="center" vertical="center"/>
    </xf>
    <xf numFmtId="0" fontId="16" fillId="2" borderId="9" xfId="0" applyNumberFormat="1" applyFont="1" applyFill="1" applyBorder="1" applyAlignment="1">
      <alignment horizontal="center" vertical="center" wrapText="1"/>
    </xf>
    <xf numFmtId="181" fontId="16" fillId="4" borderId="9" xfId="0" applyNumberFormat="1" applyFont="1" applyFill="1" applyBorder="1" applyAlignment="1">
      <alignment horizontal="center" vertical="center" wrapText="1" shrinkToFit="1"/>
    </xf>
    <xf numFmtId="181" fontId="16" fillId="0" borderId="9" xfId="0" applyNumberFormat="1" applyFont="1" applyBorder="1" applyAlignment="1">
      <alignment horizontal="center" vertical="center" wrapText="1"/>
    </xf>
    <xf numFmtId="0" fontId="39" fillId="6" borderId="0" xfId="0" applyFont="1" applyFill="1" applyBorder="1" applyAlignment="1">
      <alignment horizontal="right" vertical="center" shrinkToFit="1"/>
    </xf>
    <xf numFmtId="181" fontId="40" fillId="6" borderId="0" xfId="0" applyNumberFormat="1" applyFont="1" applyFill="1" applyBorder="1" applyAlignment="1">
      <alignment horizontal="left" vertical="center" wrapText="1"/>
    </xf>
    <xf numFmtId="0" fontId="11" fillId="2" borderId="9" xfId="0" applyFont="1" applyFill="1" applyBorder="1" applyAlignment="1">
      <alignment horizontal="center" vertical="center"/>
    </xf>
    <xf numFmtId="180" fontId="11" fillId="0" borderId="9" xfId="0" applyNumberFormat="1" applyFont="1" applyBorder="1" applyAlignment="1">
      <alignment horizontal="center" vertical="center"/>
    </xf>
    <xf numFmtId="0" fontId="11" fillId="2" borderId="9" xfId="0" applyFont="1" applyFill="1" applyBorder="1" applyAlignment="1">
      <alignment horizontal="center" vertical="center" shrinkToFit="1"/>
    </xf>
    <xf numFmtId="180" fontId="11" fillId="4" borderId="24" xfId="0" applyNumberFormat="1" applyFont="1" applyFill="1" applyBorder="1" applyAlignment="1">
      <alignment horizontal="center" vertical="center" shrinkToFit="1"/>
    </xf>
    <xf numFmtId="0" fontId="16" fillId="2" borderId="9" xfId="0" applyFont="1" applyFill="1" applyBorder="1" applyAlignment="1">
      <alignment horizontal="center" vertical="center" wrapText="1"/>
    </xf>
    <xf numFmtId="181" fontId="11" fillId="0" borderId="9" xfId="0" applyNumberFormat="1" applyFont="1" applyBorder="1" applyAlignment="1">
      <alignment horizontal="center" vertical="center"/>
    </xf>
    <xf numFmtId="0" fontId="16" fillId="2" borderId="4" xfId="0" applyNumberFormat="1" applyFont="1" applyFill="1" applyBorder="1" applyAlignment="1">
      <alignment horizontal="center" vertical="center" wrapText="1"/>
    </xf>
    <xf numFmtId="181" fontId="16" fillId="4" borderId="4" xfId="0" applyNumberFormat="1"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35" fillId="8" borderId="3" xfId="0" applyFont="1" applyFill="1" applyBorder="1" applyAlignment="1" applyProtection="1">
      <alignment horizontal="center" vertical="center" wrapText="1"/>
      <protection locked="0"/>
    </xf>
    <xf numFmtId="181" fontId="2" fillId="6" borderId="0" xfId="0" applyNumberFormat="1" applyFont="1" applyFill="1" applyAlignment="1">
      <alignment horizontal="right" vertical="center"/>
    </xf>
    <xf numFmtId="0" fontId="34" fillId="0" borderId="0" xfId="0" applyFont="1" applyAlignment="1">
      <alignment horizontal="center" vertical="center" shrinkToFit="1"/>
    </xf>
    <xf numFmtId="177" fontId="4" fillId="4" borderId="27" xfId="0" applyNumberFormat="1" applyFont="1" applyFill="1" applyBorder="1" applyAlignment="1">
      <alignment horizontal="center" vertical="center" textRotation="255" shrinkToFit="1"/>
    </xf>
    <xf numFmtId="177" fontId="4" fillId="4" borderId="28" xfId="0" applyNumberFormat="1" applyFont="1" applyFill="1" applyBorder="1" applyAlignment="1">
      <alignment horizontal="center" vertical="center" textRotation="255" shrinkToFit="1"/>
    </xf>
    <xf numFmtId="0" fontId="35" fillId="2" borderId="29" xfId="0" applyFont="1" applyFill="1" applyBorder="1" applyAlignment="1">
      <alignment horizontal="center" vertical="center" wrapText="1"/>
    </xf>
    <xf numFmtId="0" fontId="6" fillId="5" borderId="30" xfId="0" applyFont="1" applyFill="1" applyBorder="1" applyAlignment="1">
      <alignment horizontal="distributed" vertical="distributed"/>
    </xf>
    <xf numFmtId="0" fontId="41" fillId="4" borderId="31" xfId="0" applyFont="1" applyFill="1" applyBorder="1" applyAlignment="1">
      <alignment vertical="center"/>
    </xf>
    <xf numFmtId="0" fontId="0" fillId="4" borderId="0" xfId="0" applyFill="1">
      <alignment vertical="center"/>
    </xf>
    <xf numFmtId="0" fontId="6" fillId="5" borderId="32" xfId="0" applyFont="1" applyFill="1" applyBorder="1" applyAlignment="1">
      <alignment horizontal="distributed" vertical="distributed"/>
    </xf>
    <xf numFmtId="0" fontId="41" fillId="4" borderId="10" xfId="0" applyFont="1" applyFill="1" applyBorder="1" applyAlignment="1">
      <alignment vertical="center"/>
    </xf>
    <xf numFmtId="0" fontId="6" fillId="5" borderId="25" xfId="0" applyFont="1" applyFill="1" applyBorder="1" applyAlignment="1">
      <alignment horizontal="distributed" vertical="distributed"/>
    </xf>
    <xf numFmtId="0" fontId="41" fillId="4" borderId="33" xfId="0" applyFont="1" applyFill="1" applyBorder="1" applyAlignment="1">
      <alignment vertical="center"/>
    </xf>
    <xf numFmtId="0" fontId="34" fillId="4" borderId="0" xfId="0" applyFont="1" applyFill="1" applyAlignment="1">
      <alignment horizontal="left" vertical="top" wrapText="1"/>
    </xf>
    <xf numFmtId="0" fontId="35" fillId="4" borderId="0" xfId="0" applyFont="1" applyFill="1" applyAlignment="1">
      <alignment vertical="center" wrapText="1"/>
    </xf>
    <xf numFmtId="0" fontId="42" fillId="0" borderId="34" xfId="0" applyFont="1" applyBorder="1" applyAlignment="1">
      <alignment vertical="center" wrapText="1"/>
    </xf>
    <xf numFmtId="0" fontId="43" fillId="0" borderId="5" xfId="0" applyFont="1" applyBorder="1" applyAlignment="1">
      <alignment horizontal="center" vertical="center"/>
    </xf>
    <xf numFmtId="0" fontId="42" fillId="0" borderId="5" xfId="0" applyFont="1" applyBorder="1" applyAlignment="1">
      <alignment vertical="center" wrapText="1"/>
    </xf>
    <xf numFmtId="0" fontId="44" fillId="0" borderId="1" xfId="0" applyFont="1" applyBorder="1" applyAlignment="1">
      <alignment vertical="top" wrapText="1"/>
    </xf>
    <xf numFmtId="0" fontId="44" fillId="0" borderId="4" xfId="0" applyFont="1" applyBorder="1" applyAlignment="1">
      <alignment vertical="top" wrapText="1"/>
    </xf>
    <xf numFmtId="0" fontId="44" fillId="0" borderId="2" xfId="0" applyFont="1" applyBorder="1" applyAlignment="1">
      <alignment vertical="top" wrapText="1"/>
    </xf>
    <xf numFmtId="0" fontId="20" fillId="0" borderId="34" xfId="0" applyFont="1" applyBorder="1" applyAlignment="1">
      <alignment vertical="center" wrapText="1"/>
    </xf>
    <xf numFmtId="0" fontId="20" fillId="0" borderId="5" xfId="0" applyFont="1" applyBorder="1" applyAlignment="1">
      <alignment vertical="center" wrapText="1"/>
    </xf>
    <xf numFmtId="0" fontId="43" fillId="0" borderId="35" xfId="0" applyFont="1" applyBorder="1" applyAlignment="1">
      <alignment horizontal="center" vertical="center"/>
    </xf>
    <xf numFmtId="0" fontId="43" fillId="0" borderId="5" xfId="0" applyFont="1" applyBorder="1" applyAlignment="1">
      <alignment horizontal="center" vertical="center" wrapText="1"/>
    </xf>
    <xf numFmtId="0" fontId="43" fillId="0" borderId="0" xfId="0" applyFont="1" applyBorder="1" applyAlignment="1">
      <alignment horizontal="center" vertical="center"/>
    </xf>
    <xf numFmtId="0" fontId="42" fillId="0" borderId="36" xfId="0" applyFont="1" applyBorder="1" applyAlignment="1">
      <alignment vertical="center" wrapText="1"/>
    </xf>
    <xf numFmtId="0" fontId="44" fillId="0" borderId="37" xfId="0" applyFont="1" applyBorder="1" applyAlignment="1">
      <alignment horizontal="left" vertical="top" wrapText="1"/>
    </xf>
    <xf numFmtId="0" fontId="35" fillId="0" borderId="37" xfId="0" applyFont="1" applyBorder="1" applyAlignment="1">
      <alignment vertical="center" wrapText="1"/>
    </xf>
    <xf numFmtId="0" fontId="43" fillId="0" borderId="37" xfId="0" applyFont="1" applyBorder="1" applyAlignment="1">
      <alignment horizontal="center" vertical="center"/>
    </xf>
    <xf numFmtId="0" fontId="2" fillId="0" borderId="0" xfId="0" applyFont="1" applyBorder="1" applyAlignment="1">
      <alignment horizontal="left" vertical="center"/>
    </xf>
    <xf numFmtId="179" fontId="31" fillId="4" borderId="0" xfId="1" applyNumberFormat="1" applyFill="1" applyBorder="1" applyAlignment="1">
      <alignment horizontal="center" vertical="center" shrinkToFit="1"/>
    </xf>
    <xf numFmtId="0" fontId="45" fillId="4" borderId="0" xfId="0" applyFont="1" applyFill="1" applyBorder="1" applyAlignment="1">
      <alignment horizontal="center" vertical="center" wrapText="1"/>
    </xf>
    <xf numFmtId="0" fontId="31" fillId="4" borderId="0" xfId="1" applyFill="1" applyBorder="1" applyAlignment="1">
      <alignment horizontal="center" vertical="center"/>
    </xf>
    <xf numFmtId="0" fontId="5" fillId="0" borderId="0" xfId="0" applyFont="1" applyBorder="1" applyAlignment="1">
      <alignment vertical="center"/>
    </xf>
    <xf numFmtId="0" fontId="2" fillId="2" borderId="0" xfId="0" applyFont="1" applyFill="1" applyBorder="1" applyAlignment="1">
      <alignment horizontal="center" vertical="center" shrinkToFit="1"/>
    </xf>
    <xf numFmtId="0" fontId="11" fillId="0" borderId="0" xfId="0" applyFont="1" applyBorder="1" applyAlignment="1">
      <alignment horizontal="center" vertical="center"/>
    </xf>
    <xf numFmtId="181" fontId="11" fillId="4" borderId="0" xfId="0" applyNumberFormat="1" applyFont="1" applyFill="1" applyBorder="1" applyAlignment="1">
      <alignment horizontal="center" vertical="center" shrinkToFit="1"/>
    </xf>
    <xf numFmtId="0" fontId="4" fillId="5" borderId="0" xfId="0" applyFont="1" applyFill="1" applyBorder="1" applyAlignment="1">
      <alignment horizontal="left" vertical="center" shrinkToFit="1"/>
    </xf>
    <xf numFmtId="0" fontId="2" fillId="0" borderId="0" xfId="0" applyFont="1" applyBorder="1" applyAlignment="1">
      <alignment horizontal="center" vertical="center" shrinkToFit="1"/>
    </xf>
    <xf numFmtId="0" fontId="2" fillId="3" borderId="0" xfId="0" applyFont="1" applyFill="1" applyBorder="1" applyAlignment="1">
      <alignment horizontal="center" vertical="center" textRotation="255" shrinkToFit="1"/>
    </xf>
    <xf numFmtId="0" fontId="46" fillId="3" borderId="0"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19" fillId="4" borderId="0" xfId="0" applyFont="1" applyFill="1" applyBorder="1" applyAlignment="1">
      <alignment horizontal="center" vertical="center" wrapText="1" shrinkToFit="1"/>
    </xf>
    <xf numFmtId="0" fontId="2" fillId="5" borderId="0" xfId="0" applyFont="1" applyFill="1" applyBorder="1" applyAlignment="1">
      <alignment horizontal="center" vertical="center" shrinkToFit="1"/>
    </xf>
    <xf numFmtId="0" fontId="4" fillId="4" borderId="0" xfId="0" applyFont="1" applyFill="1" applyBorder="1" applyAlignment="1">
      <alignment horizontal="center" vertical="center" shrinkToFit="1"/>
    </xf>
    <xf numFmtId="0" fontId="4" fillId="5" borderId="0" xfId="0" applyFont="1" applyFill="1" applyBorder="1" applyAlignment="1">
      <alignment horizontal="center" vertical="center" shrinkToFit="1"/>
    </xf>
    <xf numFmtId="0" fontId="2" fillId="0" borderId="38" xfId="0" applyFont="1" applyBorder="1" applyAlignment="1">
      <alignment horizontal="center" vertical="center"/>
    </xf>
    <xf numFmtId="177" fontId="4" fillId="4" borderId="39" xfId="0" applyNumberFormat="1" applyFont="1" applyFill="1" applyBorder="1" applyAlignment="1">
      <alignment horizontal="center" vertical="center" shrinkToFit="1"/>
    </xf>
    <xf numFmtId="177" fontId="4" fillId="4" borderId="16" xfId="0" applyNumberFormat="1" applyFont="1" applyFill="1" applyBorder="1" applyAlignment="1">
      <alignment horizontal="center" vertical="center" shrinkToFit="1"/>
    </xf>
    <xf numFmtId="0" fontId="45" fillId="4" borderId="0" xfId="0" applyFont="1" applyFill="1" applyBorder="1" applyAlignment="1">
      <alignment horizontal="center" vertical="center" wrapText="1"/>
    </xf>
    <xf numFmtId="0" fontId="37" fillId="4" borderId="0" xfId="0" applyFont="1" applyFill="1" applyBorder="1" applyAlignment="1">
      <alignment horizontal="left" vertical="center" wrapText="1"/>
    </xf>
    <xf numFmtId="0" fontId="2" fillId="0" borderId="40" xfId="0" applyFont="1" applyBorder="1" applyAlignment="1">
      <alignment horizontal="center" vertical="center"/>
    </xf>
    <xf numFmtId="0" fontId="2" fillId="0" borderId="40" xfId="0" applyFont="1" applyBorder="1" applyAlignment="1">
      <alignment horizontal="left" vertical="center" shrinkToFit="1"/>
    </xf>
    <xf numFmtId="0" fontId="2" fillId="3" borderId="41" xfId="0" applyFont="1" applyFill="1" applyBorder="1" applyAlignment="1">
      <alignment vertical="center" textRotation="255" shrinkToFit="1"/>
    </xf>
    <xf numFmtId="0" fontId="2" fillId="3" borderId="42" xfId="0" applyFont="1" applyFill="1" applyBorder="1" applyAlignment="1">
      <alignment vertical="center" textRotation="255" shrinkToFit="1"/>
    </xf>
    <xf numFmtId="0" fontId="2" fillId="3" borderId="43" xfId="0" applyFont="1" applyFill="1" applyBorder="1" applyAlignment="1">
      <alignment vertical="center" textRotation="255" shrinkToFit="1"/>
    </xf>
    <xf numFmtId="0" fontId="46" fillId="3" borderId="41" xfId="0" applyFont="1" applyFill="1" applyBorder="1" applyAlignment="1">
      <alignment horizontal="left" vertical="center" shrinkToFit="1"/>
    </xf>
    <xf numFmtId="0" fontId="2" fillId="3" borderId="44" xfId="0" applyFont="1" applyFill="1" applyBorder="1" applyAlignment="1">
      <alignment horizontal="left" vertical="center" shrinkToFit="1"/>
    </xf>
    <xf numFmtId="0" fontId="46" fillId="3" borderId="40" xfId="0" applyFont="1" applyFill="1" applyBorder="1" applyAlignment="1">
      <alignment horizontal="left" vertical="center" shrinkToFit="1"/>
    </xf>
    <xf numFmtId="0" fontId="46" fillId="3" borderId="43" xfId="0" applyFont="1" applyFill="1" applyBorder="1" applyAlignment="1">
      <alignment horizontal="left" vertical="center" shrinkToFit="1"/>
    </xf>
    <xf numFmtId="0" fontId="2" fillId="3" borderId="45" xfId="0" applyFont="1" applyFill="1" applyBorder="1" applyAlignment="1">
      <alignment horizontal="left" vertical="center" shrinkToFit="1"/>
    </xf>
    <xf numFmtId="0" fontId="2" fillId="5" borderId="18" xfId="0" applyFont="1" applyFill="1" applyBorder="1" applyAlignment="1">
      <alignment horizontal="left" vertical="center" shrinkToFit="1"/>
    </xf>
    <xf numFmtId="0" fontId="45" fillId="4" borderId="46" xfId="0" applyFont="1" applyFill="1" applyBorder="1" applyAlignment="1">
      <alignment horizontal="center" vertical="center" wrapText="1"/>
    </xf>
    <xf numFmtId="0" fontId="31" fillId="4" borderId="40" xfId="1" applyFill="1" applyBorder="1" applyAlignment="1">
      <alignment horizontal="center" vertical="center"/>
    </xf>
    <xf numFmtId="0" fontId="37" fillId="4" borderId="40" xfId="0" applyFont="1" applyFill="1" applyBorder="1">
      <alignment vertical="center"/>
    </xf>
    <xf numFmtId="0" fontId="37" fillId="4" borderId="40" xfId="0" applyFont="1" applyFill="1" applyBorder="1" applyAlignment="1">
      <alignment horizontal="left" vertical="center" wrapText="1"/>
    </xf>
    <xf numFmtId="0" fontId="45" fillId="4" borderId="40" xfId="0" applyFont="1" applyFill="1" applyBorder="1" applyAlignment="1">
      <alignment horizontal="center" vertical="center" wrapText="1"/>
    </xf>
    <xf numFmtId="179" fontId="31" fillId="4" borderId="40" xfId="1" applyNumberFormat="1" applyFill="1" applyBorder="1" applyAlignment="1">
      <alignment horizontal="center" vertical="center" shrinkToFit="1"/>
    </xf>
    <xf numFmtId="0" fontId="2" fillId="5" borderId="33" xfId="0" applyFont="1" applyFill="1" applyBorder="1" applyAlignment="1">
      <alignment horizontal="left" vertical="center" shrinkToFit="1"/>
    </xf>
    <xf numFmtId="0" fontId="23" fillId="5" borderId="40" xfId="0" applyFont="1" applyFill="1" applyBorder="1" applyAlignment="1">
      <alignment horizontal="left" vertical="center" wrapText="1" shrinkToFit="1"/>
    </xf>
    <xf numFmtId="0" fontId="2" fillId="5" borderId="40" xfId="0" applyFont="1" applyFill="1" applyBorder="1" applyAlignment="1">
      <alignment horizontal="left" vertical="center" shrinkToFit="1"/>
    </xf>
    <xf numFmtId="0" fontId="11" fillId="5" borderId="41" xfId="0" applyFont="1" applyFill="1" applyBorder="1" applyAlignment="1">
      <alignment horizontal="center" vertical="center"/>
    </xf>
    <xf numFmtId="181" fontId="11" fillId="5" borderId="43" xfId="0" applyNumberFormat="1" applyFont="1" applyFill="1" applyBorder="1" applyAlignment="1">
      <alignment horizontal="center" vertical="center" shrinkToFit="1"/>
    </xf>
    <xf numFmtId="181" fontId="11" fillId="5" borderId="42" xfId="0" applyNumberFormat="1" applyFont="1" applyFill="1" applyBorder="1" applyAlignment="1">
      <alignment horizontal="center" vertical="center" shrinkToFit="1"/>
    </xf>
    <xf numFmtId="181" fontId="11" fillId="5" borderId="44" xfId="0" applyNumberFormat="1" applyFont="1" applyFill="1" applyBorder="1" applyAlignment="1">
      <alignment horizontal="center" vertical="center" shrinkToFit="1"/>
    </xf>
    <xf numFmtId="0" fontId="2" fillId="5" borderId="10" xfId="0" applyFont="1" applyFill="1" applyBorder="1" applyAlignment="1">
      <alignment horizontal="left" vertical="center" shrinkToFit="1"/>
    </xf>
    <xf numFmtId="0" fontId="2" fillId="5" borderId="47" xfId="0" applyFont="1" applyFill="1" applyBorder="1" applyAlignment="1">
      <alignment horizontal="left" vertical="center" shrinkToFit="1"/>
    </xf>
    <xf numFmtId="0" fontId="37" fillId="4" borderId="0" xfId="0" applyFont="1" applyFill="1" applyBorder="1" applyAlignment="1">
      <alignment horizontal="left" vertical="center" wrapText="1"/>
    </xf>
    <xf numFmtId="177" fontId="4" fillId="4" borderId="39" xfId="0" applyNumberFormat="1" applyFont="1" applyFill="1" applyBorder="1" applyAlignment="1">
      <alignment horizontal="center" vertical="center" shrinkToFit="1"/>
    </xf>
    <xf numFmtId="177" fontId="4" fillId="4" borderId="16" xfId="0" applyNumberFormat="1" applyFont="1" applyFill="1" applyBorder="1" applyAlignment="1">
      <alignment horizontal="center" vertical="center" shrinkToFit="1"/>
    </xf>
    <xf numFmtId="179" fontId="31" fillId="4" borderId="0" xfId="1" applyNumberFormat="1" applyFill="1" applyBorder="1" applyAlignment="1">
      <alignment horizontal="center" vertical="center" shrinkToFit="1"/>
    </xf>
    <xf numFmtId="0" fontId="45" fillId="4" borderId="0" xfId="0" applyFont="1" applyFill="1" applyBorder="1" applyAlignment="1">
      <alignment horizontal="center" vertical="center" wrapText="1"/>
    </xf>
    <xf numFmtId="0" fontId="31" fillId="4" borderId="0" xfId="1" applyFill="1" applyBorder="1" applyAlignment="1">
      <alignment horizontal="center" vertical="center"/>
    </xf>
    <xf numFmtId="0" fontId="37" fillId="4" borderId="0" xfId="0" applyFont="1" applyFill="1" applyBorder="1" applyAlignment="1">
      <alignment vertical="center"/>
    </xf>
    <xf numFmtId="0" fontId="34" fillId="0" borderId="0" xfId="0" applyFont="1" applyAlignment="1">
      <alignment horizontal="center" vertical="center" wrapText="1"/>
    </xf>
    <xf numFmtId="0" fontId="44" fillId="9" borderId="5" xfId="0" applyFont="1" applyFill="1" applyBorder="1" applyAlignment="1">
      <alignment horizontal="left" vertical="center" wrapText="1"/>
    </xf>
    <xf numFmtId="0" fontId="44" fillId="9" borderId="5" xfId="0" applyFont="1" applyFill="1" applyBorder="1" applyAlignment="1">
      <alignment vertical="center" wrapText="1"/>
    </xf>
    <xf numFmtId="0" fontId="47" fillId="9" borderId="5" xfId="0" applyFont="1" applyFill="1" applyBorder="1" applyAlignment="1">
      <alignment horizontal="center" vertical="center" shrinkToFit="1"/>
    </xf>
    <xf numFmtId="0" fontId="35" fillId="0" borderId="2" xfId="0" applyFont="1" applyFill="1" applyBorder="1" applyAlignment="1">
      <alignment vertical="top" wrapText="1"/>
    </xf>
    <xf numFmtId="0" fontId="47" fillId="5" borderId="1" xfId="0" applyFont="1" applyFill="1" applyBorder="1" applyAlignment="1">
      <alignment horizontal="center" vertical="center" shrinkToFit="1"/>
    </xf>
    <xf numFmtId="0" fontId="35" fillId="0" borderId="5" xfId="0" applyFont="1" applyFill="1" applyBorder="1" applyAlignment="1">
      <alignment horizontal="left" vertical="center"/>
    </xf>
    <xf numFmtId="0" fontId="20" fillId="0" borderId="1" xfId="0" applyFont="1" applyBorder="1" applyAlignment="1">
      <alignment vertical="center" wrapText="1"/>
    </xf>
    <xf numFmtId="0" fontId="2" fillId="0" borderId="17" xfId="0" applyFont="1" applyBorder="1" applyAlignment="1">
      <alignment horizontal="right" vertical="center"/>
    </xf>
    <xf numFmtId="0" fontId="32" fillId="0" borderId="5" xfId="0" applyFont="1" applyBorder="1" applyAlignment="1">
      <alignment horizontal="center" vertical="center"/>
    </xf>
    <xf numFmtId="0" fontId="32" fillId="0" borderId="5" xfId="0" applyFont="1" applyBorder="1" applyAlignment="1">
      <alignment horizontal="center" vertical="center" wrapText="1"/>
    </xf>
    <xf numFmtId="0" fontId="32" fillId="0" borderId="35" xfId="0" applyFont="1" applyBorder="1" applyAlignment="1">
      <alignment horizontal="center" vertical="center"/>
    </xf>
    <xf numFmtId="0" fontId="35" fillId="0" borderId="48" xfId="0" applyFont="1" applyFill="1" applyBorder="1" applyAlignment="1" applyProtection="1">
      <alignment horizontal="center" vertical="center" wrapText="1"/>
      <protection locked="0"/>
    </xf>
    <xf numFmtId="0" fontId="35" fillId="0" borderId="48" xfId="0" applyFont="1" applyFill="1" applyBorder="1" applyAlignment="1">
      <alignment horizontal="center" vertical="center" wrapText="1"/>
    </xf>
    <xf numFmtId="0" fontId="5" fillId="2" borderId="15"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8" xfId="0" applyFont="1" applyFill="1" applyBorder="1" applyAlignment="1">
      <alignment horizontal="center" vertical="center" wrapText="1"/>
    </xf>
    <xf numFmtId="0" fontId="2" fillId="0" borderId="11" xfId="0" applyFont="1" applyBorder="1" applyAlignment="1">
      <alignment horizontal="left" vertical="center" shrinkToFit="1"/>
    </xf>
    <xf numFmtId="0" fontId="2" fillId="0" borderId="15" xfId="0" applyFont="1" applyBorder="1" applyAlignment="1">
      <alignment vertical="center" shrinkToFit="1"/>
    </xf>
    <xf numFmtId="0" fontId="35" fillId="0" borderId="8" xfId="0" applyFont="1" applyFill="1" applyBorder="1" applyAlignment="1">
      <alignment horizontal="center" vertical="center" wrapText="1"/>
    </xf>
    <xf numFmtId="0" fontId="2" fillId="3" borderId="49" xfId="0" applyFont="1" applyFill="1" applyBorder="1" applyAlignment="1">
      <alignment vertical="center" textRotation="255" shrinkToFit="1"/>
    </xf>
    <xf numFmtId="0" fontId="2" fillId="3" borderId="19" xfId="0" applyFont="1" applyFill="1" applyBorder="1" applyAlignment="1">
      <alignment vertical="center" textRotation="255" shrinkToFit="1"/>
    </xf>
    <xf numFmtId="0" fontId="2" fillId="3" borderId="50" xfId="0" applyFont="1" applyFill="1" applyBorder="1" applyAlignment="1">
      <alignment vertical="center" textRotation="255" shrinkToFit="1"/>
    </xf>
    <xf numFmtId="0" fontId="2" fillId="3" borderId="19" xfId="0" applyFont="1" applyFill="1" applyBorder="1" applyAlignment="1">
      <alignment horizontal="left" vertical="center" shrinkToFit="1"/>
    </xf>
    <xf numFmtId="0" fontId="2" fillId="3" borderId="50" xfId="0" applyFont="1" applyFill="1" applyBorder="1" applyAlignment="1">
      <alignment horizontal="left" vertical="center" shrinkToFit="1"/>
    </xf>
    <xf numFmtId="0" fontId="46" fillId="3" borderId="0" xfId="0" applyFont="1" applyFill="1" applyBorder="1" applyAlignment="1">
      <alignment horizontal="left" vertical="center" shrinkToFit="1"/>
    </xf>
    <xf numFmtId="0" fontId="46" fillId="3" borderId="19" xfId="0" applyFont="1" applyFill="1" applyBorder="1" applyAlignment="1">
      <alignment horizontal="left" vertical="center" shrinkToFit="1"/>
    </xf>
    <xf numFmtId="0" fontId="46" fillId="3" borderId="50" xfId="0" applyFont="1" applyFill="1" applyBorder="1" applyAlignment="1">
      <alignment horizontal="left" vertical="center" shrinkToFit="1"/>
    </xf>
    <xf numFmtId="0" fontId="2" fillId="3" borderId="32" xfId="0" applyFont="1" applyFill="1" applyBorder="1" applyAlignment="1">
      <alignment horizontal="left" vertical="center" shrinkToFit="1"/>
    </xf>
    <xf numFmtId="0" fontId="2" fillId="3" borderId="51" xfId="0" applyFont="1" applyFill="1" applyBorder="1" applyAlignment="1">
      <alignment horizontal="left" vertical="center" shrinkToFit="1"/>
    </xf>
    <xf numFmtId="0" fontId="35" fillId="0" borderId="10" xfId="0" applyFont="1" applyFill="1" applyBorder="1" applyAlignment="1">
      <alignment horizontal="center" vertical="center" wrapText="1"/>
    </xf>
    <xf numFmtId="0" fontId="2" fillId="5" borderId="52" xfId="0" applyFont="1" applyFill="1" applyBorder="1" applyAlignment="1">
      <alignment horizontal="left" vertical="center" shrinkToFit="1"/>
    </xf>
    <xf numFmtId="0" fontId="2" fillId="4" borderId="32" xfId="0" applyFont="1" applyFill="1" applyBorder="1" applyAlignment="1">
      <alignment horizontal="left" vertical="center" shrinkToFit="1"/>
    </xf>
    <xf numFmtId="0" fontId="2" fillId="4" borderId="51" xfId="0" applyFont="1" applyFill="1" applyBorder="1" applyAlignment="1">
      <alignment horizontal="left" vertical="center" shrinkToFit="1"/>
    </xf>
    <xf numFmtId="0" fontId="2" fillId="4" borderId="37" xfId="0" applyFont="1" applyFill="1" applyBorder="1" applyAlignment="1">
      <alignment horizontal="left" vertical="center" shrinkToFit="1"/>
    </xf>
    <xf numFmtId="0" fontId="2" fillId="4" borderId="36" xfId="0" applyFont="1" applyFill="1" applyBorder="1" applyAlignment="1">
      <alignment horizontal="left" vertical="center" shrinkToFit="1"/>
    </xf>
    <xf numFmtId="0" fontId="2" fillId="4" borderId="52" xfId="0" applyFont="1" applyFill="1" applyBorder="1" applyAlignment="1">
      <alignment horizontal="left" vertical="center" shrinkToFit="1"/>
    </xf>
    <xf numFmtId="0" fontId="4" fillId="4" borderId="15" xfId="0" applyFont="1" applyFill="1" applyBorder="1" applyAlignment="1">
      <alignment horizontal="left" vertical="center" shrinkToFit="1"/>
    </xf>
    <xf numFmtId="0" fontId="4" fillId="4" borderId="11" xfId="0" applyFont="1" applyFill="1" applyBorder="1" applyAlignment="1">
      <alignment horizontal="left" vertical="center" shrinkToFit="1"/>
    </xf>
    <xf numFmtId="0" fontId="35" fillId="5" borderId="53" xfId="0" applyFont="1" applyFill="1" applyBorder="1" applyAlignment="1">
      <alignment horizontal="center" vertical="center" wrapText="1"/>
    </xf>
    <xf numFmtId="0" fontId="35" fillId="5" borderId="41" xfId="0" applyFont="1" applyFill="1" applyBorder="1" applyAlignment="1">
      <alignment horizontal="center" vertical="center" wrapText="1"/>
    </xf>
    <xf numFmtId="0" fontId="35" fillId="5" borderId="10" xfId="0" applyFont="1" applyFill="1" applyBorder="1" applyAlignment="1">
      <alignment horizontal="center" vertical="center" wrapText="1"/>
    </xf>
    <xf numFmtId="0" fontId="35" fillId="5" borderId="33" xfId="0" applyFont="1" applyFill="1" applyBorder="1" applyAlignment="1">
      <alignment horizontal="center" vertical="center" wrapText="1"/>
    </xf>
    <xf numFmtId="0" fontId="35" fillId="5" borderId="54" xfId="0" applyFont="1" applyFill="1" applyBorder="1" applyAlignment="1">
      <alignment horizontal="center" vertical="center" wrapText="1"/>
    </xf>
    <xf numFmtId="0" fontId="35" fillId="5" borderId="45" xfId="0" applyFont="1" applyFill="1" applyBorder="1" applyAlignment="1">
      <alignment horizontal="center" vertical="center" wrapText="1"/>
    </xf>
    <xf numFmtId="0" fontId="4" fillId="4" borderId="23" xfId="0" applyFont="1" applyFill="1" applyBorder="1" applyAlignment="1">
      <alignment horizontal="left" vertical="center" shrinkToFit="1"/>
    </xf>
    <xf numFmtId="0" fontId="46" fillId="0" borderId="17" xfId="0" applyFont="1" applyBorder="1" applyAlignment="1">
      <alignment horizontal="center" vertical="center"/>
    </xf>
    <xf numFmtId="0" fontId="36" fillId="0" borderId="17" xfId="0" applyFont="1" applyBorder="1" applyAlignment="1">
      <alignment horizontal="center" vertical="center"/>
    </xf>
    <xf numFmtId="0" fontId="35" fillId="5" borderId="44" xfId="0" applyFont="1" applyFill="1" applyBorder="1" applyAlignment="1">
      <alignment vertical="center" wrapText="1"/>
    </xf>
    <xf numFmtId="0" fontId="35" fillId="5" borderId="10" xfId="0" applyFont="1" applyFill="1" applyBorder="1" applyAlignment="1">
      <alignment vertical="center" wrapText="1"/>
    </xf>
    <xf numFmtId="0" fontId="48" fillId="0" borderId="8" xfId="0" applyFont="1" applyFill="1" applyBorder="1" applyAlignment="1">
      <alignment horizontal="center" vertical="center" wrapText="1"/>
    </xf>
    <xf numFmtId="0" fontId="49" fillId="5" borderId="10" xfId="0" applyFont="1" applyFill="1" applyBorder="1" applyAlignment="1">
      <alignment vertical="center" wrapText="1"/>
    </xf>
    <xf numFmtId="0" fontId="49" fillId="5" borderId="42" xfId="0" applyFont="1" applyFill="1" applyBorder="1" applyAlignment="1">
      <alignment vertical="center" wrapText="1"/>
    </xf>
    <xf numFmtId="0" fontId="44" fillId="0" borderId="1" xfId="0" applyFont="1" applyBorder="1" applyAlignment="1">
      <alignment horizontal="left" vertical="top" wrapText="1"/>
    </xf>
    <xf numFmtId="0" fontId="33" fillId="9" borderId="5" xfId="0" applyFont="1" applyFill="1" applyBorder="1" applyAlignment="1">
      <alignment horizontal="center" vertical="center"/>
    </xf>
    <xf numFmtId="0" fontId="0" fillId="0" borderId="5" xfId="0" applyBorder="1">
      <alignment vertical="center"/>
    </xf>
    <xf numFmtId="0" fontId="0" fillId="0" borderId="1" xfId="0" applyBorder="1">
      <alignment vertical="center"/>
    </xf>
    <xf numFmtId="0" fontId="0" fillId="0" borderId="37" xfId="0" applyBorder="1">
      <alignment vertical="center"/>
    </xf>
    <xf numFmtId="0" fontId="49" fillId="0" borderId="1" xfId="0" applyFont="1" applyBorder="1" applyAlignment="1">
      <alignment vertical="center" wrapText="1"/>
    </xf>
    <xf numFmtId="0" fontId="49" fillId="0" borderId="5" xfId="0" applyFont="1" applyBorder="1" applyAlignment="1">
      <alignment vertical="center" wrapText="1"/>
    </xf>
    <xf numFmtId="0" fontId="38" fillId="0" borderId="5" xfId="0" applyFont="1" applyBorder="1" applyAlignment="1">
      <alignment vertical="center" wrapText="1"/>
    </xf>
    <xf numFmtId="0" fontId="38" fillId="0" borderId="2" xfId="0" applyFont="1" applyFill="1" applyBorder="1" applyAlignment="1">
      <alignment vertical="center" wrapText="1"/>
    </xf>
    <xf numFmtId="0" fontId="49" fillId="0" borderId="2" xfId="0" applyFont="1" applyFill="1" applyBorder="1" applyAlignment="1">
      <alignment vertical="center" wrapText="1"/>
    </xf>
    <xf numFmtId="0" fontId="49" fillId="0" borderId="48" xfId="0" applyFont="1" applyFill="1" applyBorder="1" applyAlignment="1" applyProtection="1">
      <alignment horizontal="left" vertical="center" wrapText="1"/>
      <protection locked="0"/>
    </xf>
    <xf numFmtId="0" fontId="49" fillId="0" borderId="45" xfId="0" applyFont="1" applyFill="1" applyBorder="1" applyAlignment="1">
      <alignment vertical="center" wrapText="1"/>
    </xf>
    <xf numFmtId="0" fontId="35" fillId="8" borderId="2" xfId="0" applyFont="1" applyFill="1" applyBorder="1" applyAlignment="1">
      <alignment horizontal="left" vertical="center" wrapText="1"/>
    </xf>
    <xf numFmtId="0" fontId="43" fillId="0" borderId="5" xfId="0" applyFont="1" applyFill="1" applyBorder="1" applyAlignment="1">
      <alignment horizontal="center" vertical="center"/>
    </xf>
    <xf numFmtId="0" fontId="43" fillId="0" borderId="35" xfId="0" applyFont="1" applyFill="1" applyBorder="1" applyAlignment="1">
      <alignment horizontal="center" vertical="center"/>
    </xf>
    <xf numFmtId="0" fontId="35" fillId="6" borderId="2"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35" fillId="6" borderId="5" xfId="0" applyFont="1" applyFill="1" applyBorder="1" applyAlignment="1">
      <alignment horizontal="center" vertical="center" wrapText="1"/>
    </xf>
    <xf numFmtId="0" fontId="44" fillId="0" borderId="2" xfId="0" applyFont="1" applyFill="1" applyBorder="1" applyAlignment="1">
      <alignment vertical="top" wrapText="1"/>
    </xf>
    <xf numFmtId="0" fontId="0" fillId="0" borderId="1" xfId="0" applyFill="1" applyBorder="1">
      <alignment vertical="center"/>
    </xf>
    <xf numFmtId="0" fontId="35" fillId="0" borderId="4" xfId="0" applyFont="1" applyFill="1" applyBorder="1" applyAlignment="1">
      <alignment vertical="top" wrapText="1"/>
    </xf>
    <xf numFmtId="0" fontId="42" fillId="0" borderId="5" xfId="0" applyFont="1" applyFill="1" applyBorder="1" applyAlignment="1">
      <alignment vertical="center" wrapText="1"/>
    </xf>
    <xf numFmtId="0" fontId="20" fillId="0" borderId="34" xfId="0" applyFont="1" applyFill="1" applyBorder="1" applyAlignment="1">
      <alignment vertical="center" wrapText="1"/>
    </xf>
    <xf numFmtId="0" fontId="43" fillId="0" borderId="5" xfId="0" applyFont="1" applyFill="1" applyBorder="1" applyAlignment="1">
      <alignment horizontal="center" vertical="center" wrapText="1"/>
    </xf>
    <xf numFmtId="0" fontId="50" fillId="0" borderId="5" xfId="0" applyFont="1" applyFill="1" applyBorder="1" applyAlignment="1">
      <alignment horizontal="left" vertical="center" wrapText="1"/>
    </xf>
    <xf numFmtId="0" fontId="32" fillId="0" borderId="5" xfId="0" applyFont="1" applyFill="1" applyBorder="1" applyAlignment="1">
      <alignment horizontal="center" vertical="center"/>
    </xf>
    <xf numFmtId="0" fontId="51" fillId="0" borderId="5" xfId="0" applyFont="1" applyFill="1" applyBorder="1" applyAlignment="1">
      <alignment horizontal="center" vertical="center"/>
    </xf>
    <xf numFmtId="0" fontId="2" fillId="0" borderId="23" xfId="0" applyFont="1" applyBorder="1" applyAlignment="1">
      <alignment vertical="center"/>
    </xf>
    <xf numFmtId="0" fontId="2" fillId="0" borderId="15" xfId="0" applyFont="1" applyBorder="1" applyAlignment="1">
      <alignment vertical="center"/>
    </xf>
    <xf numFmtId="0" fontId="5" fillId="0" borderId="17" xfId="0" applyFont="1" applyBorder="1" applyAlignment="1">
      <alignment horizontal="center" vertical="center"/>
    </xf>
    <xf numFmtId="0" fontId="30" fillId="5" borderId="13" xfId="0" applyFont="1" applyFill="1" applyBorder="1" applyAlignment="1">
      <alignment horizontal="center" vertical="center" shrinkToFit="1"/>
    </xf>
    <xf numFmtId="0" fontId="35" fillId="5" borderId="41" xfId="0" applyFont="1" applyFill="1" applyBorder="1" applyAlignment="1">
      <alignment horizontal="left" vertical="center" wrapText="1"/>
    </xf>
    <xf numFmtId="0" fontId="35" fillId="5" borderId="42" xfId="0" applyFont="1" applyFill="1" applyBorder="1" applyAlignment="1">
      <alignment horizontal="left" vertical="center" wrapText="1"/>
    </xf>
    <xf numFmtId="0" fontId="35" fillId="5" borderId="44" xfId="0" applyFont="1" applyFill="1" applyBorder="1" applyAlignment="1">
      <alignment horizontal="left" vertical="center" wrapText="1"/>
    </xf>
    <xf numFmtId="0" fontId="4" fillId="0" borderId="15" xfId="0" applyFont="1" applyBorder="1" applyAlignment="1">
      <alignment horizontal="left" vertical="center"/>
    </xf>
    <xf numFmtId="0" fontId="4" fillId="0" borderId="60" xfId="0" applyFont="1" applyBorder="1" applyAlignment="1">
      <alignment horizontal="left" vertical="center"/>
    </xf>
    <xf numFmtId="0" fontId="35" fillId="0" borderId="41" xfId="0" applyFont="1" applyFill="1" applyBorder="1" applyAlignment="1">
      <alignment horizontal="center" vertical="center" wrapText="1"/>
    </xf>
    <xf numFmtId="0" fontId="35" fillId="0" borderId="44" xfId="0" applyFont="1" applyFill="1" applyBorder="1" applyAlignment="1">
      <alignment horizontal="center" vertical="center" wrapText="1"/>
    </xf>
    <xf numFmtId="0" fontId="4" fillId="4" borderId="15"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2" borderId="76"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78" xfId="0" applyFont="1" applyFill="1" applyBorder="1" applyAlignment="1">
      <alignment horizontal="left" vertical="center" wrapText="1"/>
    </xf>
    <xf numFmtId="0" fontId="4" fillId="2" borderId="76" xfId="0" applyFont="1" applyFill="1" applyBorder="1" applyAlignment="1">
      <alignment horizontal="left" vertical="center"/>
    </xf>
    <xf numFmtId="0" fontId="4" fillId="2" borderId="77" xfId="0" applyFont="1" applyFill="1" applyBorder="1" applyAlignment="1">
      <alignment horizontal="left" vertical="center"/>
    </xf>
    <xf numFmtId="0" fontId="4" fillId="2" borderId="78" xfId="0" applyFont="1" applyFill="1" applyBorder="1" applyAlignment="1">
      <alignment horizontal="left" vertical="center"/>
    </xf>
    <xf numFmtId="0" fontId="53" fillId="3" borderId="53" xfId="0" applyFont="1" applyFill="1" applyBorder="1" applyAlignment="1">
      <alignment horizontal="left" vertical="center" wrapText="1"/>
    </xf>
    <xf numFmtId="0" fontId="53" fillId="3" borderId="0" xfId="0" applyFont="1" applyFill="1" applyBorder="1" applyAlignment="1">
      <alignment horizontal="left" vertical="center" wrapText="1"/>
    </xf>
    <xf numFmtId="0" fontId="53" fillId="3" borderId="7" xfId="0" applyFont="1" applyFill="1" applyBorder="1" applyAlignment="1">
      <alignment horizontal="left" vertical="center" wrapText="1"/>
    </xf>
    <xf numFmtId="0" fontId="4" fillId="0" borderId="72" xfId="0" applyFont="1" applyBorder="1" applyAlignment="1">
      <alignment horizontal="left" vertical="center"/>
    </xf>
    <xf numFmtId="0" fontId="4" fillId="0" borderId="21"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16" fillId="2" borderId="86" xfId="0" applyNumberFormat="1" applyFont="1" applyFill="1" applyBorder="1" applyAlignment="1">
      <alignment horizontal="center" vertical="center" wrapText="1"/>
    </xf>
    <xf numFmtId="0" fontId="16" fillId="2" borderId="87" xfId="0" applyNumberFormat="1" applyFont="1" applyFill="1" applyBorder="1" applyAlignment="1">
      <alignment horizontal="center" vertical="center" wrapText="1"/>
    </xf>
    <xf numFmtId="0" fontId="16" fillId="2" borderId="24" xfId="0" applyNumberFormat="1" applyFont="1" applyFill="1" applyBorder="1" applyAlignment="1">
      <alignment horizontal="center" vertical="center" wrapText="1"/>
    </xf>
    <xf numFmtId="0" fontId="16" fillId="2" borderId="22" xfId="0" applyNumberFormat="1" applyFont="1" applyFill="1" applyBorder="1" applyAlignment="1">
      <alignment horizontal="center" vertical="center" wrapText="1"/>
    </xf>
    <xf numFmtId="0" fontId="11" fillId="0" borderId="79" xfId="0" applyFont="1" applyBorder="1" applyAlignment="1">
      <alignment horizontal="center" vertical="center"/>
    </xf>
    <xf numFmtId="0" fontId="11" fillId="0" borderId="66" xfId="0" applyFont="1" applyBorder="1" applyAlignment="1">
      <alignment horizontal="center" vertical="center"/>
    </xf>
    <xf numFmtId="181" fontId="11" fillId="4" borderId="88" xfId="0" applyNumberFormat="1" applyFont="1" applyFill="1" applyBorder="1" applyAlignment="1">
      <alignment horizontal="center" vertical="center" shrinkToFit="1"/>
    </xf>
    <xf numFmtId="181" fontId="11" fillId="4" borderId="17" xfId="0" applyNumberFormat="1" applyFont="1" applyFill="1" applyBorder="1" applyAlignment="1">
      <alignment horizontal="center" vertical="center" shrinkToFit="1"/>
    </xf>
    <xf numFmtId="181" fontId="11" fillId="4" borderId="52" xfId="0" applyNumberFormat="1" applyFont="1" applyFill="1" applyBorder="1" applyAlignment="1">
      <alignment horizontal="center" vertical="center" shrinkToFit="1"/>
    </xf>
    <xf numFmtId="181" fontId="11" fillId="4" borderId="34" xfId="0" applyNumberFormat="1" applyFont="1" applyFill="1" applyBorder="1" applyAlignment="1">
      <alignment horizontal="center" vertical="center" shrinkToFit="1"/>
    </xf>
    <xf numFmtId="181" fontId="11" fillId="4" borderId="36" xfId="0" applyNumberFormat="1" applyFont="1" applyFill="1" applyBorder="1" applyAlignment="1">
      <alignment horizontal="center" vertical="center" shrinkToFit="1"/>
    </xf>
    <xf numFmtId="181" fontId="11" fillId="4" borderId="24" xfId="0" applyNumberFormat="1" applyFont="1" applyFill="1" applyBorder="1" applyAlignment="1">
      <alignment horizontal="center" vertical="center" shrinkToFit="1"/>
    </xf>
    <xf numFmtId="181" fontId="11" fillId="4" borderId="20" xfId="0" applyNumberFormat="1" applyFont="1" applyFill="1" applyBorder="1" applyAlignment="1">
      <alignment horizontal="center" vertical="center" shrinkToFit="1"/>
    </xf>
    <xf numFmtId="0" fontId="24" fillId="4" borderId="89" xfId="0" applyFont="1" applyFill="1" applyBorder="1" applyAlignment="1">
      <alignment horizontal="left" vertical="center" wrapText="1" shrinkToFit="1"/>
    </xf>
    <xf numFmtId="0" fontId="24" fillId="4" borderId="19" xfId="0" applyFont="1" applyFill="1" applyBorder="1" applyAlignment="1">
      <alignment horizontal="left" vertical="center" wrapText="1" shrinkToFit="1"/>
    </xf>
    <xf numFmtId="0" fontId="24" fillId="4" borderId="56" xfId="0" applyFont="1" applyFill="1" applyBorder="1" applyAlignment="1">
      <alignment horizontal="left" vertical="center" wrapText="1" shrinkToFit="1"/>
    </xf>
    <xf numFmtId="0" fontId="7" fillId="0" borderId="5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15" xfId="0" applyFont="1" applyBorder="1" applyAlignment="1">
      <alignment horizontal="left" vertical="center" shrinkToFit="1"/>
    </xf>
    <xf numFmtId="0" fontId="4" fillId="0" borderId="60" xfId="0" applyFont="1" applyBorder="1" applyAlignment="1">
      <alignment horizontal="left" vertical="center" shrinkToFit="1"/>
    </xf>
    <xf numFmtId="0" fontId="11" fillId="2" borderId="16" xfId="0" applyFont="1" applyFill="1" applyBorder="1" applyAlignment="1">
      <alignment horizontal="left" vertical="top" wrapText="1"/>
    </xf>
    <xf numFmtId="0" fontId="11" fillId="2" borderId="20" xfId="0" applyFont="1" applyFill="1" applyBorder="1" applyAlignment="1">
      <alignment horizontal="left" vertical="top" wrapText="1"/>
    </xf>
    <xf numFmtId="0" fontId="12" fillId="0" borderId="28" xfId="0" applyFont="1" applyBorder="1" applyAlignment="1">
      <alignment horizontal="center" vertical="center" textRotation="255" wrapText="1"/>
    </xf>
    <xf numFmtId="0" fontId="12" fillId="0" borderId="14" xfId="0" applyFont="1" applyBorder="1" applyAlignment="1">
      <alignment horizontal="center" vertical="center" textRotation="255" wrapText="1"/>
    </xf>
    <xf numFmtId="0" fontId="4" fillId="2" borderId="20"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0" borderId="72" xfId="0" applyFont="1" applyBorder="1" applyAlignment="1">
      <alignment horizontal="left" vertical="center" wrapText="1"/>
    </xf>
    <xf numFmtId="0" fontId="4" fillId="0" borderId="21" xfId="0" applyFont="1" applyBorder="1" applyAlignment="1">
      <alignment horizontal="left" vertical="center" wrapText="1"/>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177" fontId="4" fillId="4" borderId="39" xfId="0" applyNumberFormat="1" applyFont="1" applyFill="1" applyBorder="1" applyAlignment="1">
      <alignment horizontal="center" vertical="center" shrinkToFit="1"/>
    </xf>
    <xf numFmtId="177" fontId="4" fillId="4" borderId="16" xfId="0" applyNumberFormat="1" applyFont="1" applyFill="1" applyBorder="1" applyAlignment="1">
      <alignment horizontal="center" vertical="center" shrinkToFit="1"/>
    </xf>
    <xf numFmtId="0" fontId="5" fillId="0" borderId="59"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4" fillId="2" borderId="68" xfId="0" applyFont="1" applyFill="1" applyBorder="1" applyAlignment="1">
      <alignment horizontal="left" vertical="center"/>
    </xf>
    <xf numFmtId="0" fontId="7" fillId="0" borderId="59" xfId="0" applyFont="1" applyBorder="1" applyAlignment="1">
      <alignment horizontal="left" vertical="center" wrapText="1"/>
    </xf>
    <xf numFmtId="0" fontId="7"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60" xfId="0" applyFont="1" applyBorder="1" applyAlignment="1">
      <alignment horizontal="left" vertical="center" wrapText="1"/>
    </xf>
    <xf numFmtId="177" fontId="4" fillId="4" borderId="72" xfId="0" applyNumberFormat="1" applyFont="1" applyFill="1" applyBorder="1" applyAlignment="1">
      <alignment horizontal="left" vertical="center" shrinkToFit="1"/>
    </xf>
    <xf numFmtId="177" fontId="4" fillId="4" borderId="21" xfId="0" applyNumberFormat="1" applyFont="1" applyFill="1" applyBorder="1" applyAlignment="1">
      <alignment horizontal="left" vertical="center" shrinkToFit="1"/>
    </xf>
    <xf numFmtId="0" fontId="52" fillId="4" borderId="0" xfId="0" applyFont="1" applyFill="1" applyBorder="1" applyAlignment="1">
      <alignment horizontal="right" vertical="center" wrapText="1"/>
    </xf>
    <xf numFmtId="0" fontId="45" fillId="4" borderId="0" xfId="0" applyFont="1" applyFill="1" applyBorder="1" applyAlignment="1">
      <alignment horizontal="center" vertical="center" wrapText="1"/>
    </xf>
    <xf numFmtId="0" fontId="31" fillId="4" borderId="0" xfId="1" applyFill="1" applyBorder="1" applyAlignment="1">
      <alignment horizontal="center" vertical="center"/>
    </xf>
    <xf numFmtId="0" fontId="4" fillId="4" borderId="49" xfId="0" applyFont="1" applyFill="1" applyBorder="1" applyAlignment="1">
      <alignment horizontal="left" vertical="center" shrinkToFit="1"/>
    </xf>
    <xf numFmtId="0" fontId="4" fillId="4" borderId="50" xfId="0" applyFont="1" applyFill="1" applyBorder="1" applyAlignment="1">
      <alignment horizontal="left" vertical="center" shrinkToFit="1"/>
    </xf>
    <xf numFmtId="0" fontId="4" fillId="4" borderId="20" xfId="0" applyFont="1" applyFill="1" applyBorder="1" applyAlignment="1">
      <alignment horizontal="left" vertical="center" shrinkToFit="1"/>
    </xf>
    <xf numFmtId="0" fontId="4" fillId="4" borderId="22" xfId="0" applyFont="1" applyFill="1" applyBorder="1" applyAlignment="1">
      <alignment horizontal="left" vertical="center" shrinkToFit="1"/>
    </xf>
    <xf numFmtId="0" fontId="37" fillId="4" borderId="0" xfId="0" applyFont="1" applyFill="1" applyBorder="1" applyAlignment="1">
      <alignment horizontal="left" vertical="center" wrapText="1"/>
    </xf>
    <xf numFmtId="0" fontId="11" fillId="2" borderId="20" xfId="0" applyFont="1" applyFill="1" applyBorder="1" applyAlignment="1">
      <alignment horizontal="left" vertical="center" shrinkToFit="1"/>
    </xf>
    <xf numFmtId="0" fontId="11" fillId="2" borderId="22" xfId="0" applyFont="1" applyFill="1" applyBorder="1" applyAlignment="1">
      <alignment horizontal="left" vertical="center" shrinkToFit="1"/>
    </xf>
    <xf numFmtId="0" fontId="4" fillId="4" borderId="72" xfId="0" applyFont="1" applyFill="1" applyBorder="1" applyAlignment="1">
      <alignment horizontal="left" vertical="center" shrinkToFit="1"/>
    </xf>
    <xf numFmtId="0" fontId="4" fillId="4" borderId="21" xfId="0" applyFont="1" applyFill="1" applyBorder="1" applyAlignment="1">
      <alignment horizontal="left" vertical="center" shrinkToFit="1"/>
    </xf>
    <xf numFmtId="0" fontId="5" fillId="0" borderId="28" xfId="0" applyFont="1" applyBorder="1" applyAlignment="1">
      <alignment horizontal="center" vertical="center" textRotation="255"/>
    </xf>
    <xf numFmtId="0" fontId="5" fillId="0" borderId="14" xfId="0" applyFont="1" applyBorder="1" applyAlignment="1">
      <alignment horizontal="center" vertical="center" textRotation="255"/>
    </xf>
    <xf numFmtId="0" fontId="4" fillId="2" borderId="61" xfId="0" applyFont="1" applyFill="1" applyBorder="1" applyAlignment="1">
      <alignment horizontal="left" vertical="center"/>
    </xf>
    <xf numFmtId="0" fontId="46" fillId="4" borderId="15" xfId="0" applyFont="1" applyFill="1" applyBorder="1" applyAlignment="1">
      <alignment horizontal="left" vertical="center" wrapText="1"/>
    </xf>
    <xf numFmtId="0" fontId="4" fillId="0" borderId="20" xfId="0" applyFont="1" applyBorder="1" applyAlignment="1">
      <alignment horizontal="left" vertical="center" shrinkToFit="1"/>
    </xf>
    <xf numFmtId="0" fontId="46" fillId="4" borderId="20" xfId="0" applyFont="1" applyFill="1" applyBorder="1" applyAlignment="1">
      <alignment horizontal="left" vertical="center" wrapText="1"/>
    </xf>
    <xf numFmtId="0" fontId="46" fillId="3" borderId="73" xfId="0" applyFont="1" applyFill="1" applyBorder="1" applyAlignment="1">
      <alignment horizontal="left" vertical="center" wrapText="1"/>
    </xf>
    <xf numFmtId="0" fontId="46" fillId="3" borderId="74" xfId="0" applyFont="1" applyFill="1" applyBorder="1" applyAlignment="1">
      <alignment horizontal="left" vertical="center" wrapText="1"/>
    </xf>
    <xf numFmtId="0" fontId="46" fillId="3" borderId="75" xfId="0" applyFont="1" applyFill="1" applyBorder="1" applyAlignment="1">
      <alignment horizontal="left" vertical="center" wrapText="1"/>
    </xf>
    <xf numFmtId="0" fontId="4" fillId="2" borderId="85" xfId="0" applyFont="1" applyFill="1" applyBorder="1" applyAlignment="1">
      <alignment horizontal="left" vertical="center"/>
    </xf>
    <xf numFmtId="0" fontId="4" fillId="2" borderId="54" xfId="0" applyFont="1" applyFill="1" applyBorder="1" applyAlignment="1">
      <alignment horizontal="left" vertical="center"/>
    </xf>
    <xf numFmtId="0" fontId="4" fillId="2" borderId="37" xfId="0" applyFont="1" applyFill="1" applyBorder="1" applyAlignment="1">
      <alignment horizontal="left" vertical="center"/>
    </xf>
    <xf numFmtId="0" fontId="4" fillId="2" borderId="29" xfId="0" applyFont="1" applyFill="1" applyBorder="1" applyAlignment="1">
      <alignment horizontal="left" vertical="center"/>
    </xf>
    <xf numFmtId="0" fontId="4" fillId="2" borderId="24" xfId="0" applyFont="1" applyFill="1" applyBorder="1" applyAlignment="1">
      <alignment horizontal="left" vertical="center"/>
    </xf>
    <xf numFmtId="0" fontId="4" fillId="2" borderId="20" xfId="0" applyFont="1" applyFill="1" applyBorder="1" applyAlignment="1">
      <alignment horizontal="left" vertical="center"/>
    </xf>
    <xf numFmtId="0" fontId="4" fillId="2" borderId="22" xfId="0" applyFont="1" applyFill="1" applyBorder="1" applyAlignment="1">
      <alignment horizontal="left" vertical="center"/>
    </xf>
    <xf numFmtId="0" fontId="4" fillId="3" borderId="79" xfId="0" applyFont="1" applyFill="1" applyBorder="1" applyAlignment="1">
      <alignment horizontal="left" vertical="center" wrapText="1"/>
    </xf>
    <xf numFmtId="0" fontId="4" fillId="3" borderId="66" xfId="0" applyFont="1" applyFill="1" applyBorder="1" applyAlignment="1">
      <alignment horizontal="left" vertical="center" wrapText="1"/>
    </xf>
    <xf numFmtId="0" fontId="4" fillId="3" borderId="81" xfId="0" applyFont="1" applyFill="1" applyBorder="1" applyAlignment="1">
      <alignment horizontal="left" vertical="center" wrapText="1"/>
    </xf>
    <xf numFmtId="0" fontId="4" fillId="2" borderId="53"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4" fillId="2" borderId="5" xfId="0" applyFont="1" applyFill="1" applyBorder="1" applyAlignment="1">
      <alignment horizontal="left" vertical="center"/>
    </xf>
    <xf numFmtId="0" fontId="4" fillId="2" borderId="82" xfId="0" applyFont="1" applyFill="1" applyBorder="1" applyAlignment="1">
      <alignment horizontal="left" vertical="center" wrapText="1"/>
    </xf>
    <xf numFmtId="0" fontId="4" fillId="2" borderId="83" xfId="0" applyFont="1" applyFill="1" applyBorder="1" applyAlignment="1">
      <alignment horizontal="left" vertical="center" wrapText="1"/>
    </xf>
    <xf numFmtId="0" fontId="4" fillId="2" borderId="84" xfId="0" applyFont="1" applyFill="1" applyBorder="1" applyAlignment="1">
      <alignment horizontal="left" vertical="center" wrapText="1"/>
    </xf>
    <xf numFmtId="0" fontId="11" fillId="2" borderId="49"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19" xfId="0" applyFont="1" applyFill="1" applyBorder="1" applyAlignment="1">
      <alignment horizontal="center" vertical="center"/>
    </xf>
    <xf numFmtId="0" fontId="35" fillId="0" borderId="55" xfId="0" applyFont="1" applyFill="1" applyBorder="1" applyAlignment="1">
      <alignment horizontal="center" vertical="center" wrapText="1"/>
    </xf>
    <xf numFmtId="0" fontId="4" fillId="0" borderId="39" xfId="0" applyFont="1" applyBorder="1" applyAlignment="1">
      <alignment horizontal="left" vertical="center"/>
    </xf>
    <xf numFmtId="0" fontId="46" fillId="4" borderId="72" xfId="0" applyFont="1" applyFill="1" applyBorder="1" applyAlignment="1">
      <alignment horizontal="left" vertical="center" wrapText="1"/>
    </xf>
    <xf numFmtId="0" fontId="46" fillId="4" borderId="21"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80" xfId="0" applyFont="1" applyFill="1" applyBorder="1" applyAlignment="1">
      <alignment horizontal="center" vertical="center" shrinkToFit="1"/>
    </xf>
    <xf numFmtId="0" fontId="4" fillId="2" borderId="72" xfId="0" applyFont="1" applyFill="1" applyBorder="1" applyAlignment="1">
      <alignment horizontal="center" vertical="center" shrinkToFit="1"/>
    </xf>
    <xf numFmtId="0" fontId="4" fillId="2" borderId="72" xfId="0" applyFont="1" applyFill="1" applyBorder="1" applyAlignment="1">
      <alignment horizontal="left" vertical="center" shrinkToFit="1"/>
    </xf>
    <xf numFmtId="0" fontId="4" fillId="2" borderId="21" xfId="0" applyFont="1" applyFill="1" applyBorder="1" applyAlignment="1">
      <alignment horizontal="left" vertical="center" shrinkToFit="1"/>
    </xf>
    <xf numFmtId="0" fontId="50" fillId="2" borderId="20" xfId="0" applyFont="1" applyFill="1" applyBorder="1" applyAlignment="1">
      <alignment horizontal="left" vertical="top" wrapText="1"/>
    </xf>
    <xf numFmtId="0" fontId="50" fillId="2" borderId="22" xfId="0" applyFont="1" applyFill="1" applyBorder="1" applyAlignment="1">
      <alignment horizontal="left" vertical="top" wrapText="1"/>
    </xf>
    <xf numFmtId="0" fontId="46" fillId="4" borderId="60" xfId="0" applyFont="1" applyFill="1" applyBorder="1" applyAlignment="1">
      <alignment horizontal="left" vertical="center" wrapText="1"/>
    </xf>
    <xf numFmtId="0" fontId="46" fillId="3" borderId="53" xfId="0" applyFont="1" applyFill="1" applyBorder="1" applyAlignment="1">
      <alignment horizontal="left" vertical="center" wrapText="1"/>
    </xf>
    <xf numFmtId="0" fontId="46" fillId="3" borderId="0" xfId="0" applyFont="1" applyFill="1" applyBorder="1" applyAlignment="1">
      <alignment horizontal="left" vertical="center" wrapText="1"/>
    </xf>
    <xf numFmtId="0" fontId="46" fillId="3" borderId="7" xfId="0" applyFont="1" applyFill="1" applyBorder="1" applyAlignment="1">
      <alignment horizontal="left" vertical="center" wrapText="1"/>
    </xf>
    <xf numFmtId="0" fontId="4" fillId="2" borderId="73" xfId="0" applyFont="1" applyFill="1" applyBorder="1" applyAlignment="1">
      <alignment horizontal="left" vertical="center" wrapText="1" shrinkToFit="1"/>
    </xf>
    <xf numFmtId="0" fontId="4" fillId="2" borderId="74" xfId="0" applyFont="1" applyFill="1" applyBorder="1" applyAlignment="1">
      <alignment horizontal="left" vertical="center" shrinkToFit="1"/>
    </xf>
    <xf numFmtId="0" fontId="4" fillId="2" borderId="75" xfId="0" applyFont="1" applyFill="1" applyBorder="1" applyAlignment="1">
      <alignment horizontal="left" vertical="center" shrinkToFit="1"/>
    </xf>
    <xf numFmtId="0" fontId="6" fillId="5" borderId="23" xfId="0" applyFont="1" applyFill="1" applyBorder="1" applyAlignment="1">
      <alignment horizontal="center" vertical="center"/>
    </xf>
    <xf numFmtId="0" fontId="6" fillId="5" borderId="38" xfId="0" applyFont="1" applyFill="1" applyBorder="1" applyAlignment="1">
      <alignment horizontal="center" vertical="center"/>
    </xf>
    <xf numFmtId="0" fontId="2" fillId="0" borderId="23" xfId="0" applyFont="1" applyBorder="1" applyAlignment="1">
      <alignment horizontal="center" vertical="center"/>
    </xf>
    <xf numFmtId="0" fontId="2" fillId="0" borderId="38" xfId="0" applyFont="1" applyBorder="1" applyAlignment="1">
      <alignment horizontal="center" vertical="center"/>
    </xf>
    <xf numFmtId="0" fontId="2" fillId="0" borderId="60" xfId="0" applyFont="1" applyBorder="1" applyAlignment="1">
      <alignment horizontal="center" vertical="center"/>
    </xf>
    <xf numFmtId="0" fontId="2" fillId="0" borderId="3" xfId="0" applyFont="1" applyBorder="1" applyAlignment="1">
      <alignment horizontal="center" vertical="center"/>
    </xf>
    <xf numFmtId="0" fontId="2" fillId="0" borderId="48"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12" xfId="0" applyFont="1" applyBorder="1" applyAlignment="1">
      <alignment horizontal="center" vertical="center"/>
    </xf>
    <xf numFmtId="0" fontId="4" fillId="4" borderId="41" xfId="0" applyFont="1" applyFill="1" applyBorder="1" applyAlignment="1">
      <alignment horizontal="left" vertical="center" wrapText="1" shrinkToFit="1"/>
    </xf>
    <xf numFmtId="0" fontId="4" fillId="4" borderId="42" xfId="0" applyFont="1" applyFill="1" applyBorder="1" applyAlignment="1">
      <alignment horizontal="left" vertical="center" wrapText="1" shrinkToFit="1"/>
    </xf>
    <xf numFmtId="0" fontId="4" fillId="4" borderId="44" xfId="0" applyFont="1" applyFill="1" applyBorder="1" applyAlignment="1">
      <alignment horizontal="left" vertical="center" wrapText="1" shrinkToFit="1"/>
    </xf>
    <xf numFmtId="0" fontId="2" fillId="0" borderId="41" xfId="0" applyFont="1" applyBorder="1" applyAlignment="1">
      <alignment horizontal="left" vertical="center" shrinkToFit="1"/>
    </xf>
    <xf numFmtId="0" fontId="2" fillId="0" borderId="42" xfId="0" applyFont="1" applyBorder="1" applyAlignment="1">
      <alignment horizontal="left" vertical="center" shrinkToFit="1"/>
    </xf>
    <xf numFmtId="0" fontId="4" fillId="2" borderId="62" xfId="0" applyNumberFormat="1" applyFont="1" applyFill="1" applyBorder="1" applyAlignment="1">
      <alignment horizontal="left" vertical="center" wrapText="1"/>
    </xf>
    <xf numFmtId="0" fontId="4" fillId="2" borderId="63" xfId="0" applyNumberFormat="1" applyFont="1" applyFill="1" applyBorder="1" applyAlignment="1">
      <alignment horizontal="left" vertical="center" wrapText="1"/>
    </xf>
    <xf numFmtId="0" fontId="4" fillId="2" borderId="64" xfId="0" applyNumberFormat="1" applyFont="1" applyFill="1" applyBorder="1" applyAlignment="1">
      <alignment horizontal="left" vertical="center" wrapText="1"/>
    </xf>
    <xf numFmtId="0" fontId="4" fillId="0" borderId="23" xfId="0" applyFont="1" applyBorder="1" applyAlignment="1">
      <alignment horizontal="left" vertical="center"/>
    </xf>
    <xf numFmtId="0" fontId="16" fillId="2" borderId="24" xfId="0" applyFont="1" applyFill="1" applyBorder="1" applyAlignment="1">
      <alignment horizontal="center" vertical="center" wrapText="1"/>
    </xf>
    <xf numFmtId="0" fontId="16" fillId="2" borderId="22" xfId="0" applyFont="1" applyFill="1" applyBorder="1" applyAlignment="1">
      <alignment horizontal="center" vertical="center"/>
    </xf>
    <xf numFmtId="0" fontId="4" fillId="2" borderId="68" xfId="0" applyFont="1" applyFill="1" applyBorder="1" applyAlignment="1">
      <alignment horizontal="left" vertical="center" wrapText="1"/>
    </xf>
    <xf numFmtId="0" fontId="35" fillId="5" borderId="45" xfId="0" applyFont="1" applyFill="1" applyBorder="1" applyAlignment="1">
      <alignment horizontal="left" vertical="center" wrapText="1"/>
    </xf>
    <xf numFmtId="0" fontId="35" fillId="0" borderId="45" xfId="0" applyFont="1" applyFill="1" applyBorder="1" applyAlignment="1">
      <alignment horizontal="left" vertical="center" wrapText="1"/>
    </xf>
    <xf numFmtId="0" fontId="35" fillId="0" borderId="42" xfId="0" applyFont="1" applyFill="1" applyBorder="1" applyAlignment="1">
      <alignment horizontal="left" vertical="center" wrapText="1"/>
    </xf>
    <xf numFmtId="0" fontId="35" fillId="0" borderId="55" xfId="0" applyFont="1" applyFill="1" applyBorder="1" applyAlignment="1">
      <alignment horizontal="left" vertical="center" wrapText="1"/>
    </xf>
    <xf numFmtId="0" fontId="35" fillId="0" borderId="42" xfId="0" applyFont="1" applyFill="1" applyBorder="1" applyAlignment="1">
      <alignment horizontal="center" vertical="center" wrapText="1"/>
    </xf>
    <xf numFmtId="0" fontId="11" fillId="4" borderId="41" xfId="0" applyFont="1" applyFill="1" applyBorder="1" applyAlignment="1">
      <alignment horizontal="left" vertical="center" wrapText="1" shrinkToFit="1"/>
    </xf>
    <xf numFmtId="0" fontId="11" fillId="4" borderId="44" xfId="0" applyFont="1" applyFill="1" applyBorder="1" applyAlignment="1">
      <alignment horizontal="left" vertical="center" wrapText="1" shrinkToFit="1"/>
    </xf>
    <xf numFmtId="0" fontId="2" fillId="4" borderId="46" xfId="0" applyFont="1" applyFill="1" applyBorder="1" applyAlignment="1">
      <alignment horizontal="left" vertical="center" shrinkToFit="1"/>
    </xf>
    <xf numFmtId="0" fontId="2" fillId="4" borderId="57" xfId="0" applyFont="1" applyFill="1" applyBorder="1" applyAlignment="1">
      <alignment horizontal="left" vertical="center" shrinkToFit="1"/>
    </xf>
    <xf numFmtId="0" fontId="4" fillId="4" borderId="46" xfId="0" applyFont="1" applyFill="1" applyBorder="1" applyAlignment="1">
      <alignment horizontal="left" vertical="center" shrinkToFit="1"/>
    </xf>
    <xf numFmtId="0" fontId="4" fillId="4" borderId="43" xfId="0" applyFont="1" applyFill="1" applyBorder="1" applyAlignment="1">
      <alignment horizontal="left" vertical="center" shrinkToFit="1"/>
    </xf>
    <xf numFmtId="0" fontId="4" fillId="4" borderId="41" xfId="0" applyFont="1" applyFill="1" applyBorder="1" applyAlignment="1">
      <alignment horizontal="left" vertical="center" shrinkToFit="1"/>
    </xf>
    <xf numFmtId="0" fontId="4" fillId="4" borderId="44" xfId="0" applyFont="1" applyFill="1" applyBorder="1" applyAlignment="1">
      <alignment horizontal="left" vertical="center" shrinkToFit="1"/>
    </xf>
    <xf numFmtId="0" fontId="2" fillId="0" borderId="49" xfId="0" applyFont="1" applyBorder="1" applyAlignment="1">
      <alignment horizontal="left" vertical="center" shrinkToFit="1"/>
    </xf>
    <xf numFmtId="0" fontId="2" fillId="0" borderId="56" xfId="0" applyFont="1" applyBorder="1" applyAlignment="1">
      <alignment horizontal="left" vertical="center" shrinkToFit="1"/>
    </xf>
    <xf numFmtId="0" fontId="2" fillId="0" borderId="58"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9" fillId="5" borderId="23" xfId="0" applyFont="1" applyFill="1" applyBorder="1" applyAlignment="1">
      <alignment horizontal="center" vertical="center"/>
    </xf>
    <xf numFmtId="0" fontId="29" fillId="5" borderId="38" xfId="0" applyFont="1" applyFill="1" applyBorder="1" applyAlignment="1">
      <alignment horizontal="center" vertical="center"/>
    </xf>
    <xf numFmtId="0" fontId="2" fillId="0" borderId="15" xfId="0" applyFont="1" applyBorder="1" applyAlignment="1">
      <alignment horizontal="center" vertical="center"/>
    </xf>
    <xf numFmtId="0" fontId="5" fillId="0" borderId="59" xfId="0" applyFont="1" applyBorder="1" applyAlignment="1">
      <alignment horizontal="center" vertical="center" textRotation="255"/>
    </xf>
    <xf numFmtId="0" fontId="5" fillId="0" borderId="27" xfId="0" applyFont="1" applyBorder="1" applyAlignment="1">
      <alignment horizontal="center" vertical="center" textRotation="255"/>
    </xf>
    <xf numFmtId="0" fontId="2" fillId="2" borderId="48"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60" xfId="0" applyFont="1" applyFill="1" applyBorder="1" applyAlignment="1">
      <alignment horizontal="right" vertical="center"/>
    </xf>
    <xf numFmtId="0" fontId="4" fillId="2" borderId="69" xfId="0" applyFont="1" applyFill="1" applyBorder="1" applyAlignment="1">
      <alignment horizontal="left" vertical="center"/>
    </xf>
    <xf numFmtId="0" fontId="4" fillId="2" borderId="70" xfId="0" applyFont="1" applyFill="1" applyBorder="1" applyAlignment="1">
      <alignment horizontal="left" vertical="center"/>
    </xf>
    <xf numFmtId="0" fontId="4" fillId="2" borderId="71" xfId="0" applyFont="1" applyFill="1" applyBorder="1" applyAlignment="1">
      <alignment horizontal="left" vertical="center"/>
    </xf>
    <xf numFmtId="0" fontId="2" fillId="0" borderId="50" xfId="0" applyFont="1" applyBorder="1" applyAlignment="1">
      <alignment horizontal="left" vertical="center" shrinkToFit="1"/>
    </xf>
    <xf numFmtId="0" fontId="2" fillId="4" borderId="41" xfId="0" applyFont="1" applyFill="1" applyBorder="1" applyAlignment="1">
      <alignment horizontal="left" vertical="center" shrinkToFit="1"/>
    </xf>
    <xf numFmtId="0" fontId="2" fillId="4" borderId="55" xfId="0" applyFont="1" applyFill="1" applyBorder="1" applyAlignment="1">
      <alignment horizontal="left" vertical="center" shrinkToFit="1"/>
    </xf>
    <xf numFmtId="0" fontId="24" fillId="0" borderId="41" xfId="0" applyFont="1" applyBorder="1" applyAlignment="1">
      <alignment horizontal="left" vertical="center" wrapText="1" shrinkToFit="1"/>
    </xf>
    <xf numFmtId="0" fontId="24" fillId="0" borderId="44" xfId="0" applyFont="1" applyBorder="1" applyAlignment="1">
      <alignment horizontal="left" vertical="center" wrapText="1" shrinkToFit="1"/>
    </xf>
    <xf numFmtId="0" fontId="24" fillId="0" borderId="46" xfId="0" applyFont="1" applyBorder="1" applyAlignment="1">
      <alignment horizontal="center" vertical="center" wrapText="1" shrinkToFit="1"/>
    </xf>
    <xf numFmtId="0" fontId="24" fillId="0" borderId="57" xfId="0" applyFont="1" applyBorder="1" applyAlignment="1">
      <alignment horizontal="center" vertical="center" wrapText="1" shrinkToFit="1"/>
    </xf>
    <xf numFmtId="0" fontId="2" fillId="0" borderId="39" xfId="0" applyFont="1" applyBorder="1" applyAlignment="1">
      <alignment horizontal="center" vertical="center" shrinkToFit="1"/>
    </xf>
    <xf numFmtId="0" fontId="2" fillId="0" borderId="16" xfId="0" applyFont="1" applyBorder="1" applyAlignment="1">
      <alignment horizontal="center" vertical="center" shrinkToFit="1"/>
    </xf>
    <xf numFmtId="0" fontId="5" fillId="5" borderId="23" xfId="0" applyFont="1" applyFill="1" applyBorder="1" applyAlignment="1">
      <alignment horizontal="center" vertical="center" shrinkToFit="1"/>
    </xf>
    <xf numFmtId="0" fontId="5" fillId="5" borderId="15" xfId="0" applyFont="1" applyFill="1" applyBorder="1" applyAlignment="1">
      <alignment horizontal="center" vertical="center" shrinkToFit="1"/>
    </xf>
    <xf numFmtId="0" fontId="5" fillId="5" borderId="38" xfId="0" applyFont="1" applyFill="1" applyBorder="1" applyAlignment="1">
      <alignment horizontal="center" vertical="center" shrinkToFit="1"/>
    </xf>
    <xf numFmtId="0" fontId="2" fillId="0" borderId="19" xfId="0" applyFont="1" applyBorder="1" applyAlignment="1">
      <alignment horizontal="left" vertical="center" shrinkToFit="1"/>
    </xf>
    <xf numFmtId="0" fontId="4" fillId="4" borderId="39" xfId="0" applyFont="1" applyFill="1" applyBorder="1" applyAlignment="1">
      <alignment horizontal="left" vertical="center" shrinkToFit="1"/>
    </xf>
    <xf numFmtId="0" fontId="4" fillId="4" borderId="16" xfId="0" applyFont="1" applyFill="1" applyBorder="1" applyAlignment="1">
      <alignment horizontal="left" vertical="center" shrinkToFit="1"/>
    </xf>
    <xf numFmtId="0" fontId="4" fillId="2" borderId="53" xfId="0" applyFont="1" applyFill="1" applyBorder="1" applyAlignment="1">
      <alignment horizontal="left" vertical="center"/>
    </xf>
    <xf numFmtId="0" fontId="4" fillId="2" borderId="0" xfId="0" applyFont="1" applyFill="1" applyBorder="1" applyAlignment="1">
      <alignment horizontal="left" vertical="center"/>
    </xf>
    <xf numFmtId="0" fontId="4" fillId="2" borderId="7" xfId="0" applyFont="1" applyFill="1" applyBorder="1" applyAlignment="1">
      <alignment horizontal="left" vertical="center"/>
    </xf>
    <xf numFmtId="0" fontId="4" fillId="2" borderId="90" xfId="0" applyFont="1" applyFill="1" applyBorder="1" applyAlignment="1">
      <alignment horizontal="left" vertical="center"/>
    </xf>
    <xf numFmtId="0" fontId="4" fillId="2" borderId="91" xfId="0" applyFont="1" applyFill="1" applyBorder="1" applyAlignment="1">
      <alignment horizontal="left" vertical="center"/>
    </xf>
    <xf numFmtId="0" fontId="4" fillId="2" borderId="92" xfId="0" applyFont="1" applyFill="1" applyBorder="1" applyAlignment="1">
      <alignment horizontal="left" vertical="center"/>
    </xf>
    <xf numFmtId="0" fontId="36" fillId="0" borderId="23" xfId="0" applyFont="1" applyBorder="1" applyAlignment="1">
      <alignment horizontal="center" vertical="center"/>
    </xf>
    <xf numFmtId="0" fontId="36" fillId="0" borderId="38" xfId="0" applyFont="1" applyBorder="1" applyAlignment="1">
      <alignment horizontal="center" vertical="center"/>
    </xf>
    <xf numFmtId="0" fontId="46" fillId="0" borderId="60" xfId="0" applyFont="1" applyBorder="1" applyAlignment="1">
      <alignment horizontal="center" vertical="center"/>
    </xf>
    <xf numFmtId="0" fontId="46" fillId="0" borderId="3" xfId="0" applyFont="1" applyBorder="1" applyAlignment="1">
      <alignment horizontal="center" vertical="center"/>
    </xf>
    <xf numFmtId="0" fontId="46" fillId="0" borderId="48" xfId="0" applyFont="1" applyBorder="1" applyAlignment="1">
      <alignment horizontal="center" vertical="center"/>
    </xf>
    <xf numFmtId="0" fontId="46" fillId="0" borderId="65" xfId="0" applyFont="1" applyBorder="1" applyAlignment="1">
      <alignment horizontal="center" vertical="center"/>
    </xf>
    <xf numFmtId="0" fontId="46" fillId="0" borderId="66" xfId="0" applyFont="1" applyBorder="1" applyAlignment="1">
      <alignment horizontal="center" vertical="center"/>
    </xf>
    <xf numFmtId="0" fontId="46" fillId="0" borderId="67" xfId="0" applyFont="1" applyBorder="1" applyAlignment="1">
      <alignment horizontal="center" vertical="center"/>
    </xf>
    <xf numFmtId="0" fontId="46" fillId="0" borderId="66" xfId="0" applyFont="1" applyBorder="1" applyAlignment="1">
      <alignment horizontal="left" vertical="center"/>
    </xf>
    <xf numFmtId="0" fontId="46" fillId="0" borderId="58" xfId="0" applyFont="1" applyBorder="1" applyAlignment="1">
      <alignment horizontal="center"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23" xfId="0" applyFont="1" applyBorder="1" applyAlignment="1">
      <alignment horizontal="center" vertical="center"/>
    </xf>
    <xf numFmtId="0" fontId="46" fillId="0" borderId="15" xfId="0" applyFont="1" applyBorder="1" applyAlignment="1">
      <alignment horizontal="center" vertical="center"/>
    </xf>
    <xf numFmtId="0" fontId="46" fillId="0" borderId="38" xfId="0" applyFont="1" applyBorder="1" applyAlignment="1">
      <alignment horizontal="center" vertical="center"/>
    </xf>
    <xf numFmtId="0" fontId="54" fillId="0" borderId="23" xfId="1" applyFont="1" applyBorder="1" applyAlignment="1">
      <alignment horizontal="center" vertical="center"/>
    </xf>
    <xf numFmtId="0" fontId="54" fillId="0" borderId="15" xfId="1" applyFont="1" applyBorder="1" applyAlignment="1">
      <alignment horizontal="center" vertical="center"/>
    </xf>
    <xf numFmtId="0" fontId="54" fillId="0" borderId="38" xfId="1" applyFont="1" applyBorder="1" applyAlignment="1">
      <alignment horizontal="center" vertical="center"/>
    </xf>
    <xf numFmtId="0" fontId="49" fillId="5" borderId="41" xfId="0" applyFont="1" applyFill="1" applyBorder="1" applyAlignment="1">
      <alignment horizontal="left" vertical="center" wrapText="1"/>
    </xf>
    <xf numFmtId="0" fontId="49" fillId="5" borderId="42" xfId="0" applyFont="1" applyFill="1" applyBorder="1" applyAlignment="1">
      <alignment horizontal="left" vertical="center" wrapText="1"/>
    </xf>
    <xf numFmtId="0" fontId="49" fillId="5" borderId="44" xfId="0" applyFont="1" applyFill="1" applyBorder="1" applyAlignment="1">
      <alignment horizontal="left" vertical="center" wrapText="1"/>
    </xf>
    <xf numFmtId="0" fontId="49" fillId="0" borderId="41" xfId="0" applyFont="1" applyFill="1" applyBorder="1" applyAlignment="1">
      <alignment horizontal="left" vertical="center" wrapText="1"/>
    </xf>
    <xf numFmtId="0" fontId="49" fillId="0" borderId="44" xfId="0" applyFont="1" applyFill="1" applyBorder="1" applyAlignment="1">
      <alignment horizontal="left" vertical="center" wrapText="1"/>
    </xf>
    <xf numFmtId="0" fontId="26" fillId="2" borderId="49" xfId="0" applyFont="1" applyFill="1" applyBorder="1" applyAlignment="1">
      <alignment horizontal="center" vertical="center"/>
    </xf>
    <xf numFmtId="0" fontId="26" fillId="2" borderId="50" xfId="0" applyFont="1" applyFill="1" applyBorder="1" applyAlignment="1">
      <alignment horizontal="center" vertical="center"/>
    </xf>
    <xf numFmtId="0" fontId="26" fillId="2" borderId="19" xfId="0" applyFont="1" applyFill="1" applyBorder="1" applyAlignment="1">
      <alignment horizontal="center" vertical="center"/>
    </xf>
    <xf numFmtId="0" fontId="4" fillId="2" borderId="62" xfId="0" applyFont="1" applyFill="1" applyBorder="1" applyAlignment="1">
      <alignment horizontal="left" vertical="center" shrinkToFit="1"/>
    </xf>
    <xf numFmtId="0" fontId="4" fillId="2" borderId="63" xfId="0" applyFont="1" applyFill="1" applyBorder="1" applyAlignment="1">
      <alignment horizontal="left" vertical="center" shrinkToFit="1"/>
    </xf>
    <xf numFmtId="0" fontId="4" fillId="2" borderId="64" xfId="0" applyFont="1" applyFill="1" applyBorder="1" applyAlignment="1">
      <alignment horizontal="left" vertical="center" shrinkToFit="1"/>
    </xf>
    <xf numFmtId="0" fontId="4" fillId="2" borderId="1" xfId="0" applyFont="1" applyFill="1" applyBorder="1" applyAlignment="1">
      <alignment horizontal="left" vertical="center"/>
    </xf>
    <xf numFmtId="0" fontId="4" fillId="2" borderId="5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13" fillId="0" borderId="28" xfId="0" applyFont="1" applyBorder="1" applyAlignment="1">
      <alignment horizontal="center" vertical="center" textRotation="255" wrapText="1"/>
    </xf>
    <xf numFmtId="0" fontId="13" fillId="0" borderId="14" xfId="0" applyFont="1" applyBorder="1" applyAlignment="1">
      <alignment horizontal="center" vertical="center" textRotation="255" wrapText="1"/>
    </xf>
    <xf numFmtId="0" fontId="49" fillId="0" borderId="45" xfId="0" applyFont="1" applyFill="1" applyBorder="1" applyAlignment="1">
      <alignment horizontal="left" vertical="center" wrapText="1"/>
    </xf>
    <xf numFmtId="0" fontId="49" fillId="0" borderId="42" xfId="0" applyFont="1" applyFill="1" applyBorder="1" applyAlignment="1">
      <alignment horizontal="left" vertical="center" wrapText="1"/>
    </xf>
    <xf numFmtId="0" fontId="49" fillId="0" borderId="5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55" fillId="0" borderId="1" xfId="0" applyFont="1" applyBorder="1" applyAlignment="1">
      <alignment horizontal="left" vertical="center" wrapText="1"/>
    </xf>
    <xf numFmtId="0" fontId="55" fillId="0" borderId="2" xfId="0" applyFont="1" applyBorder="1" applyAlignment="1">
      <alignment horizontal="left" vertical="center" wrapText="1"/>
    </xf>
    <xf numFmtId="0" fontId="55" fillId="0" borderId="4" xfId="0" applyFont="1" applyBorder="1" applyAlignment="1">
      <alignment horizontal="left" vertical="center" wrapText="1"/>
    </xf>
    <xf numFmtId="0" fontId="34" fillId="0" borderId="1" xfId="0" applyFont="1" applyBorder="1" applyAlignment="1">
      <alignment horizontal="left" vertical="center" wrapText="1"/>
    </xf>
    <xf numFmtId="0" fontId="34" fillId="0" borderId="2" xfId="0" applyFont="1" applyBorder="1" applyAlignment="1">
      <alignment horizontal="left" vertical="center"/>
    </xf>
    <xf numFmtId="0" fontId="34" fillId="0" borderId="4" xfId="0" applyFont="1" applyBorder="1" applyAlignment="1">
      <alignment horizontal="left"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44" fillId="0" borderId="1" xfId="0" applyFont="1" applyBorder="1" applyAlignment="1">
      <alignment horizontal="left" vertical="top" wrapText="1"/>
    </xf>
    <xf numFmtId="0" fontId="44" fillId="0" borderId="4" xfId="0" applyFont="1" applyBorder="1" applyAlignment="1">
      <alignment horizontal="left" vertical="top" wrapText="1"/>
    </xf>
    <xf numFmtId="0" fontId="34" fillId="0" borderId="4" xfId="0" applyFont="1" applyBorder="1" applyAlignment="1">
      <alignment horizontal="left" vertical="center" wrapText="1"/>
    </xf>
    <xf numFmtId="0" fontId="44" fillId="0" borderId="2" xfId="0" applyFont="1" applyBorder="1" applyAlignment="1">
      <alignment horizontal="left" vertical="top" wrapText="1"/>
    </xf>
    <xf numFmtId="0" fontId="56" fillId="0" borderId="2" xfId="0" applyFont="1" applyBorder="1" applyAlignment="1">
      <alignment horizontal="left" vertical="center" wrapText="1"/>
    </xf>
    <xf numFmtId="0" fontId="56" fillId="0" borderId="2" xfId="0" applyFont="1" applyBorder="1" applyAlignment="1">
      <alignment horizontal="left"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2" xfId="0" applyFont="1" applyBorder="1" applyAlignment="1">
      <alignment horizontal="left" vertical="center" wrapText="1"/>
    </xf>
  </cellXfs>
  <cellStyles count="2">
    <cellStyle name="ハイパーリンク" xfId="1" builtinId="8"/>
    <cellStyle name="標準" xfId="0" builtinId="0"/>
  </cellStyles>
  <dxfs count="174">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ont>
        <b/>
        <i val="0"/>
        <color rgb="FFFF0000"/>
      </font>
    </dxf>
    <dxf>
      <font>
        <b/>
        <i val="0"/>
        <color rgb="FFFF0000"/>
      </font>
    </dxf>
    <dxf>
      <font>
        <color rgb="FFFF0000"/>
      </font>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ill>
        <patternFill>
          <bgColor rgb="FFFFFF00"/>
        </patternFill>
      </fill>
    </dxf>
    <dxf>
      <fill>
        <patternFill>
          <bgColor rgb="FFFFFF00"/>
        </patternFill>
      </fill>
    </dxf>
    <dxf>
      <font>
        <color auto="1"/>
      </font>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color rgb="FFFF0000"/>
      </font>
    </dxf>
    <dxf>
      <font>
        <b/>
        <i val="0"/>
        <color rgb="FFFF0000"/>
      </font>
    </dxf>
    <dxf>
      <font>
        <b/>
        <i val="0"/>
        <color rgb="FFFF0000"/>
      </font>
    </dxf>
    <dxf>
      <font>
        <color rgb="FFFF0000"/>
      </font>
    </dxf>
    <dxf>
      <font>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ont>
        <b/>
        <i val="0"/>
        <color rgb="FFFF0000"/>
      </font>
    </dxf>
    <dxf>
      <font>
        <b/>
        <i val="0"/>
        <color rgb="FFFF0000"/>
      </font>
    </dxf>
    <dxf>
      <font>
        <color rgb="FFFF0000"/>
      </font>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ill>
        <patternFill>
          <bgColor rgb="FFFFFF00"/>
        </patternFill>
      </fill>
    </dxf>
    <dxf>
      <fill>
        <patternFill>
          <bgColor rgb="FFFFFF00"/>
        </patternFill>
      </fill>
    </dxf>
    <dxf>
      <font>
        <color auto="1"/>
      </font>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color rgb="FFFF0000"/>
      </font>
    </dxf>
    <dxf>
      <font>
        <b/>
        <i val="0"/>
        <color rgb="FFFF0000"/>
      </font>
    </dxf>
    <dxf>
      <font>
        <b/>
        <i val="0"/>
        <color rgb="FFFF0000"/>
      </font>
    </dxf>
    <dxf>
      <font>
        <color rgb="FFFF0000"/>
      </font>
    </dxf>
    <dxf>
      <font>
        <color rgb="FFFF0000"/>
      </font>
    </dxf>
    <dxf>
      <font>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74541</xdr:colOff>
      <xdr:row>2</xdr:row>
      <xdr:rowOff>66260</xdr:rowOff>
    </xdr:from>
    <xdr:to>
      <xdr:col>16</xdr:col>
      <xdr:colOff>1027042</xdr:colOff>
      <xdr:row>3</xdr:row>
      <xdr:rowOff>190499</xdr:rowOff>
    </xdr:to>
    <xdr:sp macro="" textlink="">
      <xdr:nvSpPr>
        <xdr:cNvPr id="2" name="正方形/長方形 1">
          <a:extLst>
            <a:ext uri="{FF2B5EF4-FFF2-40B4-BE49-F238E27FC236}">
              <a16:creationId xmlns:a16="http://schemas.microsoft.com/office/drawing/2014/main" id="{495EC806-65CB-4796-BA46-F9A96D3B1F9D}"/>
            </a:ext>
          </a:extLst>
        </xdr:cNvPr>
        <xdr:cNvSpPr/>
      </xdr:nvSpPr>
      <xdr:spPr>
        <a:xfrm>
          <a:off x="10018641" y="275810"/>
          <a:ext cx="952501" cy="3718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記入例</a:t>
          </a:r>
          <a:r>
            <a:rPr kumimoji="1" lang="en-US" altLang="ja-JP" sz="1400" b="1">
              <a:solidFill>
                <a:srgbClr val="FF0000"/>
              </a:solidFill>
            </a:rPr>
            <a:t> </a:t>
          </a:r>
        </a:p>
      </xdr:txBody>
    </xdr:sp>
    <xdr:clientData/>
  </xdr:twoCellAnchor>
  <xdr:twoCellAnchor>
    <xdr:from>
      <xdr:col>30</xdr:col>
      <xdr:colOff>405846</xdr:colOff>
      <xdr:row>2</xdr:row>
      <xdr:rowOff>99393</xdr:rowOff>
    </xdr:from>
    <xdr:to>
      <xdr:col>34</xdr:col>
      <xdr:colOff>480391</xdr:colOff>
      <xdr:row>6</xdr:row>
      <xdr:rowOff>149088</xdr:rowOff>
    </xdr:to>
    <xdr:sp macro="" textlink="">
      <xdr:nvSpPr>
        <xdr:cNvPr id="6" name="線吹き出し 2 (枠付き) 5">
          <a:extLst>
            <a:ext uri="{FF2B5EF4-FFF2-40B4-BE49-F238E27FC236}">
              <a16:creationId xmlns:a16="http://schemas.microsoft.com/office/drawing/2014/main" id="{44089581-CF2E-4B78-8CD2-5D2FEFE8C264}"/>
            </a:ext>
          </a:extLst>
        </xdr:cNvPr>
        <xdr:cNvSpPr/>
      </xdr:nvSpPr>
      <xdr:spPr>
        <a:xfrm>
          <a:off x="12216846" y="306458"/>
          <a:ext cx="2824371" cy="1043608"/>
        </a:xfrm>
        <a:prstGeom prst="borderCallout2">
          <a:avLst>
            <a:gd name="adj1" fmla="val 18750"/>
            <a:gd name="adj2" fmla="val -8333"/>
            <a:gd name="adj3" fmla="val 18750"/>
            <a:gd name="adj4" fmla="val -16667"/>
            <a:gd name="adj5" fmla="val 19627"/>
            <a:gd name="adj6" fmla="val -39945"/>
          </a:avLst>
        </a:prstGeom>
        <a:solidFill>
          <a:schemeClr val="bg1"/>
        </a:solidFill>
        <a:ln>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rgbClr val="FF0000"/>
              </a:solidFill>
            </a:rPr>
            <a:t>登録住宅の基本情報を</a:t>
          </a:r>
          <a:r>
            <a:rPr kumimoji="1" lang="ja-JP" altLang="en-US" sz="1100" u="sng">
              <a:solidFill>
                <a:srgbClr val="FF0000"/>
              </a:solidFill>
            </a:rPr>
            <a:t>すべて</a:t>
          </a:r>
          <a:r>
            <a:rPr kumimoji="1" lang="ja-JP" altLang="en-US" sz="1100">
              <a:solidFill>
                <a:srgbClr val="FF0000"/>
              </a:solidFill>
            </a:rPr>
            <a:t>記入してください。登録番号とは，サービス付き高齢者向け住宅登録通知書に記載されている番号です</a:t>
          </a:r>
          <a:r>
            <a:rPr kumimoji="1" lang="ja-JP" altLang="en-US" sz="1100" u="none">
              <a:solidFill>
                <a:srgbClr val="FF0000"/>
              </a:solidFill>
            </a:rPr>
            <a:t>。</a:t>
          </a:r>
          <a:r>
            <a:rPr kumimoji="1" lang="ja-JP" altLang="en-US" sz="1100" u="sng">
              <a:solidFill>
                <a:srgbClr val="FF0000"/>
              </a:solidFill>
            </a:rPr>
            <a:t>登録の更新を行った場合は，更新番号を記入してください。</a:t>
          </a:r>
          <a:endParaRPr kumimoji="1" lang="en-US" altLang="ja-JP" sz="1100" u="sng">
            <a:solidFill>
              <a:srgbClr val="FF0000"/>
            </a:solidFill>
          </a:endParaRPr>
        </a:p>
      </xdr:txBody>
    </xdr:sp>
    <xdr:clientData/>
  </xdr:twoCellAnchor>
  <xdr:twoCellAnchor>
    <xdr:from>
      <xdr:col>0</xdr:col>
      <xdr:colOff>33128</xdr:colOff>
      <xdr:row>2</xdr:row>
      <xdr:rowOff>41413</xdr:rowOff>
    </xdr:from>
    <xdr:to>
      <xdr:col>29</xdr:col>
      <xdr:colOff>141585</xdr:colOff>
      <xdr:row>5</xdr:row>
      <xdr:rowOff>210378</xdr:rowOff>
    </xdr:to>
    <xdr:sp macro="" textlink="">
      <xdr:nvSpPr>
        <xdr:cNvPr id="7" name="角丸四角形 6">
          <a:extLst>
            <a:ext uri="{FF2B5EF4-FFF2-40B4-BE49-F238E27FC236}">
              <a16:creationId xmlns:a16="http://schemas.microsoft.com/office/drawing/2014/main" id="{1FB7985D-FFF2-4585-A5C9-7E59C298F0D6}"/>
            </a:ext>
          </a:extLst>
        </xdr:cNvPr>
        <xdr:cNvSpPr/>
      </xdr:nvSpPr>
      <xdr:spPr>
        <a:xfrm>
          <a:off x="33128" y="248478"/>
          <a:ext cx="11232000" cy="9144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422413</xdr:colOff>
      <xdr:row>20</xdr:row>
      <xdr:rowOff>447331</xdr:rowOff>
    </xdr:from>
    <xdr:to>
      <xdr:col>34</xdr:col>
      <xdr:colOff>99391</xdr:colOff>
      <xdr:row>23</xdr:row>
      <xdr:rowOff>140875</xdr:rowOff>
    </xdr:to>
    <xdr:sp macro="" textlink="">
      <xdr:nvSpPr>
        <xdr:cNvPr id="9" name="線吹き出し 2 (枠付き) 8">
          <a:extLst>
            <a:ext uri="{FF2B5EF4-FFF2-40B4-BE49-F238E27FC236}">
              <a16:creationId xmlns:a16="http://schemas.microsoft.com/office/drawing/2014/main" id="{E1D1F08D-B51E-4443-A16B-E10EBDB1A38A}"/>
            </a:ext>
          </a:extLst>
        </xdr:cNvPr>
        <xdr:cNvSpPr/>
      </xdr:nvSpPr>
      <xdr:spPr>
        <a:xfrm>
          <a:off x="12233413" y="5532853"/>
          <a:ext cx="2426804" cy="637761"/>
        </a:xfrm>
        <a:prstGeom prst="borderCallout2">
          <a:avLst>
            <a:gd name="adj1" fmla="val 18750"/>
            <a:gd name="adj2" fmla="val -8333"/>
            <a:gd name="adj3" fmla="val -30601"/>
            <a:gd name="adj4" fmla="val -19056"/>
            <a:gd name="adj5" fmla="val -30602"/>
            <a:gd name="adj6" fmla="val -138066"/>
          </a:avLst>
        </a:prstGeom>
        <a:solidFill>
          <a:schemeClr val="bg1"/>
        </a:solidFill>
        <a:ln>
          <a:solidFill>
            <a:schemeClr val="tx1"/>
          </a:solidFill>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70C0"/>
              </a:solidFill>
            </a:rPr>
            <a:t>登録住宅の戸数に対する浴室の数を計算し，記載してください。</a:t>
          </a:r>
          <a:endParaRPr kumimoji="1" lang="en-US" altLang="ja-JP" sz="1100">
            <a:solidFill>
              <a:srgbClr val="0070C0"/>
            </a:solidFill>
          </a:endParaRPr>
        </a:p>
      </xdr:txBody>
    </xdr:sp>
    <xdr:clientData/>
  </xdr:twoCellAnchor>
  <xdr:twoCellAnchor>
    <xdr:from>
      <xdr:col>30</xdr:col>
      <xdr:colOff>422413</xdr:colOff>
      <xdr:row>24</xdr:row>
      <xdr:rowOff>16633</xdr:rowOff>
    </xdr:from>
    <xdr:to>
      <xdr:col>34</xdr:col>
      <xdr:colOff>99391</xdr:colOff>
      <xdr:row>27</xdr:row>
      <xdr:rowOff>96655</xdr:rowOff>
    </xdr:to>
    <xdr:sp macro="" textlink="">
      <xdr:nvSpPr>
        <xdr:cNvPr id="13" name="線吹き出し 2 (枠付き) 12">
          <a:extLst>
            <a:ext uri="{FF2B5EF4-FFF2-40B4-BE49-F238E27FC236}">
              <a16:creationId xmlns:a16="http://schemas.microsoft.com/office/drawing/2014/main" id="{3A6AAA58-F99E-4541-A670-DDC2D8F9ECF7}"/>
            </a:ext>
          </a:extLst>
        </xdr:cNvPr>
        <xdr:cNvSpPr/>
      </xdr:nvSpPr>
      <xdr:spPr>
        <a:xfrm>
          <a:off x="12233413" y="6261720"/>
          <a:ext cx="2426804" cy="900000"/>
        </a:xfrm>
        <a:prstGeom prst="borderCallout2">
          <a:avLst>
            <a:gd name="adj1" fmla="val 18750"/>
            <a:gd name="adj2" fmla="val -8333"/>
            <a:gd name="adj3" fmla="val 18750"/>
            <a:gd name="adj4" fmla="val -16667"/>
            <a:gd name="adj5" fmla="val 135554"/>
            <a:gd name="adj6" fmla="val -144892"/>
          </a:avLst>
        </a:prstGeom>
        <a:solidFill>
          <a:schemeClr val="bg1"/>
        </a:solidFill>
        <a:ln>
          <a:solidFill>
            <a:schemeClr val="tx1"/>
          </a:solidFill>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100">
              <a:solidFill>
                <a:srgbClr val="FF0000"/>
              </a:solidFill>
            </a:rPr>
            <a:t>入居者に①②以外の方を入居させている場合は（４）の項目を「いいえ」にチェックし，備考欄に入居している者の人数及び入居者の情報を記載してください。</a:t>
          </a:r>
          <a:endParaRPr kumimoji="1" lang="en-US" altLang="ja-JP" sz="1100">
            <a:solidFill>
              <a:srgbClr val="FF0000"/>
            </a:solidFill>
          </a:endParaRPr>
        </a:p>
      </xdr:txBody>
    </xdr:sp>
    <xdr:clientData/>
  </xdr:twoCellAnchor>
  <xdr:twoCellAnchor>
    <xdr:from>
      <xdr:col>30</xdr:col>
      <xdr:colOff>422421</xdr:colOff>
      <xdr:row>27</xdr:row>
      <xdr:rowOff>207073</xdr:rowOff>
    </xdr:from>
    <xdr:to>
      <xdr:col>34</xdr:col>
      <xdr:colOff>48595</xdr:colOff>
      <xdr:row>33</xdr:row>
      <xdr:rowOff>155225</xdr:rowOff>
    </xdr:to>
    <xdr:sp macro="" textlink="">
      <xdr:nvSpPr>
        <xdr:cNvPr id="15" name="線吹き出し 2 (枠付き) 14">
          <a:extLst>
            <a:ext uri="{FF2B5EF4-FFF2-40B4-BE49-F238E27FC236}">
              <a16:creationId xmlns:a16="http://schemas.microsoft.com/office/drawing/2014/main" id="{F7AF65DA-56FD-468B-8D83-2736D9CE16A8}"/>
            </a:ext>
          </a:extLst>
        </xdr:cNvPr>
        <xdr:cNvSpPr/>
      </xdr:nvSpPr>
      <xdr:spPr>
        <a:xfrm>
          <a:off x="12233421" y="7272138"/>
          <a:ext cx="2376000" cy="1116000"/>
        </a:xfrm>
        <a:prstGeom prst="borderCallout2">
          <a:avLst>
            <a:gd name="adj1" fmla="val 18750"/>
            <a:gd name="adj2" fmla="val -8333"/>
            <a:gd name="adj3" fmla="val 18750"/>
            <a:gd name="adj4" fmla="val -16667"/>
            <a:gd name="adj5" fmla="val 77282"/>
            <a:gd name="adj6" fmla="val -99969"/>
          </a:avLst>
        </a:prstGeom>
        <a:solidFill>
          <a:schemeClr val="bg1"/>
        </a:solidFill>
        <a:ln>
          <a:solidFill>
            <a:schemeClr val="tx1"/>
          </a:solidFill>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rgbClr val="FF0000"/>
              </a:solidFill>
            </a:rPr>
            <a:t>入居戸数の内訳を記載してください。（</a:t>
          </a:r>
          <a:r>
            <a:rPr kumimoji="1" lang="ja-JP" altLang="en-US" sz="1100" u="sng">
              <a:solidFill>
                <a:srgbClr val="FF0000"/>
              </a:solidFill>
            </a:rPr>
            <a:t>入居戸数は最大戸数ではなく現在の状況を記入してください</a:t>
          </a:r>
          <a:r>
            <a:rPr kumimoji="1" lang="ja-JP" altLang="en-US" sz="1100">
              <a:solidFill>
                <a:srgbClr val="FF0000"/>
              </a:solidFill>
            </a:rPr>
            <a:t>）</a:t>
          </a:r>
          <a:endParaRPr kumimoji="1" lang="en-US" altLang="ja-JP" sz="1100">
            <a:solidFill>
              <a:srgbClr val="FF0000"/>
            </a:solidFill>
          </a:endParaRPr>
        </a:p>
        <a:p>
          <a:pPr algn="l">
            <a:lnSpc>
              <a:spcPts val="1300"/>
            </a:lnSpc>
          </a:pPr>
          <a:r>
            <a:rPr kumimoji="1" lang="ja-JP" altLang="en-US" sz="1100">
              <a:solidFill>
                <a:srgbClr val="FF0000"/>
              </a:solidFill>
            </a:rPr>
            <a:t>入居者の心身の状態を記載してください。（入居者数の合計欄は自動計算されます）</a:t>
          </a:r>
          <a:endParaRPr kumimoji="1" lang="en-US" altLang="ja-JP" sz="1100">
            <a:solidFill>
              <a:srgbClr val="FF0000"/>
            </a:solidFill>
          </a:endParaRPr>
        </a:p>
      </xdr:txBody>
    </xdr:sp>
    <xdr:clientData/>
  </xdr:twoCellAnchor>
  <xdr:twoCellAnchor>
    <xdr:from>
      <xdr:col>3</xdr:col>
      <xdr:colOff>24850</xdr:colOff>
      <xdr:row>30</xdr:row>
      <xdr:rowOff>33134</xdr:rowOff>
    </xdr:from>
    <xdr:to>
      <xdr:col>15</xdr:col>
      <xdr:colOff>1131524</xdr:colOff>
      <xdr:row>34</xdr:row>
      <xdr:rowOff>226243</xdr:rowOff>
    </xdr:to>
    <xdr:sp macro="" textlink="">
      <xdr:nvSpPr>
        <xdr:cNvPr id="17" name="角丸四角形 16">
          <a:extLst>
            <a:ext uri="{FF2B5EF4-FFF2-40B4-BE49-F238E27FC236}">
              <a16:creationId xmlns:a16="http://schemas.microsoft.com/office/drawing/2014/main" id="{F95BBAF2-980B-4EBD-AE2F-41B2B8FB0B74}"/>
            </a:ext>
          </a:extLst>
        </xdr:cNvPr>
        <xdr:cNvSpPr/>
      </xdr:nvSpPr>
      <xdr:spPr>
        <a:xfrm>
          <a:off x="886241" y="7843634"/>
          <a:ext cx="9000000" cy="864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347798</xdr:colOff>
      <xdr:row>8</xdr:row>
      <xdr:rowOff>380883</xdr:rowOff>
    </xdr:from>
    <xdr:to>
      <xdr:col>14</xdr:col>
      <xdr:colOff>1449646</xdr:colOff>
      <xdr:row>27</xdr:row>
      <xdr:rowOff>223515</xdr:rowOff>
    </xdr:to>
    <xdr:sp macro="" textlink="">
      <xdr:nvSpPr>
        <xdr:cNvPr id="3" name="角丸四角形 2">
          <a:extLst>
            <a:ext uri="{FF2B5EF4-FFF2-40B4-BE49-F238E27FC236}">
              <a16:creationId xmlns:a16="http://schemas.microsoft.com/office/drawing/2014/main" id="{32595376-00B7-459D-9B55-1E49E56A5B01}"/>
            </a:ext>
          </a:extLst>
        </xdr:cNvPr>
        <xdr:cNvSpPr/>
      </xdr:nvSpPr>
      <xdr:spPr>
        <a:xfrm>
          <a:off x="405776" y="2136796"/>
          <a:ext cx="8316000" cy="5151784"/>
        </a:xfrm>
        <a:prstGeom prst="roundRect">
          <a:avLst>
            <a:gd name="adj" fmla="val 750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342902</xdr:colOff>
      <xdr:row>7</xdr:row>
      <xdr:rowOff>28148</xdr:rowOff>
    </xdr:from>
    <xdr:to>
      <xdr:col>14</xdr:col>
      <xdr:colOff>1444750</xdr:colOff>
      <xdr:row>7</xdr:row>
      <xdr:rowOff>240183</xdr:rowOff>
    </xdr:to>
    <xdr:sp macro="" textlink="">
      <xdr:nvSpPr>
        <xdr:cNvPr id="14" name="角丸四角形 13">
          <a:extLst>
            <a:ext uri="{FF2B5EF4-FFF2-40B4-BE49-F238E27FC236}">
              <a16:creationId xmlns:a16="http://schemas.microsoft.com/office/drawing/2014/main" id="{0E1B76FA-C037-43FC-B147-AA5F9A2F22BD}"/>
            </a:ext>
          </a:extLst>
        </xdr:cNvPr>
        <xdr:cNvSpPr/>
      </xdr:nvSpPr>
      <xdr:spPr>
        <a:xfrm>
          <a:off x="400880" y="1535583"/>
          <a:ext cx="8316000" cy="21203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405848</xdr:colOff>
      <xdr:row>6</xdr:row>
      <xdr:rowOff>265040</xdr:rowOff>
    </xdr:from>
    <xdr:to>
      <xdr:col>34</xdr:col>
      <xdr:colOff>273327</xdr:colOff>
      <xdr:row>10</xdr:row>
      <xdr:rowOff>140803</xdr:rowOff>
    </xdr:to>
    <xdr:sp macro="" textlink="">
      <xdr:nvSpPr>
        <xdr:cNvPr id="5" name="線吹き出し 1 (枠付き) 4">
          <a:extLst>
            <a:ext uri="{FF2B5EF4-FFF2-40B4-BE49-F238E27FC236}">
              <a16:creationId xmlns:a16="http://schemas.microsoft.com/office/drawing/2014/main" id="{C140623E-7D9D-4A8A-8A84-FAECCBF01CEB}"/>
            </a:ext>
          </a:extLst>
        </xdr:cNvPr>
        <xdr:cNvSpPr/>
      </xdr:nvSpPr>
      <xdr:spPr>
        <a:xfrm>
          <a:off x="12216848" y="1466018"/>
          <a:ext cx="2617305" cy="1076742"/>
        </a:xfrm>
        <a:prstGeom prst="borderCallout1">
          <a:avLst>
            <a:gd name="adj1" fmla="val 18750"/>
            <a:gd name="adj2" fmla="val -8333"/>
            <a:gd name="adj3" fmla="val 15577"/>
            <a:gd name="adj4" fmla="val -132953"/>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サービス付き高齢者向け住宅の空室住戸の短期宿泊など，入居者ではない者へのサービスを提供している場合は「いいえ」にチェック</a:t>
          </a:r>
          <a:r>
            <a:rPr kumimoji="1" lang="ja-JP" altLang="en-US" sz="1100">
              <a:solidFill>
                <a:srgbClr val="FF0000"/>
              </a:solidFill>
              <a:effectLst/>
              <a:latin typeface="+mn-lt"/>
              <a:ea typeface="+mn-ea"/>
              <a:cs typeface="+mn-cs"/>
            </a:rPr>
            <a:t>し</a:t>
          </a:r>
          <a:r>
            <a:rPr kumimoji="1" lang="ja-JP" altLang="ja-JP" sz="1100">
              <a:solidFill>
                <a:srgbClr val="FF0000"/>
              </a:solidFill>
              <a:effectLst/>
              <a:latin typeface="+mn-lt"/>
              <a:ea typeface="+mn-ea"/>
              <a:cs typeface="+mn-cs"/>
            </a:rPr>
            <a:t>，備考欄にその用途を記載してください。</a:t>
          </a:r>
          <a:endParaRPr lang="ja-JP" altLang="ja-JP">
            <a:solidFill>
              <a:srgbClr val="FF0000"/>
            </a:solidFill>
            <a:effectLst/>
          </a:endParaRPr>
        </a:p>
      </xdr:txBody>
    </xdr:sp>
    <xdr:clientData/>
  </xdr:twoCellAnchor>
  <xdr:twoCellAnchor>
    <xdr:from>
      <xdr:col>30</xdr:col>
      <xdr:colOff>417443</xdr:colOff>
      <xdr:row>13</xdr:row>
      <xdr:rowOff>135866</xdr:rowOff>
    </xdr:from>
    <xdr:to>
      <xdr:col>34</xdr:col>
      <xdr:colOff>284922</xdr:colOff>
      <xdr:row>20</xdr:row>
      <xdr:rowOff>347903</xdr:rowOff>
    </xdr:to>
    <xdr:sp macro="" textlink="">
      <xdr:nvSpPr>
        <xdr:cNvPr id="16" name="線吹き出し 1 (枠付き) 15">
          <a:extLst>
            <a:ext uri="{FF2B5EF4-FFF2-40B4-BE49-F238E27FC236}">
              <a16:creationId xmlns:a16="http://schemas.microsoft.com/office/drawing/2014/main" id="{934D7904-87F6-462C-B461-751BD81C6562}"/>
            </a:ext>
          </a:extLst>
        </xdr:cNvPr>
        <xdr:cNvSpPr/>
      </xdr:nvSpPr>
      <xdr:spPr>
        <a:xfrm>
          <a:off x="12228443" y="3465475"/>
          <a:ext cx="2617305" cy="1967950"/>
        </a:xfrm>
        <a:prstGeom prst="borderCallout1">
          <a:avLst>
            <a:gd name="adj1" fmla="val 32030"/>
            <a:gd name="adj2" fmla="val -2004"/>
            <a:gd name="adj3" fmla="val 33124"/>
            <a:gd name="adj4" fmla="val -132636"/>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rgbClr val="FF0000"/>
              </a:solidFill>
              <a:effectLst/>
              <a:latin typeface="+mn-lt"/>
              <a:ea typeface="+mn-ea"/>
              <a:cs typeface="+mn-cs"/>
            </a:rPr>
            <a:t>登録後に，建築物の増築，改築，大規模な模様替え等により，登録時の住宅や住戸の面積の変更や，設置している設備の変更等がある場合は</a:t>
          </a:r>
          <a:r>
            <a:rPr kumimoji="1" lang="ja-JP" altLang="en-US" sz="1100">
              <a:solidFill>
                <a:srgbClr val="FF0000"/>
              </a:solidFill>
              <a:effectLst/>
              <a:latin typeface="+mn-lt"/>
              <a:ea typeface="+mn-ea"/>
              <a:cs typeface="+mn-cs"/>
            </a:rPr>
            <a:t>（３）の項目を</a:t>
          </a:r>
          <a:r>
            <a:rPr kumimoji="1" lang="ja-JP" altLang="ja-JP" sz="1100">
              <a:solidFill>
                <a:srgbClr val="FF0000"/>
              </a:solidFill>
              <a:effectLst/>
              <a:latin typeface="+mn-lt"/>
              <a:ea typeface="+mn-ea"/>
              <a:cs typeface="+mn-cs"/>
            </a:rPr>
            <a:t>「はい」にチェック</a:t>
          </a:r>
          <a:r>
            <a:rPr kumimoji="1" lang="ja-JP" altLang="en-US" sz="1100">
              <a:solidFill>
                <a:srgbClr val="FF0000"/>
              </a:solidFill>
              <a:effectLst/>
              <a:latin typeface="+mn-lt"/>
              <a:ea typeface="+mn-ea"/>
              <a:cs typeface="+mn-cs"/>
            </a:rPr>
            <a:t>し</a:t>
          </a:r>
          <a:r>
            <a:rPr kumimoji="1" lang="ja-JP"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以下の①②③の設問の該当する項目にそれぞれ回答し，</a:t>
          </a:r>
          <a:r>
            <a:rPr kumimoji="1" lang="ja-JP" altLang="ja-JP" sz="1100">
              <a:solidFill>
                <a:srgbClr val="FF0000"/>
              </a:solidFill>
              <a:effectLst/>
              <a:latin typeface="+mn-lt"/>
              <a:ea typeface="+mn-ea"/>
              <a:cs typeface="+mn-cs"/>
            </a:rPr>
            <a:t>備考欄に変更した内容を記載してください</a:t>
          </a:r>
          <a:endParaRPr lang="ja-JP" altLang="ja-JP">
            <a:solidFill>
              <a:srgbClr val="FF0000"/>
            </a:solidFill>
            <a:effectLst/>
          </a:endParaRPr>
        </a:p>
        <a:p>
          <a:pPr algn="l">
            <a:lnSpc>
              <a:spcPts val="1300"/>
            </a:lnSpc>
          </a:pPr>
          <a:r>
            <a:rPr kumimoji="1" lang="ja-JP" altLang="en-US" sz="1100">
              <a:solidFill>
                <a:srgbClr val="FF0000"/>
              </a:solidFill>
            </a:rPr>
            <a:t>改修等を行っていない場合は（３）の項目を「いいえ」にチェックし，設問（４）へ進んでください。</a:t>
          </a:r>
        </a:p>
      </xdr:txBody>
    </xdr:sp>
    <xdr:clientData/>
  </xdr:twoCellAnchor>
  <xdr:twoCellAnchor>
    <xdr:from>
      <xdr:col>11</xdr:col>
      <xdr:colOff>102701</xdr:colOff>
      <xdr:row>20</xdr:row>
      <xdr:rowOff>41412</xdr:rowOff>
    </xdr:from>
    <xdr:to>
      <xdr:col>15</xdr:col>
      <xdr:colOff>124223</xdr:colOff>
      <xdr:row>20</xdr:row>
      <xdr:rowOff>430695</xdr:rowOff>
    </xdr:to>
    <xdr:sp macro="" textlink="">
      <xdr:nvSpPr>
        <xdr:cNvPr id="18" name="角丸四角形 17">
          <a:extLst>
            <a:ext uri="{FF2B5EF4-FFF2-40B4-BE49-F238E27FC236}">
              <a16:creationId xmlns:a16="http://schemas.microsoft.com/office/drawing/2014/main" id="{F40CD095-E2AD-4914-8BEE-C639B3DB1A1A}"/>
            </a:ext>
          </a:extLst>
        </xdr:cNvPr>
        <xdr:cNvSpPr/>
      </xdr:nvSpPr>
      <xdr:spPr>
        <a:xfrm>
          <a:off x="6322940" y="5126934"/>
          <a:ext cx="2556000" cy="389283"/>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28163</xdr:colOff>
      <xdr:row>28</xdr:row>
      <xdr:rowOff>19882</xdr:rowOff>
    </xdr:from>
    <xdr:to>
      <xdr:col>14</xdr:col>
      <xdr:colOff>1446968</xdr:colOff>
      <xdr:row>29</xdr:row>
      <xdr:rowOff>223630</xdr:rowOff>
    </xdr:to>
    <xdr:sp macro="" textlink="">
      <xdr:nvSpPr>
        <xdr:cNvPr id="19" name="角丸四角形 18">
          <a:extLst>
            <a:ext uri="{FF2B5EF4-FFF2-40B4-BE49-F238E27FC236}">
              <a16:creationId xmlns:a16="http://schemas.microsoft.com/office/drawing/2014/main" id="{BD2BF829-B0AF-4943-821F-5E99EA3F75F7}"/>
            </a:ext>
          </a:extLst>
        </xdr:cNvPr>
        <xdr:cNvSpPr/>
      </xdr:nvSpPr>
      <xdr:spPr>
        <a:xfrm>
          <a:off x="583098" y="7333425"/>
          <a:ext cx="8136000" cy="45222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351164</xdr:colOff>
      <xdr:row>35</xdr:row>
      <xdr:rowOff>24847</xdr:rowOff>
    </xdr:from>
    <xdr:to>
      <xdr:col>15</xdr:col>
      <xdr:colOff>6425</xdr:colOff>
      <xdr:row>46</xdr:row>
      <xdr:rowOff>240825</xdr:rowOff>
    </xdr:to>
    <xdr:sp macro="" textlink="">
      <xdr:nvSpPr>
        <xdr:cNvPr id="20" name="角丸四角形 19">
          <a:extLst>
            <a:ext uri="{FF2B5EF4-FFF2-40B4-BE49-F238E27FC236}">
              <a16:creationId xmlns:a16="http://schemas.microsoft.com/office/drawing/2014/main" id="{023E1F7E-C90D-44AD-A649-9CEC07C7D707}"/>
            </a:ext>
          </a:extLst>
        </xdr:cNvPr>
        <xdr:cNvSpPr/>
      </xdr:nvSpPr>
      <xdr:spPr>
        <a:xfrm>
          <a:off x="409142" y="8754717"/>
          <a:ext cx="8352000" cy="225349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434017</xdr:colOff>
      <xdr:row>33</xdr:row>
      <xdr:rowOff>235267</xdr:rowOff>
    </xdr:from>
    <xdr:to>
      <xdr:col>34</xdr:col>
      <xdr:colOff>124238</xdr:colOff>
      <xdr:row>45</xdr:row>
      <xdr:rowOff>82842</xdr:rowOff>
    </xdr:to>
    <xdr:sp macro="" textlink="">
      <xdr:nvSpPr>
        <xdr:cNvPr id="21" name="線吹き出し 2 (枠付き) 20">
          <a:extLst>
            <a:ext uri="{FF2B5EF4-FFF2-40B4-BE49-F238E27FC236}">
              <a16:creationId xmlns:a16="http://schemas.microsoft.com/office/drawing/2014/main" id="{113CABDC-9706-44DE-8B6F-7694BD98D6E7}"/>
            </a:ext>
          </a:extLst>
        </xdr:cNvPr>
        <xdr:cNvSpPr/>
      </xdr:nvSpPr>
      <xdr:spPr>
        <a:xfrm>
          <a:off x="12245017" y="8468180"/>
          <a:ext cx="2440047" cy="2961836"/>
        </a:xfrm>
        <a:prstGeom prst="borderCallout2">
          <a:avLst>
            <a:gd name="adj1" fmla="val 18750"/>
            <a:gd name="adj2" fmla="val -8333"/>
            <a:gd name="adj3" fmla="val 18750"/>
            <a:gd name="adj4" fmla="val -16667"/>
            <a:gd name="adj5" fmla="val 49176"/>
            <a:gd name="adj6" fmla="val -147337"/>
          </a:avLst>
        </a:prstGeom>
        <a:solidFill>
          <a:schemeClr val="bg1"/>
        </a:solidFill>
        <a:ln>
          <a:solidFill>
            <a:schemeClr val="tx1"/>
          </a:solidFill>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rgbClr val="FF0000"/>
              </a:solidFill>
            </a:rPr>
            <a:t>安否確認・生活相談サービスの内容に変更がある場合は（５）の項目を「いいえ」にチェックし，以下の①②③の設問に回答してください。</a:t>
          </a:r>
          <a:endParaRPr kumimoji="1" lang="en-US" altLang="ja-JP" sz="1100">
            <a:solidFill>
              <a:srgbClr val="FF0000"/>
            </a:solidFill>
          </a:endParaRPr>
        </a:p>
        <a:p>
          <a:pPr algn="l">
            <a:lnSpc>
              <a:spcPts val="1200"/>
            </a:lnSpc>
          </a:pPr>
          <a:r>
            <a:rPr kumimoji="1" lang="ja-JP" altLang="en-US" sz="1100" u="sng">
              <a:solidFill>
                <a:srgbClr val="FF0000"/>
              </a:solidFill>
            </a:rPr>
            <a:t>設問②の専門職員について</a:t>
          </a:r>
          <a:r>
            <a:rPr kumimoji="1" lang="ja-JP" altLang="en-US" sz="1100">
              <a:solidFill>
                <a:srgbClr val="FF0000"/>
              </a:solidFill>
            </a:rPr>
            <a:t>，</a:t>
          </a:r>
          <a:r>
            <a:rPr kumimoji="1" lang="en-US" altLang="ja-JP" sz="1100">
              <a:solidFill>
                <a:srgbClr val="FF0000"/>
              </a:solidFill>
            </a:rPr>
            <a:t>Ⅰ</a:t>
          </a:r>
          <a:r>
            <a:rPr kumimoji="1" lang="ja-JP" altLang="en-US" sz="1100">
              <a:solidFill>
                <a:srgbClr val="FF0000"/>
              </a:solidFill>
            </a:rPr>
            <a:t>～</a:t>
          </a:r>
          <a:r>
            <a:rPr kumimoji="1" lang="en-US" altLang="ja-JP" sz="1100">
              <a:solidFill>
                <a:srgbClr val="FF0000"/>
              </a:solidFill>
            </a:rPr>
            <a:t>Ⅴ</a:t>
          </a:r>
          <a:r>
            <a:rPr kumimoji="1" lang="ja-JP" altLang="en-US" sz="1100">
              <a:solidFill>
                <a:srgbClr val="FF0000"/>
              </a:solidFill>
            </a:rPr>
            <a:t>のいずれかに該当した場合は「はい」にチェックし，</a:t>
          </a:r>
          <a:r>
            <a:rPr kumimoji="1" lang="ja-JP" altLang="en-US" sz="1100" u="sng">
              <a:solidFill>
                <a:srgbClr val="FF0000"/>
              </a:solidFill>
            </a:rPr>
            <a:t>その職員が</a:t>
          </a:r>
          <a:r>
            <a:rPr kumimoji="1" lang="en-US" altLang="ja-JP" sz="1100" u="sng">
              <a:solidFill>
                <a:srgbClr val="FF0000"/>
              </a:solidFill>
            </a:rPr>
            <a:t>Ⅰ</a:t>
          </a:r>
          <a:r>
            <a:rPr kumimoji="1" lang="ja-JP" altLang="en-US" sz="1100" u="sng">
              <a:solidFill>
                <a:srgbClr val="FF0000"/>
              </a:solidFill>
            </a:rPr>
            <a:t>～</a:t>
          </a:r>
          <a:r>
            <a:rPr kumimoji="1" lang="en-US" altLang="ja-JP" sz="1100" u="sng">
              <a:solidFill>
                <a:srgbClr val="FF0000"/>
              </a:solidFill>
            </a:rPr>
            <a:t>Ⅴ</a:t>
          </a:r>
          <a:r>
            <a:rPr kumimoji="1" lang="ja-JP" altLang="en-US" sz="1100" u="sng">
              <a:solidFill>
                <a:srgbClr val="FF0000"/>
              </a:solidFill>
            </a:rPr>
            <a:t>のどれに該当しているか，該当しているものには「はい」，該当していないものには「該当なし」にチェックを入れてください</a:t>
          </a:r>
          <a:r>
            <a:rPr kumimoji="1" lang="ja-JP" altLang="en-US" sz="1100">
              <a:solidFill>
                <a:srgbClr val="FF0000"/>
              </a:solidFill>
            </a:rPr>
            <a:t>。（複数回答可，</a:t>
          </a:r>
          <a:r>
            <a:rPr kumimoji="1" lang="ja-JP" altLang="en-US" sz="1100" u="sng">
              <a:solidFill>
                <a:srgbClr val="FF0000"/>
              </a:solidFill>
            </a:rPr>
            <a:t>すべて記入すること</a:t>
          </a:r>
          <a:r>
            <a:rPr kumimoji="1" lang="ja-JP" altLang="en-US" sz="1100" u="none">
              <a:solidFill>
                <a:srgbClr val="FF0000"/>
              </a:solidFill>
            </a:rPr>
            <a:t>。</a:t>
          </a:r>
          <a:r>
            <a:rPr kumimoji="1" lang="ja-JP" altLang="en-US" sz="1100">
              <a:solidFill>
                <a:srgbClr val="FF0000"/>
              </a:solidFill>
            </a:rPr>
            <a:t>）</a:t>
          </a:r>
          <a:endParaRPr kumimoji="1" lang="en-US" altLang="ja-JP" sz="1100">
            <a:solidFill>
              <a:srgbClr val="FF0000"/>
            </a:solidFill>
          </a:endParaRPr>
        </a:p>
        <a:p>
          <a:pPr algn="l">
            <a:lnSpc>
              <a:spcPts val="1200"/>
            </a:lnSpc>
          </a:pPr>
          <a:r>
            <a:rPr kumimoji="1" lang="ja-JP" altLang="en-US" sz="1100">
              <a:solidFill>
                <a:srgbClr val="FF0000"/>
              </a:solidFill>
            </a:rPr>
            <a:t>また，当初登録時の人員構成に変更がある場合は，備考欄に詳細を記載してください。</a:t>
          </a:r>
          <a:endParaRPr kumimoji="1" lang="en-US" altLang="ja-JP" sz="1100">
            <a:solidFill>
              <a:srgbClr val="FF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安否確認</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生活相談サービスの内容に変更がない場合は（５）の項目を「はい」に</a:t>
          </a:r>
          <a:r>
            <a:rPr kumimoji="1" lang="ja-JP" altLang="en-US" sz="1100">
              <a:solidFill>
                <a:srgbClr val="FF0000"/>
              </a:solidFill>
              <a:effectLst/>
              <a:latin typeface="+mn-lt"/>
              <a:ea typeface="+mn-ea"/>
              <a:cs typeface="+mn-cs"/>
            </a:rPr>
            <a:t>チェックし，</a:t>
          </a:r>
          <a:r>
            <a:rPr kumimoji="1" lang="ja-JP" altLang="ja-JP" sz="1100">
              <a:solidFill>
                <a:srgbClr val="FF0000"/>
              </a:solidFill>
              <a:effectLst/>
              <a:latin typeface="+mn-lt"/>
              <a:ea typeface="+mn-ea"/>
              <a:cs typeface="+mn-cs"/>
            </a:rPr>
            <a:t>（６）に進んでください。</a:t>
          </a:r>
          <a:endParaRPr lang="ja-JP" altLang="ja-JP">
            <a:solidFill>
              <a:srgbClr val="FF0000"/>
            </a:solidFill>
            <a:effectLst/>
          </a:endParaRPr>
        </a:p>
        <a:p>
          <a:pPr algn="l">
            <a:lnSpc>
              <a:spcPts val="1200"/>
            </a:lnSpc>
          </a:pPr>
          <a:endParaRPr kumimoji="1" lang="en-US" altLang="ja-JP" sz="1100">
            <a:solidFill>
              <a:srgbClr val="FF0000"/>
            </a:solidFill>
          </a:endParaRPr>
        </a:p>
      </xdr:txBody>
    </xdr:sp>
    <xdr:clientData/>
  </xdr:twoCellAnchor>
  <xdr:twoCellAnchor>
    <xdr:from>
      <xdr:col>30</xdr:col>
      <xdr:colOff>437329</xdr:colOff>
      <xdr:row>45</xdr:row>
      <xdr:rowOff>155819</xdr:rowOff>
    </xdr:from>
    <xdr:to>
      <xdr:col>34</xdr:col>
      <xdr:colOff>63503</xdr:colOff>
      <xdr:row>51</xdr:row>
      <xdr:rowOff>107494</xdr:rowOff>
    </xdr:to>
    <xdr:sp macro="" textlink="">
      <xdr:nvSpPr>
        <xdr:cNvPr id="22" name="線吹き出し 2 (枠付き) 21">
          <a:extLst>
            <a:ext uri="{FF2B5EF4-FFF2-40B4-BE49-F238E27FC236}">
              <a16:creationId xmlns:a16="http://schemas.microsoft.com/office/drawing/2014/main" id="{CE39A4CE-A0C7-4C56-BE92-9FE14C8239EE}"/>
            </a:ext>
          </a:extLst>
        </xdr:cNvPr>
        <xdr:cNvSpPr/>
      </xdr:nvSpPr>
      <xdr:spPr>
        <a:xfrm>
          <a:off x="12248329" y="11502993"/>
          <a:ext cx="2376000" cy="1368001"/>
        </a:xfrm>
        <a:prstGeom prst="borderCallout2">
          <a:avLst>
            <a:gd name="adj1" fmla="val 18750"/>
            <a:gd name="adj2" fmla="val -8333"/>
            <a:gd name="adj3" fmla="val 18750"/>
            <a:gd name="adj4" fmla="val -17713"/>
            <a:gd name="adj5" fmla="val 56563"/>
            <a:gd name="adj6" fmla="val -146294"/>
          </a:avLst>
        </a:prstGeom>
        <a:solidFill>
          <a:schemeClr val="bg1"/>
        </a:solidFill>
        <a:ln>
          <a:solidFill>
            <a:schemeClr val="tx1"/>
          </a:solidFill>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rgbClr val="FF0000"/>
              </a:solidFill>
            </a:rPr>
            <a:t>①～④の設問のいずれかに該当しない場合は（６）の項目を「いいえ」にチェックし，以下の①～④の設問に回答してください。</a:t>
          </a:r>
          <a:endParaRPr kumimoji="1" lang="en-US" altLang="ja-JP" sz="1100">
            <a:solidFill>
              <a:srgbClr val="FF0000"/>
            </a:solidFill>
          </a:endParaRPr>
        </a:p>
        <a:p>
          <a:pPr algn="l">
            <a:lnSpc>
              <a:spcPts val="1300"/>
            </a:lnSpc>
          </a:pPr>
          <a:r>
            <a:rPr kumimoji="1" lang="ja-JP" altLang="en-US" sz="1100">
              <a:solidFill>
                <a:srgbClr val="FF0000"/>
              </a:solidFill>
            </a:rPr>
            <a:t>①～④の設問の全てに該当する場合は（６）の項目を「はい」にチェックし，（７）に進んでください。</a:t>
          </a:r>
          <a:endParaRPr kumimoji="1" lang="en-US" altLang="ja-JP" sz="1100">
            <a:solidFill>
              <a:srgbClr val="FF0000"/>
            </a:solidFill>
          </a:endParaRPr>
        </a:p>
      </xdr:txBody>
    </xdr:sp>
    <xdr:clientData/>
  </xdr:twoCellAnchor>
  <xdr:twoCellAnchor>
    <xdr:from>
      <xdr:col>1</xdr:col>
      <xdr:colOff>354470</xdr:colOff>
      <xdr:row>47</xdr:row>
      <xdr:rowOff>19978</xdr:rowOff>
    </xdr:from>
    <xdr:to>
      <xdr:col>15</xdr:col>
      <xdr:colOff>9731</xdr:colOff>
      <xdr:row>52</xdr:row>
      <xdr:rowOff>220131</xdr:rowOff>
    </xdr:to>
    <xdr:sp macro="" textlink="">
      <xdr:nvSpPr>
        <xdr:cNvPr id="23" name="角丸四角形 22">
          <a:extLst>
            <a:ext uri="{FF2B5EF4-FFF2-40B4-BE49-F238E27FC236}">
              <a16:creationId xmlns:a16="http://schemas.microsoft.com/office/drawing/2014/main" id="{5AB7B223-A029-499A-B45D-6BFD49909058}"/>
            </a:ext>
          </a:extLst>
        </xdr:cNvPr>
        <xdr:cNvSpPr/>
      </xdr:nvSpPr>
      <xdr:spPr>
        <a:xfrm>
          <a:off x="412448" y="11035848"/>
          <a:ext cx="8352000" cy="1368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357776</xdr:colOff>
      <xdr:row>53</xdr:row>
      <xdr:rowOff>15068</xdr:rowOff>
    </xdr:from>
    <xdr:to>
      <xdr:col>15</xdr:col>
      <xdr:colOff>13037</xdr:colOff>
      <xdr:row>57</xdr:row>
      <xdr:rowOff>231134</xdr:rowOff>
    </xdr:to>
    <xdr:sp macro="" textlink="">
      <xdr:nvSpPr>
        <xdr:cNvPr id="24" name="角丸四角形 23">
          <a:extLst>
            <a:ext uri="{FF2B5EF4-FFF2-40B4-BE49-F238E27FC236}">
              <a16:creationId xmlns:a16="http://schemas.microsoft.com/office/drawing/2014/main" id="{1AEF7BAB-9194-46F0-A8B0-5214CB231DD5}"/>
            </a:ext>
          </a:extLst>
        </xdr:cNvPr>
        <xdr:cNvSpPr/>
      </xdr:nvSpPr>
      <xdr:spPr>
        <a:xfrm>
          <a:off x="415754" y="12447264"/>
          <a:ext cx="8352000" cy="1152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448918</xdr:colOff>
      <xdr:row>51</xdr:row>
      <xdr:rowOff>184046</xdr:rowOff>
    </xdr:from>
    <xdr:to>
      <xdr:col>34</xdr:col>
      <xdr:colOff>75092</xdr:colOff>
      <xdr:row>57</xdr:row>
      <xdr:rowOff>119154</xdr:rowOff>
    </xdr:to>
    <xdr:sp macro="" textlink="">
      <xdr:nvSpPr>
        <xdr:cNvPr id="25" name="線吹き出し 2 (枠付き) 24">
          <a:extLst>
            <a:ext uri="{FF2B5EF4-FFF2-40B4-BE49-F238E27FC236}">
              <a16:creationId xmlns:a16="http://schemas.microsoft.com/office/drawing/2014/main" id="{C5A66D9D-4DE4-4BC1-8A73-0829123EB9F9}"/>
            </a:ext>
          </a:extLst>
        </xdr:cNvPr>
        <xdr:cNvSpPr/>
      </xdr:nvSpPr>
      <xdr:spPr>
        <a:xfrm>
          <a:off x="12259918" y="12947546"/>
          <a:ext cx="2376000" cy="1367999"/>
        </a:xfrm>
        <a:prstGeom prst="borderCallout2">
          <a:avLst>
            <a:gd name="adj1" fmla="val 18750"/>
            <a:gd name="adj2" fmla="val -8333"/>
            <a:gd name="adj3" fmla="val 18750"/>
            <a:gd name="adj4" fmla="val -16667"/>
            <a:gd name="adj5" fmla="val 52204"/>
            <a:gd name="adj6" fmla="val -147688"/>
          </a:avLst>
        </a:prstGeom>
        <a:solidFill>
          <a:schemeClr val="bg1"/>
        </a:solidFill>
        <a:ln>
          <a:solidFill>
            <a:schemeClr val="tx1"/>
          </a:solidFill>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rgbClr val="FF0000"/>
              </a:solidFill>
            </a:rPr>
            <a:t>①～③の設問のいずれかに該当しない場合は（７）の項目を「いいえ」にチェックし，以下の①～③の設問に回答してください。</a:t>
          </a:r>
          <a:endParaRPr kumimoji="1" lang="en-US" altLang="ja-JP" sz="1100">
            <a:solidFill>
              <a:srgbClr val="FF0000"/>
            </a:solidFill>
          </a:endParaRPr>
        </a:p>
        <a:p>
          <a:pPr algn="l">
            <a:lnSpc>
              <a:spcPts val="1300"/>
            </a:lnSpc>
          </a:pPr>
          <a:r>
            <a:rPr kumimoji="1" lang="ja-JP" altLang="en-US" sz="1100">
              <a:solidFill>
                <a:srgbClr val="FF0000"/>
              </a:solidFill>
            </a:rPr>
            <a:t>①～③の設問の全てに該当する場合は（７）の項目を「はい」にチェックし，（８）に進んでください。</a:t>
          </a:r>
          <a:endParaRPr kumimoji="1" lang="en-US" altLang="ja-JP" sz="1100">
            <a:solidFill>
              <a:srgbClr val="FF0000"/>
            </a:solidFill>
          </a:endParaRPr>
        </a:p>
      </xdr:txBody>
    </xdr:sp>
    <xdr:clientData/>
  </xdr:twoCellAnchor>
  <xdr:twoCellAnchor>
    <xdr:from>
      <xdr:col>1</xdr:col>
      <xdr:colOff>337932</xdr:colOff>
      <xdr:row>8</xdr:row>
      <xdr:rowOff>23191</xdr:rowOff>
    </xdr:from>
    <xdr:to>
      <xdr:col>14</xdr:col>
      <xdr:colOff>35780</xdr:colOff>
      <xdr:row>8</xdr:row>
      <xdr:rowOff>347191</xdr:rowOff>
    </xdr:to>
    <xdr:sp macro="" textlink="">
      <xdr:nvSpPr>
        <xdr:cNvPr id="27" name="角丸四角形 26">
          <a:extLst>
            <a:ext uri="{FF2B5EF4-FFF2-40B4-BE49-F238E27FC236}">
              <a16:creationId xmlns:a16="http://schemas.microsoft.com/office/drawing/2014/main" id="{AC34C5BC-4032-440A-91F8-F9AE97828D0F}"/>
            </a:ext>
          </a:extLst>
        </xdr:cNvPr>
        <xdr:cNvSpPr/>
      </xdr:nvSpPr>
      <xdr:spPr>
        <a:xfrm>
          <a:off x="395910" y="1779104"/>
          <a:ext cx="6912000" cy="324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409161</xdr:colOff>
      <xdr:row>10</xdr:row>
      <xdr:rowOff>235304</xdr:rowOff>
    </xdr:from>
    <xdr:to>
      <xdr:col>34</xdr:col>
      <xdr:colOff>86139</xdr:colOff>
      <xdr:row>12</xdr:row>
      <xdr:rowOff>350348</xdr:rowOff>
    </xdr:to>
    <xdr:sp macro="" textlink="">
      <xdr:nvSpPr>
        <xdr:cNvPr id="28" name="線吹き出し 2 (枠付き) 27">
          <a:extLst>
            <a:ext uri="{FF2B5EF4-FFF2-40B4-BE49-F238E27FC236}">
              <a16:creationId xmlns:a16="http://schemas.microsoft.com/office/drawing/2014/main" id="{9538E3FC-7478-42BE-92B9-27A3D6C488D1}"/>
            </a:ext>
          </a:extLst>
        </xdr:cNvPr>
        <xdr:cNvSpPr/>
      </xdr:nvSpPr>
      <xdr:spPr>
        <a:xfrm>
          <a:off x="12220161" y="2637261"/>
          <a:ext cx="2426804" cy="612000"/>
        </a:xfrm>
        <a:prstGeom prst="borderCallout2">
          <a:avLst>
            <a:gd name="adj1" fmla="val 18750"/>
            <a:gd name="adj2" fmla="val -8333"/>
            <a:gd name="adj3" fmla="val -98133"/>
            <a:gd name="adj4" fmla="val -31001"/>
            <a:gd name="adj5" fmla="val -98134"/>
            <a:gd name="adj6" fmla="val -201888"/>
          </a:avLst>
        </a:prstGeom>
        <a:solidFill>
          <a:schemeClr val="bg1"/>
        </a:solidFill>
        <a:ln>
          <a:solidFill>
            <a:schemeClr val="tx1"/>
          </a:solidFill>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rgbClr val="FF0000"/>
              </a:solidFill>
              <a:effectLst/>
              <a:latin typeface="+mn-lt"/>
              <a:ea typeface="+mn-ea"/>
              <a:cs typeface="+mn-cs"/>
            </a:rPr>
            <a:t>「はい」「いいえ」のいずれかの該当する項目にチェックを入れてください。</a:t>
          </a:r>
          <a:endParaRPr lang="ja-JP" altLang="ja-JP">
            <a:solidFill>
              <a:srgbClr val="FF0000"/>
            </a:solidFill>
            <a:effectLst/>
          </a:endParaRPr>
        </a:p>
      </xdr:txBody>
    </xdr:sp>
    <xdr:clientData/>
  </xdr:twoCellAnchor>
  <xdr:twoCellAnchor>
    <xdr:from>
      <xdr:col>1</xdr:col>
      <xdr:colOff>357811</xdr:colOff>
      <xdr:row>58</xdr:row>
      <xdr:rowOff>26525</xdr:rowOff>
    </xdr:from>
    <xdr:to>
      <xdr:col>14</xdr:col>
      <xdr:colOff>1459659</xdr:colOff>
      <xdr:row>59</xdr:row>
      <xdr:rowOff>210047</xdr:rowOff>
    </xdr:to>
    <xdr:sp macro="" textlink="">
      <xdr:nvSpPr>
        <xdr:cNvPr id="29" name="角丸四角形 28">
          <a:extLst>
            <a:ext uri="{FF2B5EF4-FFF2-40B4-BE49-F238E27FC236}">
              <a16:creationId xmlns:a16="http://schemas.microsoft.com/office/drawing/2014/main" id="{3155D41F-A4C2-42CA-8E8D-8522EA9A8948}"/>
            </a:ext>
          </a:extLst>
        </xdr:cNvPr>
        <xdr:cNvSpPr/>
      </xdr:nvSpPr>
      <xdr:spPr>
        <a:xfrm>
          <a:off x="415789" y="13643134"/>
          <a:ext cx="8316000" cy="432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455542</xdr:colOff>
      <xdr:row>60</xdr:row>
      <xdr:rowOff>165654</xdr:rowOff>
    </xdr:from>
    <xdr:to>
      <xdr:col>34</xdr:col>
      <xdr:colOff>132520</xdr:colOff>
      <xdr:row>64</xdr:row>
      <xdr:rowOff>234850</xdr:rowOff>
    </xdr:to>
    <xdr:sp macro="" textlink="">
      <xdr:nvSpPr>
        <xdr:cNvPr id="30" name="線吹き出し 2 (枠付き) 29">
          <a:extLst>
            <a:ext uri="{FF2B5EF4-FFF2-40B4-BE49-F238E27FC236}">
              <a16:creationId xmlns:a16="http://schemas.microsoft.com/office/drawing/2014/main" id="{71D3299A-B6C2-42FE-9711-96658933BDFF}"/>
            </a:ext>
          </a:extLst>
        </xdr:cNvPr>
        <xdr:cNvSpPr/>
      </xdr:nvSpPr>
      <xdr:spPr>
        <a:xfrm>
          <a:off x="12266542" y="14270937"/>
          <a:ext cx="2426804" cy="972000"/>
        </a:xfrm>
        <a:prstGeom prst="borderCallout2">
          <a:avLst>
            <a:gd name="adj1" fmla="val 18750"/>
            <a:gd name="adj2" fmla="val -8333"/>
            <a:gd name="adj3" fmla="val 18750"/>
            <a:gd name="adj4" fmla="val -16667"/>
            <a:gd name="adj5" fmla="val -37689"/>
            <a:gd name="adj6" fmla="val -145575"/>
          </a:avLst>
        </a:prstGeom>
        <a:solidFill>
          <a:schemeClr val="bg1"/>
        </a:solidFill>
        <a:ln>
          <a:solidFill>
            <a:schemeClr val="tx1"/>
          </a:solidFill>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100">
              <a:solidFill>
                <a:srgbClr val="FF0000"/>
              </a:solidFill>
            </a:rPr>
            <a:t>誇大広告を行っている若しくは行ったことがある場合は「いいえ」にチェックし，備考欄に詳細を記載してください。</a:t>
          </a:r>
          <a:endParaRPr kumimoji="1" lang="en-US" altLang="ja-JP" sz="1100">
            <a:solidFill>
              <a:srgbClr val="FF0000"/>
            </a:solidFill>
          </a:endParaRPr>
        </a:p>
        <a:p>
          <a:pPr algn="l">
            <a:lnSpc>
              <a:spcPts val="1100"/>
            </a:lnSpc>
          </a:pPr>
          <a:r>
            <a:rPr kumimoji="1" lang="ja-JP" altLang="en-US" sz="1100">
              <a:solidFill>
                <a:srgbClr val="FF0000"/>
              </a:solidFill>
            </a:rPr>
            <a:t>誇大広告を行ったことがない場合は「はい」にチェックし，（９）に進んでください。</a:t>
          </a:r>
          <a:endParaRPr kumimoji="1" lang="en-US" altLang="ja-JP" sz="1100">
            <a:solidFill>
              <a:srgbClr val="FF0000"/>
            </a:solidFill>
          </a:endParaRPr>
        </a:p>
      </xdr:txBody>
    </xdr:sp>
    <xdr:clientData/>
  </xdr:twoCellAnchor>
  <xdr:twoCellAnchor>
    <xdr:from>
      <xdr:col>1</xdr:col>
      <xdr:colOff>352834</xdr:colOff>
      <xdr:row>60</xdr:row>
      <xdr:rowOff>21571</xdr:rowOff>
    </xdr:from>
    <xdr:to>
      <xdr:col>14</xdr:col>
      <xdr:colOff>1454682</xdr:colOff>
      <xdr:row>74</xdr:row>
      <xdr:rowOff>33131</xdr:rowOff>
    </xdr:to>
    <xdr:sp macro="" textlink="">
      <xdr:nvSpPr>
        <xdr:cNvPr id="31" name="角丸四角形 30">
          <a:extLst>
            <a:ext uri="{FF2B5EF4-FFF2-40B4-BE49-F238E27FC236}">
              <a16:creationId xmlns:a16="http://schemas.microsoft.com/office/drawing/2014/main" id="{FF35186A-4043-4B6A-B099-06EC5A3B22CF}"/>
            </a:ext>
          </a:extLst>
        </xdr:cNvPr>
        <xdr:cNvSpPr/>
      </xdr:nvSpPr>
      <xdr:spPr>
        <a:xfrm>
          <a:off x="410812" y="14955114"/>
          <a:ext cx="8316000" cy="3250060"/>
        </a:xfrm>
        <a:prstGeom prst="roundRect">
          <a:avLst>
            <a:gd name="adj" fmla="val 815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455544</xdr:colOff>
      <xdr:row>65</xdr:row>
      <xdr:rowOff>149082</xdr:rowOff>
    </xdr:from>
    <xdr:to>
      <xdr:col>34</xdr:col>
      <xdr:colOff>132522</xdr:colOff>
      <xdr:row>68</xdr:row>
      <xdr:rowOff>32212</xdr:rowOff>
    </xdr:to>
    <xdr:sp macro="" textlink="">
      <xdr:nvSpPr>
        <xdr:cNvPr id="33" name="線吹き出し 1 (枠付き) 32">
          <a:extLst>
            <a:ext uri="{FF2B5EF4-FFF2-40B4-BE49-F238E27FC236}">
              <a16:creationId xmlns:a16="http://schemas.microsoft.com/office/drawing/2014/main" id="{AC54E038-E959-45B7-803E-75FB7F2719F7}"/>
            </a:ext>
          </a:extLst>
        </xdr:cNvPr>
        <xdr:cNvSpPr/>
      </xdr:nvSpPr>
      <xdr:spPr>
        <a:xfrm>
          <a:off x="12266544" y="15405647"/>
          <a:ext cx="2426804" cy="612000"/>
        </a:xfrm>
        <a:prstGeom prst="borderCallout1">
          <a:avLst>
            <a:gd name="adj1" fmla="val 32030"/>
            <a:gd name="adj2" fmla="val -2004"/>
            <a:gd name="adj3" fmla="val 32282"/>
            <a:gd name="adj4" fmla="val -145264"/>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「はい」「いいえ」のいずれかの該当する項目にチェックを入れてください。</a:t>
          </a:r>
          <a:endParaRPr lang="ja-JP" altLang="ja-JP">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132522</xdr:rowOff>
    </xdr:from>
    <xdr:to>
      <xdr:col>8</xdr:col>
      <xdr:colOff>886240</xdr:colOff>
      <xdr:row>2</xdr:row>
      <xdr:rowOff>157369</xdr:rowOff>
    </xdr:to>
    <xdr:sp macro="" textlink="">
      <xdr:nvSpPr>
        <xdr:cNvPr id="2" name="正方形/長方形 1">
          <a:extLst>
            <a:ext uri="{FF2B5EF4-FFF2-40B4-BE49-F238E27FC236}">
              <a16:creationId xmlns:a16="http://schemas.microsoft.com/office/drawing/2014/main" id="{D3578A6A-A86D-4E44-BF8D-8EB30D2304B0}"/>
            </a:ext>
          </a:extLst>
        </xdr:cNvPr>
        <xdr:cNvSpPr/>
      </xdr:nvSpPr>
      <xdr:spPr>
        <a:xfrm>
          <a:off x="7686675" y="132522"/>
          <a:ext cx="2534065" cy="3677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r>
            <a:rPr kumimoji="1" lang="en-US" altLang="ja-JP" sz="1600" b="1">
              <a:solidFill>
                <a:schemeClr val="tx1"/>
              </a:solidFill>
            </a:rPr>
            <a:t> </a:t>
          </a:r>
        </a:p>
      </xdr:txBody>
    </xdr:sp>
    <xdr:clientData/>
  </xdr:twoCellAnchor>
  <xdr:twoCellAnchor>
    <xdr:from>
      <xdr:col>0</xdr:col>
      <xdr:colOff>695739</xdr:colOff>
      <xdr:row>4</xdr:row>
      <xdr:rowOff>140804</xdr:rowOff>
    </xdr:from>
    <xdr:to>
      <xdr:col>8</xdr:col>
      <xdr:colOff>132521</xdr:colOff>
      <xdr:row>8</xdr:row>
      <xdr:rowOff>8282</xdr:rowOff>
    </xdr:to>
    <xdr:sp macro="" textlink="">
      <xdr:nvSpPr>
        <xdr:cNvPr id="3" name="角丸四角形 2">
          <a:extLst>
            <a:ext uri="{FF2B5EF4-FFF2-40B4-BE49-F238E27FC236}">
              <a16:creationId xmlns:a16="http://schemas.microsoft.com/office/drawing/2014/main" id="{554B3A1C-03CB-4C05-AD44-FD04A3DAC973}"/>
            </a:ext>
          </a:extLst>
        </xdr:cNvPr>
        <xdr:cNvSpPr/>
      </xdr:nvSpPr>
      <xdr:spPr>
        <a:xfrm>
          <a:off x="695739" y="836129"/>
          <a:ext cx="8771282" cy="270592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372718</xdr:colOff>
      <xdr:row>5</xdr:row>
      <xdr:rowOff>173934</xdr:rowOff>
    </xdr:from>
    <xdr:to>
      <xdr:col>14</xdr:col>
      <xdr:colOff>240197</xdr:colOff>
      <xdr:row>6</xdr:row>
      <xdr:rowOff>91109</xdr:rowOff>
    </xdr:to>
    <xdr:sp macro="" textlink="">
      <xdr:nvSpPr>
        <xdr:cNvPr id="4" name="線吹き出し 1 (枠付き) 3">
          <a:extLst>
            <a:ext uri="{FF2B5EF4-FFF2-40B4-BE49-F238E27FC236}">
              <a16:creationId xmlns:a16="http://schemas.microsoft.com/office/drawing/2014/main" id="{016D8734-8ED9-4E07-82B5-C60D47C38B2E}"/>
            </a:ext>
          </a:extLst>
        </xdr:cNvPr>
        <xdr:cNvSpPr/>
      </xdr:nvSpPr>
      <xdr:spPr>
        <a:xfrm>
          <a:off x="11469343" y="1040709"/>
          <a:ext cx="2610679" cy="1736450"/>
        </a:xfrm>
        <a:prstGeom prst="borderCallout1">
          <a:avLst>
            <a:gd name="adj1" fmla="val 17981"/>
            <a:gd name="adj2" fmla="val -13713"/>
            <a:gd name="adj3" fmla="val 18922"/>
            <a:gd name="adj4" fmla="val -75990"/>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サービス</a:t>
          </a:r>
          <a:r>
            <a:rPr kumimoji="1" lang="ja-JP" altLang="en-US" sz="1100">
              <a:solidFill>
                <a:srgbClr val="FF0000"/>
              </a:solidFill>
              <a:effectLst/>
              <a:latin typeface="+mn-lt"/>
              <a:ea typeface="+mn-ea"/>
              <a:cs typeface="+mn-cs"/>
            </a:rPr>
            <a:t>提供に当って，入居者に対し身体拘束等を行っていないまたは，緊急やむを得ず行う場合は，書面により（説明書・同意書）同意を得て行い，その記録を保管しているときは「できている」にチェックを入れてください。</a:t>
          </a:r>
          <a:endParaRPr kumimoji="1" lang="en-US" altLang="ja-JP" sz="1100">
            <a:solidFill>
              <a:srgbClr val="FF0000"/>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a:solidFill>
                <a:srgbClr val="FF0000"/>
              </a:solidFill>
              <a:effectLst/>
            </a:rPr>
            <a:t>「一部できている」・「できていない」にチェックを入れた場合はできていない理由を備考欄に記載してください。</a:t>
          </a:r>
          <a:endParaRPr lang="ja-JP" altLang="ja-JP">
            <a:solidFill>
              <a:srgbClr val="FF0000"/>
            </a:solidFill>
            <a:effectLst/>
          </a:endParaRPr>
        </a:p>
      </xdr:txBody>
    </xdr:sp>
    <xdr:clientData/>
  </xdr:twoCellAnchor>
  <xdr:twoCellAnchor>
    <xdr:from>
      <xdr:col>0</xdr:col>
      <xdr:colOff>679178</xdr:colOff>
      <xdr:row>8</xdr:row>
      <xdr:rowOff>8282</xdr:rowOff>
    </xdr:from>
    <xdr:to>
      <xdr:col>8</xdr:col>
      <xdr:colOff>115960</xdr:colOff>
      <xdr:row>11</xdr:row>
      <xdr:rowOff>8284</xdr:rowOff>
    </xdr:to>
    <xdr:sp macro="" textlink="">
      <xdr:nvSpPr>
        <xdr:cNvPr id="5" name="角丸四角形 4">
          <a:extLst>
            <a:ext uri="{FF2B5EF4-FFF2-40B4-BE49-F238E27FC236}">
              <a16:creationId xmlns:a16="http://schemas.microsoft.com/office/drawing/2014/main" id="{FD155AB9-3784-41E6-8379-677EC01B33E0}"/>
            </a:ext>
          </a:extLst>
        </xdr:cNvPr>
        <xdr:cNvSpPr/>
      </xdr:nvSpPr>
      <xdr:spPr>
        <a:xfrm>
          <a:off x="679178" y="3542057"/>
          <a:ext cx="8771282" cy="246697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372720</xdr:colOff>
      <xdr:row>8</xdr:row>
      <xdr:rowOff>124239</xdr:rowOff>
    </xdr:from>
    <xdr:to>
      <xdr:col>14</xdr:col>
      <xdr:colOff>240199</xdr:colOff>
      <xdr:row>9</xdr:row>
      <xdr:rowOff>1076740</xdr:rowOff>
    </xdr:to>
    <xdr:sp macro="" textlink="">
      <xdr:nvSpPr>
        <xdr:cNvPr id="6" name="線吹き出し 1 (枠付き) 5">
          <a:extLst>
            <a:ext uri="{FF2B5EF4-FFF2-40B4-BE49-F238E27FC236}">
              <a16:creationId xmlns:a16="http://schemas.microsoft.com/office/drawing/2014/main" id="{43249C90-3AA8-41F1-95A5-91E1E18CF279}"/>
            </a:ext>
          </a:extLst>
        </xdr:cNvPr>
        <xdr:cNvSpPr/>
      </xdr:nvSpPr>
      <xdr:spPr>
        <a:xfrm>
          <a:off x="11469345" y="3658014"/>
          <a:ext cx="2610679" cy="1362076"/>
        </a:xfrm>
        <a:prstGeom prst="borderCallout1">
          <a:avLst>
            <a:gd name="adj1" fmla="val 17981"/>
            <a:gd name="adj2" fmla="val -13713"/>
            <a:gd name="adj3" fmla="val 17970"/>
            <a:gd name="adj4" fmla="val -77572"/>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a:solidFill>
                <a:srgbClr val="FF0000"/>
              </a:solidFill>
              <a:effectLst/>
            </a:rPr>
            <a:t>「一部できている」・「できていない」にチェックを入れた場合はできていない理由を備考欄に記載してください。</a:t>
          </a:r>
          <a:endParaRPr lang="en-US" altLang="ja-JP">
            <a:solidFill>
              <a:srgbClr val="FF0000"/>
            </a:solidFill>
            <a:effectLst/>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a:solidFill>
                <a:srgbClr val="FF0000"/>
              </a:solidFill>
              <a:effectLst/>
            </a:rPr>
            <a:t>高齢者虐待に関する盛岡市の通報窓口は盛岡市保健福祉部高齢者支援室，地域包括支援センター，介護支援センターになります。</a:t>
          </a:r>
          <a:endParaRPr lang="ja-JP" altLang="ja-JP">
            <a:solidFill>
              <a:srgbClr val="FF0000"/>
            </a:solidFill>
            <a:effectLst/>
          </a:endParaRPr>
        </a:p>
      </xdr:txBody>
    </xdr:sp>
    <xdr:clientData/>
  </xdr:twoCellAnchor>
  <xdr:twoCellAnchor>
    <xdr:from>
      <xdr:col>0</xdr:col>
      <xdr:colOff>687456</xdr:colOff>
      <xdr:row>11</xdr:row>
      <xdr:rowOff>24848</xdr:rowOff>
    </xdr:from>
    <xdr:to>
      <xdr:col>8</xdr:col>
      <xdr:colOff>107672</xdr:colOff>
      <xdr:row>12</xdr:row>
      <xdr:rowOff>8283</xdr:rowOff>
    </xdr:to>
    <xdr:sp macro="" textlink="">
      <xdr:nvSpPr>
        <xdr:cNvPr id="7" name="角丸四角形 6">
          <a:extLst>
            <a:ext uri="{FF2B5EF4-FFF2-40B4-BE49-F238E27FC236}">
              <a16:creationId xmlns:a16="http://schemas.microsoft.com/office/drawing/2014/main" id="{25EE93EF-FE97-4B8C-AD96-0E58DE75AF25}"/>
            </a:ext>
          </a:extLst>
        </xdr:cNvPr>
        <xdr:cNvSpPr/>
      </xdr:nvSpPr>
      <xdr:spPr>
        <a:xfrm>
          <a:off x="687456" y="6025598"/>
          <a:ext cx="8754716" cy="36443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389283</xdr:colOff>
      <xdr:row>9</xdr:row>
      <xdr:rowOff>1457733</xdr:rowOff>
    </xdr:from>
    <xdr:to>
      <xdr:col>14</xdr:col>
      <xdr:colOff>256762</xdr:colOff>
      <xdr:row>12</xdr:row>
      <xdr:rowOff>74537</xdr:rowOff>
    </xdr:to>
    <xdr:sp macro="" textlink="">
      <xdr:nvSpPr>
        <xdr:cNvPr id="8" name="線吹き出し 1 (枠付き) 7">
          <a:extLst>
            <a:ext uri="{FF2B5EF4-FFF2-40B4-BE49-F238E27FC236}">
              <a16:creationId xmlns:a16="http://schemas.microsoft.com/office/drawing/2014/main" id="{D388DEAC-7D79-4359-8545-2A36AAB2DDB5}"/>
            </a:ext>
          </a:extLst>
        </xdr:cNvPr>
        <xdr:cNvSpPr/>
      </xdr:nvSpPr>
      <xdr:spPr>
        <a:xfrm>
          <a:off x="11485908" y="5401083"/>
          <a:ext cx="2610679" cy="1055204"/>
        </a:xfrm>
        <a:prstGeom prst="borderCallout1">
          <a:avLst>
            <a:gd name="adj1" fmla="val 25855"/>
            <a:gd name="adj2" fmla="val -12131"/>
            <a:gd name="adj3" fmla="val 71684"/>
            <a:gd name="adj4" fmla="val -77889"/>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rgbClr val="FF0000"/>
              </a:solidFill>
              <a:effectLst/>
            </a:rPr>
            <a:t>「一部できている」・「できていない」にチェックを入れた場合はできていない理由を備考欄に記載してください。</a:t>
          </a:r>
          <a:endParaRPr lang="en-US" altLang="ja-JP">
            <a:solidFill>
              <a:srgbClr val="FF0000"/>
            </a:solidFill>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rgbClr val="FF0000"/>
              </a:solidFill>
              <a:effectLst/>
            </a:rPr>
            <a:t>相談窓口は，盛岡市建築住宅課・介護高齢福祉課になります。</a:t>
          </a:r>
          <a:endParaRPr lang="en-US" altLang="ja-JP">
            <a:solidFill>
              <a:srgbClr val="FF0000"/>
            </a:solidFill>
            <a:effectLst/>
          </a:endParaRPr>
        </a:p>
      </xdr:txBody>
    </xdr:sp>
    <xdr:clientData/>
  </xdr:twoCellAnchor>
  <xdr:twoCellAnchor>
    <xdr:from>
      <xdr:col>0</xdr:col>
      <xdr:colOff>695739</xdr:colOff>
      <xdr:row>12</xdr:row>
      <xdr:rowOff>24848</xdr:rowOff>
    </xdr:from>
    <xdr:to>
      <xdr:col>8</xdr:col>
      <xdr:colOff>115955</xdr:colOff>
      <xdr:row>13</xdr:row>
      <xdr:rowOff>306457</xdr:rowOff>
    </xdr:to>
    <xdr:sp macro="" textlink="">
      <xdr:nvSpPr>
        <xdr:cNvPr id="9" name="角丸四角形 8">
          <a:extLst>
            <a:ext uri="{FF2B5EF4-FFF2-40B4-BE49-F238E27FC236}">
              <a16:creationId xmlns:a16="http://schemas.microsoft.com/office/drawing/2014/main" id="{61E6EC50-D7A4-400C-A3AB-F06BED7AFB84}"/>
            </a:ext>
          </a:extLst>
        </xdr:cNvPr>
        <xdr:cNvSpPr/>
      </xdr:nvSpPr>
      <xdr:spPr>
        <a:xfrm>
          <a:off x="695739" y="6406598"/>
          <a:ext cx="8754716" cy="69118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397565</xdr:colOff>
      <xdr:row>12</xdr:row>
      <xdr:rowOff>298175</xdr:rowOff>
    </xdr:from>
    <xdr:to>
      <xdr:col>14</xdr:col>
      <xdr:colOff>265044</xdr:colOff>
      <xdr:row>13</xdr:row>
      <xdr:rowOff>248479</xdr:rowOff>
    </xdr:to>
    <xdr:sp macro="" textlink="">
      <xdr:nvSpPr>
        <xdr:cNvPr id="10" name="線吹き出し 1 (枠付き) 9">
          <a:extLst>
            <a:ext uri="{FF2B5EF4-FFF2-40B4-BE49-F238E27FC236}">
              <a16:creationId xmlns:a16="http://schemas.microsoft.com/office/drawing/2014/main" id="{5C84DCD5-1246-4B6D-BBE8-A23D4CD3E7F2}"/>
            </a:ext>
          </a:extLst>
        </xdr:cNvPr>
        <xdr:cNvSpPr/>
      </xdr:nvSpPr>
      <xdr:spPr>
        <a:xfrm>
          <a:off x="11494190" y="6679925"/>
          <a:ext cx="2610679" cy="359879"/>
        </a:xfrm>
        <a:prstGeom prst="borderCallout1">
          <a:avLst>
            <a:gd name="adj1" fmla="val 17981"/>
            <a:gd name="adj2" fmla="val -13713"/>
            <a:gd name="adj3" fmla="val 19459"/>
            <a:gd name="adj4" fmla="val -78205"/>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rgbClr val="FF0000"/>
              </a:solidFill>
              <a:effectLst/>
            </a:rPr>
            <a:t>該当する項目にチェックを入れてください</a:t>
          </a:r>
          <a:endParaRPr lang="en-US" altLang="ja-JP">
            <a:solidFill>
              <a:srgbClr val="FF0000"/>
            </a:solidFill>
            <a:effectLst/>
          </a:endParaRPr>
        </a:p>
      </xdr:txBody>
    </xdr:sp>
    <xdr:clientData/>
  </xdr:twoCellAnchor>
  <xdr:twoCellAnchor>
    <xdr:from>
      <xdr:col>0</xdr:col>
      <xdr:colOff>704022</xdr:colOff>
      <xdr:row>14</xdr:row>
      <xdr:rowOff>0</xdr:rowOff>
    </xdr:from>
    <xdr:to>
      <xdr:col>8</xdr:col>
      <xdr:colOff>124238</xdr:colOff>
      <xdr:row>18</xdr:row>
      <xdr:rowOff>0</xdr:rowOff>
    </xdr:to>
    <xdr:sp macro="" textlink="">
      <xdr:nvSpPr>
        <xdr:cNvPr id="11" name="角丸四角形 10">
          <a:extLst>
            <a:ext uri="{FF2B5EF4-FFF2-40B4-BE49-F238E27FC236}">
              <a16:creationId xmlns:a16="http://schemas.microsoft.com/office/drawing/2014/main" id="{FCF3CCA2-335A-4C15-B2A1-EA522CE3240F}"/>
            </a:ext>
          </a:extLst>
        </xdr:cNvPr>
        <xdr:cNvSpPr/>
      </xdr:nvSpPr>
      <xdr:spPr>
        <a:xfrm>
          <a:off x="704022" y="7105650"/>
          <a:ext cx="8754716" cy="15906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405845</xdr:colOff>
      <xdr:row>14</xdr:row>
      <xdr:rowOff>82826</xdr:rowOff>
    </xdr:from>
    <xdr:to>
      <xdr:col>14</xdr:col>
      <xdr:colOff>273324</xdr:colOff>
      <xdr:row>16</xdr:row>
      <xdr:rowOff>339588</xdr:rowOff>
    </xdr:to>
    <xdr:sp macro="" textlink="">
      <xdr:nvSpPr>
        <xdr:cNvPr id="12" name="線吹き出し 1 (枠付き) 11">
          <a:extLst>
            <a:ext uri="{FF2B5EF4-FFF2-40B4-BE49-F238E27FC236}">
              <a16:creationId xmlns:a16="http://schemas.microsoft.com/office/drawing/2014/main" id="{763B275C-74BB-4593-8158-DD6C5DF62832}"/>
            </a:ext>
          </a:extLst>
        </xdr:cNvPr>
        <xdr:cNvSpPr/>
      </xdr:nvSpPr>
      <xdr:spPr>
        <a:xfrm>
          <a:off x="11502470" y="7188476"/>
          <a:ext cx="2610679" cy="1094962"/>
        </a:xfrm>
        <a:prstGeom prst="borderCallout1">
          <a:avLst>
            <a:gd name="adj1" fmla="val 25855"/>
            <a:gd name="adj2" fmla="val -12131"/>
            <a:gd name="adj3" fmla="val 26113"/>
            <a:gd name="adj4" fmla="val -78206"/>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rgbClr val="FF0000"/>
              </a:solidFill>
              <a:effectLst/>
            </a:rPr>
            <a:t>「一部できている」・「できていない」にチェックを入れた場合はできていない理由を備考欄に記載してください。</a:t>
          </a:r>
          <a:endParaRPr lang="en-US" altLang="ja-JP">
            <a:solidFill>
              <a:srgbClr val="FF0000"/>
            </a:solidFill>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en-US" altLang="ja-JP">
              <a:solidFill>
                <a:srgbClr val="FF0000"/>
              </a:solidFill>
              <a:effectLst/>
            </a:rPr>
            <a:t>※</a:t>
          </a:r>
          <a:r>
            <a:rPr lang="ja-JP" altLang="en-US">
              <a:solidFill>
                <a:srgbClr val="FF0000"/>
              </a:solidFill>
              <a:effectLst/>
            </a:rPr>
            <a:t>消防検査の書類等は立入検査時に確認しますので適正に管理してください。</a:t>
          </a:r>
          <a:endParaRPr lang="en-US" altLang="ja-JP">
            <a:solidFill>
              <a:srgbClr val="FF0000"/>
            </a:solidFill>
            <a:effectLst/>
          </a:endParaRPr>
        </a:p>
      </xdr:txBody>
    </xdr:sp>
    <xdr:clientData/>
  </xdr:twoCellAnchor>
  <xdr:twoCellAnchor>
    <xdr:from>
      <xdr:col>0</xdr:col>
      <xdr:colOff>712305</xdr:colOff>
      <xdr:row>18</xdr:row>
      <xdr:rowOff>8283</xdr:rowOff>
    </xdr:from>
    <xdr:to>
      <xdr:col>8</xdr:col>
      <xdr:colOff>132521</xdr:colOff>
      <xdr:row>25</xdr:row>
      <xdr:rowOff>24849</xdr:rowOff>
    </xdr:to>
    <xdr:sp macro="" textlink="">
      <xdr:nvSpPr>
        <xdr:cNvPr id="13" name="角丸四角形 12">
          <a:extLst>
            <a:ext uri="{FF2B5EF4-FFF2-40B4-BE49-F238E27FC236}">
              <a16:creationId xmlns:a16="http://schemas.microsoft.com/office/drawing/2014/main" id="{F1F48617-AC04-4BF8-9764-4B0AD64E3659}"/>
            </a:ext>
          </a:extLst>
        </xdr:cNvPr>
        <xdr:cNvSpPr/>
      </xdr:nvSpPr>
      <xdr:spPr>
        <a:xfrm>
          <a:off x="712305" y="8705022"/>
          <a:ext cx="8738151" cy="499441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389282</xdr:colOff>
      <xdr:row>21</xdr:row>
      <xdr:rowOff>132586</xdr:rowOff>
    </xdr:from>
    <xdr:to>
      <xdr:col>14</xdr:col>
      <xdr:colOff>256761</xdr:colOff>
      <xdr:row>21</xdr:row>
      <xdr:rowOff>488738</xdr:rowOff>
    </xdr:to>
    <xdr:sp macro="" textlink="">
      <xdr:nvSpPr>
        <xdr:cNvPr id="14" name="線吹き出し 1 (枠付き) 13">
          <a:extLst>
            <a:ext uri="{FF2B5EF4-FFF2-40B4-BE49-F238E27FC236}">
              <a16:creationId xmlns:a16="http://schemas.microsoft.com/office/drawing/2014/main" id="{00464A02-EA81-41B0-904A-71F4625FE11B}"/>
            </a:ext>
          </a:extLst>
        </xdr:cNvPr>
        <xdr:cNvSpPr/>
      </xdr:nvSpPr>
      <xdr:spPr>
        <a:xfrm>
          <a:off x="11485907" y="9800461"/>
          <a:ext cx="2610679" cy="356152"/>
        </a:xfrm>
        <a:prstGeom prst="borderCallout1">
          <a:avLst>
            <a:gd name="adj1" fmla="val 17981"/>
            <a:gd name="adj2" fmla="val -13713"/>
            <a:gd name="adj3" fmla="val 19459"/>
            <a:gd name="adj4" fmla="val -76306"/>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rgbClr val="FF0000"/>
              </a:solidFill>
              <a:effectLst/>
            </a:rPr>
            <a:t>該当する項目にチェックを入れてください</a:t>
          </a:r>
          <a:endParaRPr lang="en-US" altLang="ja-JP">
            <a:solidFill>
              <a:srgbClr val="FF0000"/>
            </a:solidFill>
            <a:effectLst/>
          </a:endParaRPr>
        </a:p>
      </xdr:txBody>
    </xdr:sp>
    <xdr:clientData/>
  </xdr:twoCellAnchor>
  <xdr:twoCellAnchor>
    <xdr:from>
      <xdr:col>0</xdr:col>
      <xdr:colOff>720586</xdr:colOff>
      <xdr:row>26</xdr:row>
      <xdr:rowOff>1416326</xdr:rowOff>
    </xdr:from>
    <xdr:to>
      <xdr:col>8</xdr:col>
      <xdr:colOff>124238</xdr:colOff>
      <xdr:row>29</xdr:row>
      <xdr:rowOff>0</xdr:rowOff>
    </xdr:to>
    <xdr:sp macro="" textlink="">
      <xdr:nvSpPr>
        <xdr:cNvPr id="15" name="角丸四角形 14">
          <a:extLst>
            <a:ext uri="{FF2B5EF4-FFF2-40B4-BE49-F238E27FC236}">
              <a16:creationId xmlns:a16="http://schemas.microsoft.com/office/drawing/2014/main" id="{3A5A14F3-FB67-4B9C-A24E-7DF7021E58B5}"/>
            </a:ext>
          </a:extLst>
        </xdr:cNvPr>
        <xdr:cNvSpPr/>
      </xdr:nvSpPr>
      <xdr:spPr>
        <a:xfrm>
          <a:off x="720586" y="16770626"/>
          <a:ext cx="8738152" cy="145069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356152</xdr:colOff>
      <xdr:row>27</xdr:row>
      <xdr:rowOff>157370</xdr:rowOff>
    </xdr:from>
    <xdr:to>
      <xdr:col>14</xdr:col>
      <xdr:colOff>223631</xdr:colOff>
      <xdr:row>28</xdr:row>
      <xdr:rowOff>256761</xdr:rowOff>
    </xdr:to>
    <xdr:sp macro="" textlink="">
      <xdr:nvSpPr>
        <xdr:cNvPr id="16" name="線吹き出し 1 (枠付き) 15">
          <a:extLst>
            <a:ext uri="{FF2B5EF4-FFF2-40B4-BE49-F238E27FC236}">
              <a16:creationId xmlns:a16="http://schemas.microsoft.com/office/drawing/2014/main" id="{B43B97AC-9904-4D0D-B5BB-ED42774BB245}"/>
            </a:ext>
          </a:extLst>
        </xdr:cNvPr>
        <xdr:cNvSpPr/>
      </xdr:nvSpPr>
      <xdr:spPr>
        <a:xfrm>
          <a:off x="11452777" y="16940420"/>
          <a:ext cx="2610679" cy="356566"/>
        </a:xfrm>
        <a:prstGeom prst="borderCallout1">
          <a:avLst>
            <a:gd name="adj1" fmla="val 17981"/>
            <a:gd name="adj2" fmla="val -13713"/>
            <a:gd name="adj3" fmla="val 19459"/>
            <a:gd name="adj4" fmla="val -76306"/>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rgbClr val="FF0000"/>
              </a:solidFill>
              <a:effectLst/>
            </a:rPr>
            <a:t>該当する項目にチェックを入れてください</a:t>
          </a:r>
          <a:endParaRPr lang="en-US" altLang="ja-JP">
            <a:solidFill>
              <a:srgbClr val="FF0000"/>
            </a:solidFill>
            <a:effectLst/>
          </a:endParaRPr>
        </a:p>
      </xdr:txBody>
    </xdr:sp>
    <xdr:clientData/>
  </xdr:twoCellAnchor>
  <xdr:twoCellAnchor>
    <xdr:from>
      <xdr:col>0</xdr:col>
      <xdr:colOff>670892</xdr:colOff>
      <xdr:row>25</xdr:row>
      <xdr:rowOff>16565</xdr:rowOff>
    </xdr:from>
    <xdr:to>
      <xdr:col>8</xdr:col>
      <xdr:colOff>91108</xdr:colOff>
      <xdr:row>26</xdr:row>
      <xdr:rowOff>1416326</xdr:rowOff>
    </xdr:to>
    <xdr:sp macro="" textlink="">
      <xdr:nvSpPr>
        <xdr:cNvPr id="18" name="角丸四角形 17">
          <a:extLst>
            <a:ext uri="{FF2B5EF4-FFF2-40B4-BE49-F238E27FC236}">
              <a16:creationId xmlns:a16="http://schemas.microsoft.com/office/drawing/2014/main" id="{FB65F363-7300-468A-935C-3DC14D19C5ED}"/>
            </a:ext>
          </a:extLst>
        </xdr:cNvPr>
        <xdr:cNvSpPr/>
      </xdr:nvSpPr>
      <xdr:spPr>
        <a:xfrm>
          <a:off x="670892" y="13691152"/>
          <a:ext cx="8738151" cy="307284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331305</xdr:colOff>
      <xdr:row>25</xdr:row>
      <xdr:rowOff>289891</xdr:rowOff>
    </xdr:from>
    <xdr:to>
      <xdr:col>14</xdr:col>
      <xdr:colOff>198784</xdr:colOff>
      <xdr:row>25</xdr:row>
      <xdr:rowOff>1143000</xdr:rowOff>
    </xdr:to>
    <xdr:sp macro="" textlink="">
      <xdr:nvSpPr>
        <xdr:cNvPr id="20" name="線吹き出し 1 (枠付き) 19">
          <a:extLst>
            <a:ext uri="{FF2B5EF4-FFF2-40B4-BE49-F238E27FC236}">
              <a16:creationId xmlns:a16="http://schemas.microsoft.com/office/drawing/2014/main" id="{66FD900D-8E5A-4EF8-BB67-4CD95F315951}"/>
            </a:ext>
          </a:extLst>
        </xdr:cNvPr>
        <xdr:cNvSpPr/>
      </xdr:nvSpPr>
      <xdr:spPr>
        <a:xfrm>
          <a:off x="11413435" y="13964478"/>
          <a:ext cx="2617306" cy="853109"/>
        </a:xfrm>
        <a:prstGeom prst="borderCallout1">
          <a:avLst>
            <a:gd name="adj1" fmla="val 17981"/>
            <a:gd name="adj2" fmla="val -13713"/>
            <a:gd name="adj3" fmla="val 18922"/>
            <a:gd name="adj4" fmla="val -75990"/>
          </a:avLst>
        </a:prstGeom>
        <a:solidFill>
          <a:schemeClr val="bg1"/>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rgbClr val="FF0000"/>
              </a:solidFill>
              <a:effectLst/>
            </a:rPr>
            <a:t>該当する項目にチェックを入れてください。また「一部できている」・「できていない」にチェックを入れた場合はできていない理由を備考欄に記載してください。</a:t>
          </a:r>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chikujyutaku@city.morioka.iwate.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enchikujyutaku@city.morioka.iwat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B109"/>
  <sheetViews>
    <sheetView view="pageBreakPreview" zoomScale="85" zoomScaleNormal="100" zoomScaleSheetLayoutView="85" workbookViewId="0">
      <selection activeCell="D9" sqref="D9:K9"/>
    </sheetView>
  </sheetViews>
  <sheetFormatPr defaultRowHeight="20.100000000000001" customHeight="1" x14ac:dyDescent="0.15"/>
  <cols>
    <col min="1" max="1" width="0.75" style="40" customWidth="1"/>
    <col min="2" max="2" width="6.5" style="31" customWidth="1"/>
    <col min="3" max="3" width="4" style="45" customWidth="1"/>
    <col min="4" max="4" width="9.5" style="24" customWidth="1"/>
    <col min="5" max="5" width="9.875" style="1" customWidth="1"/>
    <col min="6" max="6" width="9.375" style="1" customWidth="1"/>
    <col min="7" max="7" width="12.75" style="1" customWidth="1"/>
    <col min="8" max="8" width="13.25" style="1" customWidth="1"/>
    <col min="9" max="9" width="7" style="1" customWidth="1"/>
    <col min="10" max="10" width="9.375" style="1" customWidth="1"/>
    <col min="11" max="11" width="3.25" style="1" customWidth="1"/>
    <col min="12" max="12" width="4.625" style="1" customWidth="1"/>
    <col min="13" max="13" width="4.75" style="18" customWidth="1"/>
    <col min="14" max="14" width="4.375" style="18" customWidth="1"/>
    <col min="15" max="15" width="18.125" style="4" customWidth="1"/>
    <col min="16" max="17" width="15.5" style="12" customWidth="1"/>
    <col min="18" max="18" width="9.375" style="12" customWidth="1"/>
    <col min="19" max="19" width="11.875" style="12" customWidth="1"/>
    <col min="20" max="20" width="5.875" style="47" customWidth="1"/>
    <col min="21" max="21" width="4.625" style="66" customWidth="1"/>
    <col min="22" max="22" width="28.875" style="1" bestFit="1" customWidth="1"/>
    <col min="23" max="23" width="4.375" style="1" customWidth="1"/>
    <col min="24" max="24" width="2" style="1" customWidth="1"/>
    <col min="25" max="25" width="2.25" style="1" customWidth="1"/>
    <col min="26" max="26" width="3.25" style="1" customWidth="1"/>
    <col min="27" max="27" width="9" style="1"/>
    <col min="28" max="28" width="9" style="2"/>
    <col min="29" max="16384" width="9" style="1"/>
  </cols>
  <sheetData>
    <row r="1" spans="1:28" s="53" customFormat="1" ht="12" customHeight="1" x14ac:dyDescent="0.15">
      <c r="B1" s="54" t="s">
        <v>64</v>
      </c>
      <c r="C1" s="57">
        <f>COUNTIF($AB$7:$AB$74,$B1)</f>
        <v>0</v>
      </c>
      <c r="D1" s="54" t="s">
        <v>60</v>
      </c>
      <c r="E1" s="55">
        <f>SUMIF($AB$7:$AB$74,$D1,$U$7:$U$74)</f>
        <v>0</v>
      </c>
      <c r="F1" s="54" t="s">
        <v>98</v>
      </c>
      <c r="G1" s="55">
        <f>COUNTIF($AB$7:$AB$74,$F1)</f>
        <v>0</v>
      </c>
      <c r="H1" s="54" t="s">
        <v>61</v>
      </c>
      <c r="I1" s="56">
        <f>E1+C1+G1</f>
        <v>0</v>
      </c>
      <c r="J1" s="56"/>
      <c r="K1" s="57" t="str">
        <f>IF(U76-I1=0,"重複回答なし","重複回答あり")</f>
        <v>重複回答あり</v>
      </c>
      <c r="T1" s="52" t="s">
        <v>65</v>
      </c>
      <c r="U1" s="64">
        <f>COUNTIF(T8:T74,T1)</f>
        <v>21</v>
      </c>
      <c r="W1" s="58" t="s">
        <v>55</v>
      </c>
      <c r="X1" s="58" t="s">
        <v>56</v>
      </c>
      <c r="AB1" s="56"/>
    </row>
    <row r="2" spans="1:28" s="25" customFormat="1" ht="4.5" customHeight="1" thickBot="1" x14ac:dyDescent="0.2">
      <c r="B2" s="28"/>
      <c r="C2" s="42"/>
      <c r="D2" s="26"/>
      <c r="P2" s="27"/>
      <c r="Q2" s="27"/>
      <c r="R2" s="27"/>
      <c r="S2" s="27"/>
      <c r="T2" s="47"/>
      <c r="U2" s="65"/>
      <c r="AB2" s="39"/>
    </row>
    <row r="3" spans="1:28" ht="20.100000000000001" customHeight="1" thickBot="1" x14ac:dyDescent="0.2">
      <c r="B3" s="408" t="s">
        <v>7</v>
      </c>
      <c r="C3" s="409"/>
      <c r="D3" s="410"/>
      <c r="E3" s="411"/>
      <c r="F3" s="38" t="s">
        <v>5</v>
      </c>
      <c r="G3" s="412"/>
      <c r="H3" s="413"/>
      <c r="I3" s="413"/>
      <c r="J3" s="413"/>
      <c r="K3" s="413"/>
      <c r="L3" s="413"/>
      <c r="M3" s="413"/>
      <c r="N3" s="414"/>
      <c r="O3" s="414"/>
      <c r="P3" s="414"/>
      <c r="Q3" s="161"/>
      <c r="R3" s="303"/>
      <c r="S3" s="303"/>
      <c r="U3" s="65"/>
    </row>
    <row r="4" spans="1:28" ht="20.100000000000001" customHeight="1" thickBot="1" x14ac:dyDescent="0.2">
      <c r="B4" s="408" t="s">
        <v>8</v>
      </c>
      <c r="C4" s="409"/>
      <c r="D4" s="415"/>
      <c r="E4" s="416"/>
      <c r="F4" s="417"/>
      <c r="G4" s="34" t="s">
        <v>6</v>
      </c>
      <c r="H4" s="32" t="s">
        <v>100</v>
      </c>
      <c r="I4" s="418"/>
      <c r="J4" s="418"/>
      <c r="K4" s="418"/>
      <c r="L4" s="418"/>
      <c r="M4" s="418"/>
      <c r="N4" s="418"/>
      <c r="O4" s="418"/>
      <c r="P4" s="418"/>
      <c r="Q4" s="166"/>
      <c r="R4" s="50"/>
      <c r="S4" s="50"/>
      <c r="U4" s="65"/>
    </row>
    <row r="5" spans="1:28" ht="20.100000000000001" customHeight="1" thickBot="1" x14ac:dyDescent="0.2">
      <c r="B5" s="408" t="s">
        <v>9</v>
      </c>
      <c r="C5" s="409"/>
      <c r="D5" s="446"/>
      <c r="E5" s="447"/>
      <c r="F5" s="448"/>
      <c r="G5" s="33" t="s">
        <v>10</v>
      </c>
      <c r="H5" s="281"/>
      <c r="I5" s="59"/>
      <c r="J5" s="61" t="s">
        <v>66</v>
      </c>
      <c r="K5" s="59"/>
      <c r="L5" s="61" t="s">
        <v>67</v>
      </c>
      <c r="M5" s="59"/>
      <c r="N5" s="61" t="s">
        <v>187</v>
      </c>
      <c r="O5" s="59"/>
      <c r="P5" s="61"/>
      <c r="Q5" s="62"/>
      <c r="R5" s="148"/>
      <c r="S5" s="148"/>
      <c r="U5" s="65"/>
      <c r="W5" s="2"/>
      <c r="X5" s="2"/>
      <c r="Y5" s="2"/>
      <c r="Z5" s="2"/>
    </row>
    <row r="6" spans="1:28" ht="20.100000000000001" customHeight="1" thickBot="1" x14ac:dyDescent="0.2">
      <c r="B6" s="449" t="s">
        <v>240</v>
      </c>
      <c r="C6" s="450"/>
      <c r="D6" s="410"/>
      <c r="E6" s="451"/>
      <c r="F6" s="411"/>
      <c r="G6" s="282" t="s">
        <v>241</v>
      </c>
      <c r="H6" s="279"/>
      <c r="I6" s="280"/>
      <c r="J6" s="280"/>
      <c r="K6" s="469" t="s">
        <v>35</v>
      </c>
      <c r="L6" s="470"/>
      <c r="M6" s="470"/>
      <c r="N6" s="471"/>
      <c r="O6" s="280"/>
      <c r="P6" s="280"/>
      <c r="Q6" s="161"/>
      <c r="R6" s="303" t="s">
        <v>150</v>
      </c>
      <c r="S6" s="303"/>
      <c r="U6" s="65"/>
      <c r="W6" s="2"/>
      <c r="X6" s="2"/>
      <c r="Y6" s="2"/>
      <c r="Z6" s="2"/>
    </row>
    <row r="7" spans="1:28" s="2" customFormat="1" ht="24" customHeight="1" thickBot="1" x14ac:dyDescent="0.2">
      <c r="A7" s="41"/>
      <c r="B7" s="29" t="s">
        <v>2</v>
      </c>
      <c r="C7" s="454" t="s">
        <v>97</v>
      </c>
      <c r="D7" s="455"/>
      <c r="E7" s="455"/>
      <c r="F7" s="455"/>
      <c r="G7" s="455"/>
      <c r="H7" s="455"/>
      <c r="I7" s="455"/>
      <c r="J7" s="455"/>
      <c r="K7" s="456"/>
      <c r="L7" s="35" t="s">
        <v>3</v>
      </c>
      <c r="M7" s="36" t="s">
        <v>4</v>
      </c>
      <c r="N7" s="36" t="s">
        <v>79</v>
      </c>
      <c r="O7" s="215" t="s">
        <v>184</v>
      </c>
      <c r="P7" s="213" t="s">
        <v>36</v>
      </c>
      <c r="Q7" s="214" t="s">
        <v>158</v>
      </c>
      <c r="R7" s="149" t="s">
        <v>151</v>
      </c>
      <c r="S7" s="149" t="s">
        <v>153</v>
      </c>
      <c r="T7" s="82"/>
      <c r="U7" s="81"/>
    </row>
    <row r="8" spans="1:28" ht="20.100000000000001" customHeight="1" thickBot="1" x14ac:dyDescent="0.2">
      <c r="B8" s="452" t="s">
        <v>0</v>
      </c>
      <c r="C8" s="43">
        <v>-1</v>
      </c>
      <c r="D8" s="286" t="s">
        <v>234</v>
      </c>
      <c r="E8" s="286"/>
      <c r="F8" s="286"/>
      <c r="G8" s="286"/>
      <c r="H8" s="286"/>
      <c r="I8" s="286"/>
      <c r="J8" s="286"/>
      <c r="K8" s="287"/>
      <c r="L8" s="14" t="s">
        <v>13</v>
      </c>
      <c r="M8" s="14" t="s">
        <v>13</v>
      </c>
      <c r="N8" s="114"/>
      <c r="O8" s="211"/>
      <c r="P8" s="216" t="s">
        <v>17</v>
      </c>
      <c r="Q8" s="167"/>
      <c r="R8" s="153" t="s">
        <v>152</v>
      </c>
      <c r="S8" s="153" t="s">
        <v>152</v>
      </c>
      <c r="T8" s="47" t="str">
        <f>IF(U8=0,"未回答",IF(U8&gt;1,"複数回答不可","完了"))</f>
        <v>未回答</v>
      </c>
      <c r="U8" s="65">
        <f t="shared" ref="U8:U16" si="0">COUNTIF(L8:M8,"☑")</f>
        <v>0</v>
      </c>
      <c r="W8" s="5"/>
      <c r="X8" s="5"/>
      <c r="Y8" s="5"/>
      <c r="Z8" s="5"/>
      <c r="AA8" s="5" t="b">
        <f t="shared" ref="AA8:AA16" si="1">IF($L8=$X$1,1,IF($M8=$X$1,2))</f>
        <v>0</v>
      </c>
      <c r="AB8" s="2" t="str">
        <f>IF(AA8=1,"ＯＫ","要チェック")</f>
        <v>要チェック</v>
      </c>
    </row>
    <row r="9" spans="1:28" ht="31.5" customHeight="1" thickBot="1" x14ac:dyDescent="0.2">
      <c r="B9" s="361"/>
      <c r="C9" s="43">
        <v>-2</v>
      </c>
      <c r="D9" s="345" t="s">
        <v>77</v>
      </c>
      <c r="E9" s="345"/>
      <c r="F9" s="345"/>
      <c r="G9" s="345"/>
      <c r="H9" s="345"/>
      <c r="I9" s="345"/>
      <c r="J9" s="345"/>
      <c r="K9" s="346"/>
      <c r="L9" s="14" t="s">
        <v>13</v>
      </c>
      <c r="M9" s="14" t="s">
        <v>13</v>
      </c>
      <c r="N9" s="114"/>
      <c r="O9" s="211"/>
      <c r="P9" s="216" t="s">
        <v>38</v>
      </c>
      <c r="Q9" s="21"/>
      <c r="R9" s="153" t="s">
        <v>152</v>
      </c>
      <c r="S9" s="153" t="s">
        <v>152</v>
      </c>
      <c r="T9" s="47" t="str">
        <f>IF(U9=0,"未回答",IF(U9&gt;1,"複数回答不可","完了"))</f>
        <v>未回答</v>
      </c>
      <c r="U9" s="65">
        <f t="shared" si="0"/>
        <v>0</v>
      </c>
      <c r="W9" s="5"/>
      <c r="X9" s="5"/>
      <c r="Y9" s="5"/>
      <c r="Z9" s="5"/>
      <c r="AA9" s="5" t="b">
        <f t="shared" si="1"/>
        <v>0</v>
      </c>
      <c r="AB9" s="2" t="str">
        <f>IF(AA9=1,"ＯＫ","要チェック")</f>
        <v>要チェック</v>
      </c>
    </row>
    <row r="10" spans="1:28" ht="20.100000000000001" customHeight="1" thickBot="1" x14ac:dyDescent="0.2">
      <c r="B10" s="361"/>
      <c r="C10" s="43">
        <v>-3</v>
      </c>
      <c r="D10" s="290" t="s">
        <v>235</v>
      </c>
      <c r="E10" s="290"/>
      <c r="F10" s="290"/>
      <c r="G10" s="290"/>
      <c r="H10" s="290"/>
      <c r="I10" s="290"/>
      <c r="J10" s="290"/>
      <c r="K10" s="291"/>
      <c r="L10" s="14" t="s">
        <v>13</v>
      </c>
      <c r="M10" s="14" t="s">
        <v>13</v>
      </c>
      <c r="N10" s="114"/>
      <c r="O10" s="211"/>
      <c r="P10" s="216" t="s">
        <v>15</v>
      </c>
      <c r="Q10" s="21" t="s">
        <v>159</v>
      </c>
      <c r="R10" s="153" t="s">
        <v>152</v>
      </c>
      <c r="S10" s="153"/>
      <c r="T10" s="47" t="str">
        <f>IF(U10=0,"未回答",IF(U10&gt;1,"複数回答不可","完了"))</f>
        <v>未回答</v>
      </c>
      <c r="U10" s="65">
        <f t="shared" si="0"/>
        <v>0</v>
      </c>
      <c r="W10" s="5"/>
      <c r="X10" s="5"/>
      <c r="Y10" s="5"/>
      <c r="Z10" s="5"/>
      <c r="AA10" s="5" t="b">
        <f t="shared" si="1"/>
        <v>0</v>
      </c>
      <c r="AB10" s="2" t="str">
        <f>IF(AA10=2,"ＯＫ","要チェック")</f>
        <v>要チェック</v>
      </c>
    </row>
    <row r="11" spans="1:28" ht="20.100000000000001" customHeight="1" thickBot="1" x14ac:dyDescent="0.2">
      <c r="B11" s="361"/>
      <c r="C11" s="69"/>
      <c r="D11" s="427" t="s">
        <v>14</v>
      </c>
      <c r="E11" s="286"/>
      <c r="F11" s="286"/>
      <c r="G11" s="286"/>
      <c r="H11" s="364" t="str">
        <f>IF(M11=$X$1,"⇒②へ進んでください","")</f>
        <v/>
      </c>
      <c r="I11" s="364"/>
      <c r="J11" s="364"/>
      <c r="K11" s="364"/>
      <c r="L11" s="14" t="s">
        <v>13</v>
      </c>
      <c r="M11" s="14" t="s">
        <v>13</v>
      </c>
      <c r="N11" s="85"/>
      <c r="O11" s="218"/>
      <c r="P11" s="217" t="s">
        <v>108</v>
      </c>
      <c r="Q11" s="22" t="s">
        <v>170</v>
      </c>
      <c r="R11" s="153" t="s">
        <v>152</v>
      </c>
      <c r="S11" s="153"/>
      <c r="T11" s="47" t="str">
        <f>IF($L$10=$W$1,"複数回答不可",IF(U11=1,"完了","未回答"))</f>
        <v>複数回答不可</v>
      </c>
      <c r="U11" s="65">
        <f t="shared" si="0"/>
        <v>0</v>
      </c>
      <c r="W11" s="5"/>
      <c r="X11" s="5"/>
      <c r="Y11" s="5"/>
      <c r="Z11" s="5"/>
      <c r="AA11" s="5" t="b">
        <f t="shared" si="1"/>
        <v>0</v>
      </c>
      <c r="AB11" s="2" t="str">
        <f>IF(AA11=2,"ＯＫ","要チェック")</f>
        <v>要チェック</v>
      </c>
    </row>
    <row r="12" spans="1:28" ht="20.100000000000001" customHeight="1" x14ac:dyDescent="0.15">
      <c r="B12" s="361"/>
      <c r="C12" s="68"/>
      <c r="D12" s="363" t="s">
        <v>78</v>
      </c>
      <c r="E12" s="363"/>
      <c r="F12" s="363"/>
      <c r="G12" s="363"/>
      <c r="H12" s="363"/>
      <c r="I12" s="363"/>
      <c r="J12" s="363"/>
      <c r="K12" s="363"/>
      <c r="L12" s="7" t="s">
        <v>13</v>
      </c>
      <c r="M12" s="7" t="s">
        <v>13</v>
      </c>
      <c r="N12" s="86"/>
      <c r="O12" s="283"/>
      <c r="P12" s="219"/>
      <c r="Q12" s="168"/>
      <c r="R12" s="154"/>
      <c r="S12" s="154"/>
      <c r="T12" s="47" t="str">
        <f>IF($L$11=$W$1,"複数回答不可",IF(U12=1,"完了","未回答"))</f>
        <v>複数回答不可</v>
      </c>
      <c r="U12" s="65">
        <f t="shared" si="0"/>
        <v>0</v>
      </c>
      <c r="W12" s="5"/>
      <c r="X12" s="5"/>
      <c r="Y12" s="5"/>
      <c r="Z12" s="5"/>
      <c r="AA12" s="5" t="b">
        <f t="shared" si="1"/>
        <v>0</v>
      </c>
      <c r="AB12" s="2" t="str">
        <f>IF(AA12=1,"ＯＫ","要チェック")</f>
        <v>要チェック</v>
      </c>
    </row>
    <row r="13" spans="1:28" ht="33.75" customHeight="1" x14ac:dyDescent="0.15">
      <c r="B13" s="361"/>
      <c r="C13" s="68"/>
      <c r="D13" s="424" t="s">
        <v>68</v>
      </c>
      <c r="E13" s="425"/>
      <c r="F13" s="425"/>
      <c r="G13" s="425"/>
      <c r="H13" s="425"/>
      <c r="I13" s="425"/>
      <c r="J13" s="425"/>
      <c r="K13" s="426"/>
      <c r="L13" s="6" t="s">
        <v>13</v>
      </c>
      <c r="M13" s="6" t="s">
        <v>13</v>
      </c>
      <c r="N13" s="87"/>
      <c r="O13" s="284"/>
      <c r="P13" s="220"/>
      <c r="Q13" s="169"/>
      <c r="R13" s="154"/>
      <c r="S13" s="154"/>
      <c r="T13" s="47" t="str">
        <f>IF($L$11=$W$1,"複数回答不可",IF(U13=1,"完了","未回答"))</f>
        <v>複数回答不可</v>
      </c>
      <c r="U13" s="65">
        <f t="shared" si="0"/>
        <v>0</v>
      </c>
      <c r="W13" s="5"/>
      <c r="X13" s="5"/>
      <c r="Y13" s="5"/>
      <c r="Z13" s="5"/>
      <c r="AA13" s="5" t="b">
        <f t="shared" si="1"/>
        <v>0</v>
      </c>
      <c r="AB13" s="2" t="str">
        <f>IF(AA13=1,"ＯＫ","要チェック")</f>
        <v>要チェック</v>
      </c>
    </row>
    <row r="14" spans="1:28" ht="20.100000000000001" customHeight="1" x14ac:dyDescent="0.15">
      <c r="B14" s="361"/>
      <c r="C14" s="68"/>
      <c r="D14" s="342" t="s">
        <v>112</v>
      </c>
      <c r="E14" s="342"/>
      <c r="F14" s="342"/>
      <c r="G14" s="342"/>
      <c r="H14" s="342"/>
      <c r="I14" s="342"/>
      <c r="J14" s="342"/>
      <c r="K14" s="342"/>
      <c r="L14" s="6" t="s">
        <v>13</v>
      </c>
      <c r="M14" s="6" t="s">
        <v>13</v>
      </c>
      <c r="N14" s="87"/>
      <c r="O14" s="284"/>
      <c r="P14" s="220"/>
      <c r="Q14" s="169"/>
      <c r="R14" s="154"/>
      <c r="S14" s="154"/>
      <c r="T14" s="47" t="str">
        <f>IF($L$11=$W$1,"複数回答不可",IF(U14=1,"完了","未回答"))</f>
        <v>複数回答不可</v>
      </c>
      <c r="U14" s="65">
        <f t="shared" si="0"/>
        <v>0</v>
      </c>
      <c r="W14" s="5"/>
      <c r="X14" s="5"/>
      <c r="Y14" s="5"/>
      <c r="Z14" s="5"/>
      <c r="AA14" s="5" t="b">
        <f t="shared" si="1"/>
        <v>0</v>
      </c>
      <c r="AB14" s="2" t="str">
        <f>IF(AA14=1,"ＯＫ","要チェック")</f>
        <v>要チェック</v>
      </c>
    </row>
    <row r="15" spans="1:28" ht="20.100000000000001" customHeight="1" thickBot="1" x14ac:dyDescent="0.2">
      <c r="B15" s="361"/>
      <c r="C15" s="71"/>
      <c r="D15" s="394" t="s">
        <v>52</v>
      </c>
      <c r="E15" s="394"/>
      <c r="F15" s="394"/>
      <c r="G15" s="394"/>
      <c r="H15" s="394"/>
      <c r="I15" s="394"/>
      <c r="J15" s="394"/>
      <c r="K15" s="394"/>
      <c r="L15" s="6" t="s">
        <v>13</v>
      </c>
      <c r="M15" s="6" t="s">
        <v>13</v>
      </c>
      <c r="N15" s="87"/>
      <c r="O15" s="285"/>
      <c r="P15" s="221"/>
      <c r="Q15" s="170"/>
      <c r="R15" s="154"/>
      <c r="S15" s="154"/>
      <c r="T15" s="47" t="str">
        <f>IF($L$11=$W$1,"複数回答不可",IF(U15=1,"完了","未回答"))</f>
        <v>複数回答不可</v>
      </c>
      <c r="U15" s="65">
        <f t="shared" si="0"/>
        <v>0</v>
      </c>
      <c r="W15" s="5"/>
      <c r="X15" s="5"/>
      <c r="Y15" s="5"/>
      <c r="Z15" s="5"/>
      <c r="AA15" s="5" t="b">
        <f t="shared" si="1"/>
        <v>0</v>
      </c>
      <c r="AB15" s="2" t="str">
        <f>IF(AA15=1,"ＯＫ","要チェック")</f>
        <v>要チェック</v>
      </c>
    </row>
    <row r="16" spans="1:28" ht="20.100000000000001" customHeight="1" thickBot="1" x14ac:dyDescent="0.2">
      <c r="B16" s="453"/>
      <c r="C16" s="118"/>
      <c r="D16" s="286" t="s">
        <v>26</v>
      </c>
      <c r="E16" s="286"/>
      <c r="F16" s="286"/>
      <c r="G16" s="286"/>
      <c r="H16" s="364" t="str">
        <f>IF(M16=$X$1,"⇒③へ進んでください","")</f>
        <v/>
      </c>
      <c r="I16" s="364"/>
      <c r="J16" s="364"/>
      <c r="K16" s="401"/>
      <c r="L16" s="14" t="s">
        <v>13</v>
      </c>
      <c r="M16" s="14" t="s">
        <v>13</v>
      </c>
      <c r="N16" s="85"/>
      <c r="O16" s="288"/>
      <c r="P16" s="444" t="s">
        <v>107</v>
      </c>
      <c r="Q16" s="422" t="s">
        <v>160</v>
      </c>
      <c r="R16" s="153" t="s">
        <v>152</v>
      </c>
      <c r="S16" s="153"/>
      <c r="T16" s="47" t="str">
        <f>IF($L$10=$W$1,"複数回答不可",IF(U16=1,"完了","未回答"))</f>
        <v>複数回答不可</v>
      </c>
      <c r="U16" s="65">
        <f t="shared" si="0"/>
        <v>0</v>
      </c>
      <c r="W16" s="5"/>
      <c r="X16" s="5"/>
      <c r="Y16" s="5"/>
      <c r="Z16" s="5"/>
      <c r="AA16" s="5" t="b">
        <f t="shared" si="1"/>
        <v>0</v>
      </c>
      <c r="AB16" s="2" t="str">
        <f>IF(AA16=2,"ＯＫ","要チェック")</f>
        <v>要チェック</v>
      </c>
    </row>
    <row r="17" spans="2:28" ht="13.5" customHeight="1" x14ac:dyDescent="0.15">
      <c r="B17" s="361"/>
      <c r="C17" s="68"/>
      <c r="D17" s="402" t="str">
        <f>IF(L16=$X$1,"※設備内容を変更した場合は、以下に回答してください","")</f>
        <v/>
      </c>
      <c r="E17" s="403"/>
      <c r="F17" s="403"/>
      <c r="G17" s="403"/>
      <c r="H17" s="403"/>
      <c r="I17" s="403"/>
      <c r="J17" s="403"/>
      <c r="K17" s="404"/>
      <c r="L17" s="9"/>
      <c r="M17" s="9"/>
      <c r="N17" s="9"/>
      <c r="O17" s="435"/>
      <c r="P17" s="472"/>
      <c r="Q17" s="423"/>
      <c r="R17" s="155"/>
      <c r="S17" s="155"/>
      <c r="U17" s="65"/>
      <c r="W17" s="5"/>
      <c r="X17" s="5"/>
      <c r="Y17" s="5"/>
      <c r="Z17" s="5"/>
      <c r="AA17" s="5"/>
    </row>
    <row r="18" spans="2:28" ht="20.100000000000001" customHeight="1" x14ac:dyDescent="0.15">
      <c r="B18" s="361"/>
      <c r="C18" s="69"/>
      <c r="D18" s="295" t="s">
        <v>25</v>
      </c>
      <c r="E18" s="296"/>
      <c r="F18" s="296"/>
      <c r="G18" s="296"/>
      <c r="H18" s="296"/>
      <c r="I18" s="296"/>
      <c r="J18" s="296"/>
      <c r="K18" s="297"/>
      <c r="L18" s="119" t="s">
        <v>13</v>
      </c>
      <c r="M18" s="6" t="s">
        <v>13</v>
      </c>
      <c r="N18" s="87"/>
      <c r="O18" s="243"/>
      <c r="P18" s="227"/>
      <c r="Q18" s="175"/>
      <c r="R18" s="156"/>
      <c r="S18" s="156"/>
      <c r="T18" s="47" t="str">
        <f t="shared" ref="T18:T23" si="2">IF($L$16=$W$1,"複数回答不可",IF(U18=1,"完了","未回答"))</f>
        <v>複数回答不可</v>
      </c>
      <c r="U18" s="65">
        <f t="shared" ref="U18:U24" si="3">COUNTIF(L18:M18,"☑")</f>
        <v>0</v>
      </c>
      <c r="W18" s="5"/>
      <c r="X18" s="5"/>
      <c r="Y18" s="5"/>
      <c r="Z18" s="5"/>
      <c r="AA18" s="5" t="b">
        <f t="shared" ref="AA18:AA24" si="4">IF($L18=$X$1,1,IF($M18=$X$1,2))</f>
        <v>0</v>
      </c>
      <c r="AB18" s="2" t="str">
        <f>IF(AA18=1,"ＯＫ","要チェック")</f>
        <v>要チェック</v>
      </c>
    </row>
    <row r="19" spans="2:28" ht="27" customHeight="1" x14ac:dyDescent="0.15">
      <c r="B19" s="361"/>
      <c r="C19" s="68"/>
      <c r="D19" s="405" t="s">
        <v>149</v>
      </c>
      <c r="E19" s="406"/>
      <c r="F19" s="406"/>
      <c r="G19" s="406"/>
      <c r="H19" s="406"/>
      <c r="I19" s="406"/>
      <c r="J19" s="406"/>
      <c r="K19" s="407"/>
      <c r="L19" s="6" t="s">
        <v>13</v>
      </c>
      <c r="M19" s="6" t="s">
        <v>13</v>
      </c>
      <c r="N19" s="87"/>
      <c r="O19" s="243"/>
      <c r="P19" s="319" t="s">
        <v>155</v>
      </c>
      <c r="Q19" s="184"/>
      <c r="R19" s="156"/>
      <c r="S19" s="156"/>
      <c r="T19" s="47" t="str">
        <f t="shared" si="2"/>
        <v>複数回答不可</v>
      </c>
      <c r="U19" s="65">
        <f t="shared" si="3"/>
        <v>0</v>
      </c>
      <c r="W19" s="5"/>
      <c r="X19" s="5"/>
      <c r="Y19" s="5"/>
      <c r="Z19" s="5"/>
      <c r="AA19" s="5" t="b">
        <f t="shared" si="4"/>
        <v>0</v>
      </c>
      <c r="AB19" s="2" t="str">
        <f t="shared" ref="AB19:AB72" si="5">IF(AA19=1,"ＯＫ","要チェック")</f>
        <v>要チェック</v>
      </c>
    </row>
    <row r="20" spans="2:28" ht="20.100000000000001" customHeight="1" x14ac:dyDescent="0.15">
      <c r="B20" s="361"/>
      <c r="C20" s="68"/>
      <c r="D20" s="342" t="s">
        <v>101</v>
      </c>
      <c r="E20" s="342"/>
      <c r="F20" s="342"/>
      <c r="G20" s="342"/>
      <c r="H20" s="342"/>
      <c r="I20" s="342"/>
      <c r="J20" s="342"/>
      <c r="K20" s="342"/>
      <c r="L20" s="6" t="s">
        <v>13</v>
      </c>
      <c r="M20" s="6" t="s">
        <v>13</v>
      </c>
      <c r="N20" s="87"/>
      <c r="O20" s="240"/>
      <c r="P20" s="320"/>
      <c r="Q20" s="184"/>
      <c r="R20" s="156"/>
      <c r="S20" s="156"/>
      <c r="T20" s="47" t="str">
        <f t="shared" si="2"/>
        <v>複数回答不可</v>
      </c>
      <c r="U20" s="65">
        <f t="shared" si="3"/>
        <v>0</v>
      </c>
      <c r="W20" s="5"/>
      <c r="X20" s="5"/>
      <c r="Y20" s="5"/>
      <c r="Z20" s="5"/>
      <c r="AA20" s="5" t="b">
        <f t="shared" si="4"/>
        <v>0</v>
      </c>
      <c r="AB20" s="2" t="str">
        <f t="shared" si="5"/>
        <v>要チェック</v>
      </c>
    </row>
    <row r="21" spans="2:28" ht="36.75" customHeight="1" x14ac:dyDescent="0.15">
      <c r="B21" s="361"/>
      <c r="C21" s="68"/>
      <c r="D21" s="430" t="s">
        <v>104</v>
      </c>
      <c r="E21" s="342"/>
      <c r="F21" s="342"/>
      <c r="G21" s="342"/>
      <c r="H21" s="342"/>
      <c r="I21" s="342"/>
      <c r="J21" s="342"/>
      <c r="K21" s="342"/>
      <c r="L21" s="6" t="s">
        <v>13</v>
      </c>
      <c r="M21" s="6" t="s">
        <v>13</v>
      </c>
      <c r="N21" s="87"/>
      <c r="O21" s="229"/>
      <c r="P21" s="321"/>
      <c r="Q21" s="184"/>
      <c r="R21" s="157"/>
      <c r="S21" s="157"/>
      <c r="T21" s="47" t="str">
        <f t="shared" si="2"/>
        <v>複数回答不可</v>
      </c>
      <c r="U21" s="65">
        <f t="shared" si="3"/>
        <v>0</v>
      </c>
      <c r="W21" s="5"/>
      <c r="X21" s="5"/>
      <c r="Y21" s="5"/>
      <c r="Z21" s="5"/>
      <c r="AA21" s="5" t="b">
        <f t="shared" si="4"/>
        <v>0</v>
      </c>
      <c r="AB21" s="2" t="str">
        <f t="shared" si="5"/>
        <v>要チェック</v>
      </c>
    </row>
    <row r="22" spans="2:28" ht="21" customHeight="1" x14ac:dyDescent="0.15">
      <c r="B22" s="361"/>
      <c r="C22" s="68"/>
      <c r="D22" s="430" t="s">
        <v>27</v>
      </c>
      <c r="E22" s="342"/>
      <c r="F22" s="342"/>
      <c r="G22" s="342"/>
      <c r="H22" s="342"/>
      <c r="I22" s="342"/>
      <c r="J22" s="342"/>
      <c r="K22" s="342"/>
      <c r="L22" s="6" t="s">
        <v>13</v>
      </c>
      <c r="M22" s="6" t="s">
        <v>13</v>
      </c>
      <c r="N22" s="87"/>
      <c r="O22" s="240"/>
      <c r="P22" s="222"/>
      <c r="Q22" s="185"/>
      <c r="R22" s="156"/>
      <c r="S22" s="156"/>
      <c r="T22" s="47" t="str">
        <f t="shared" si="2"/>
        <v>複数回答不可</v>
      </c>
      <c r="U22" s="65">
        <f t="shared" si="3"/>
        <v>0</v>
      </c>
      <c r="W22" s="5"/>
      <c r="X22" s="5"/>
      <c r="Y22" s="5"/>
      <c r="Z22" s="5"/>
      <c r="AA22" s="5" t="b">
        <f t="shared" si="4"/>
        <v>0</v>
      </c>
      <c r="AB22" s="2" t="str">
        <f t="shared" si="5"/>
        <v>要チェック</v>
      </c>
    </row>
    <row r="23" spans="2:28" ht="17.25" customHeight="1" thickBot="1" x14ac:dyDescent="0.2">
      <c r="B23" s="453"/>
      <c r="C23" s="117"/>
      <c r="D23" s="457" t="s">
        <v>53</v>
      </c>
      <c r="E23" s="458"/>
      <c r="F23" s="458"/>
      <c r="G23" s="458"/>
      <c r="H23" s="458"/>
      <c r="I23" s="458"/>
      <c r="J23" s="458"/>
      <c r="K23" s="459"/>
      <c r="L23" s="6" t="s">
        <v>13</v>
      </c>
      <c r="M23" s="6" t="s">
        <v>13</v>
      </c>
      <c r="N23" s="87"/>
      <c r="O23" s="238"/>
      <c r="P23" s="223"/>
      <c r="Q23" s="172"/>
      <c r="R23" s="156"/>
      <c r="S23" s="156"/>
      <c r="T23" s="47" t="str">
        <f t="shared" si="2"/>
        <v>複数回答不可</v>
      </c>
      <c r="U23" s="65">
        <f t="shared" si="3"/>
        <v>0</v>
      </c>
      <c r="W23" s="5"/>
      <c r="X23" s="5"/>
      <c r="Y23" s="5"/>
      <c r="Z23" s="5"/>
      <c r="AA23" s="5" t="b">
        <f t="shared" si="4"/>
        <v>0</v>
      </c>
      <c r="AB23" s="2" t="str">
        <f t="shared" si="5"/>
        <v>要チェック</v>
      </c>
    </row>
    <row r="24" spans="2:28" ht="17.25" customHeight="1" x14ac:dyDescent="0.15">
      <c r="B24" s="361"/>
      <c r="C24" s="69"/>
      <c r="D24" s="391" t="s">
        <v>18</v>
      </c>
      <c r="E24" s="301"/>
      <c r="F24" s="301"/>
      <c r="G24" s="301"/>
      <c r="H24" s="392" t="str">
        <f>IF(M24=$X$1,"⇒(4)へ進んでください","")</f>
        <v/>
      </c>
      <c r="I24" s="392"/>
      <c r="J24" s="392"/>
      <c r="K24" s="393"/>
      <c r="L24" s="17" t="s">
        <v>13</v>
      </c>
      <c r="M24" s="17" t="s">
        <v>13</v>
      </c>
      <c r="N24" s="83"/>
      <c r="O24" s="288"/>
      <c r="P24" s="444" t="s">
        <v>106</v>
      </c>
      <c r="Q24" s="463" t="s">
        <v>161</v>
      </c>
      <c r="R24" s="153" t="s">
        <v>152</v>
      </c>
      <c r="S24" s="153"/>
      <c r="T24" s="47" t="str">
        <f>IF($L$10=$W$1,"複数回答不可",IF(U24=1,"完了","未回答"))</f>
        <v>複数回答不可</v>
      </c>
      <c r="U24" s="65">
        <f t="shared" si="3"/>
        <v>0</v>
      </c>
      <c r="W24" s="5"/>
      <c r="X24" s="5"/>
      <c r="Y24" s="5"/>
      <c r="Z24" s="5"/>
      <c r="AA24" s="5" t="b">
        <f t="shared" si="4"/>
        <v>0</v>
      </c>
      <c r="AB24" s="2" t="str">
        <f>IF(AA24=2,"ＯＫ","要チェック")</f>
        <v>要チェック</v>
      </c>
    </row>
    <row r="25" spans="2:28" ht="31.5" customHeight="1" thickBot="1" x14ac:dyDescent="0.2">
      <c r="B25" s="361"/>
      <c r="C25" s="69"/>
      <c r="D25" s="327" t="s">
        <v>111</v>
      </c>
      <c r="E25" s="328"/>
      <c r="F25" s="399" t="s">
        <v>62</v>
      </c>
      <c r="G25" s="399"/>
      <c r="H25" s="399" t="s">
        <v>63</v>
      </c>
      <c r="I25" s="399"/>
      <c r="J25" s="399"/>
      <c r="K25" s="400"/>
      <c r="L25" s="51"/>
      <c r="M25" s="51"/>
      <c r="N25" s="51"/>
      <c r="O25" s="289"/>
      <c r="P25" s="460"/>
      <c r="Q25" s="464"/>
      <c r="R25" s="158"/>
      <c r="S25" s="158"/>
      <c r="U25" s="65"/>
      <c r="AB25" s="1"/>
    </row>
    <row r="26" spans="2:28" ht="13.5" customHeight="1" x14ac:dyDescent="0.15">
      <c r="B26" s="361"/>
      <c r="C26" s="68"/>
      <c r="D26" s="367" t="str">
        <f>IF(L24=$X$1,"※ﾊﾞﾘｱﾌﾘｰ構造を変更した場合は、以下に回答してください","")</f>
        <v/>
      </c>
      <c r="E26" s="368"/>
      <c r="F26" s="368"/>
      <c r="G26" s="368"/>
      <c r="H26" s="368"/>
      <c r="I26" s="368"/>
      <c r="J26" s="368"/>
      <c r="K26" s="369"/>
      <c r="L26" s="9"/>
      <c r="M26" s="9"/>
      <c r="N26" s="9"/>
      <c r="O26" s="239"/>
      <c r="P26" s="224"/>
      <c r="Q26" s="171"/>
      <c r="R26" s="155"/>
      <c r="S26" s="155"/>
      <c r="U26" s="65"/>
      <c r="W26" s="5"/>
      <c r="X26" s="5"/>
      <c r="Y26" s="5"/>
      <c r="Z26" s="5"/>
      <c r="AA26" s="5"/>
    </row>
    <row r="27" spans="2:28" ht="20.100000000000001" customHeight="1" x14ac:dyDescent="0.15">
      <c r="B27" s="361"/>
      <c r="C27" s="68"/>
      <c r="D27" s="363" t="s">
        <v>16</v>
      </c>
      <c r="E27" s="363"/>
      <c r="F27" s="363"/>
      <c r="G27" s="363"/>
      <c r="H27" s="363"/>
      <c r="I27" s="363"/>
      <c r="J27" s="363"/>
      <c r="K27" s="363"/>
      <c r="L27" s="6" t="s">
        <v>13</v>
      </c>
      <c r="M27" s="6" t="s">
        <v>13</v>
      </c>
      <c r="N27" s="87"/>
      <c r="O27" s="238"/>
      <c r="P27" s="225"/>
      <c r="Q27" s="173"/>
      <c r="R27" s="155"/>
      <c r="S27" s="155"/>
      <c r="T27" s="47" t="str">
        <f>IF($L$24=$W$1,"複数回答不可",IF(U27=1,"完了","未回答"))</f>
        <v>複数回答不可</v>
      </c>
      <c r="U27" s="65">
        <f>COUNTIF(L27:M27,"☑")</f>
        <v>0</v>
      </c>
      <c r="W27" s="5"/>
      <c r="X27" s="5"/>
      <c r="Y27" s="5"/>
      <c r="Z27" s="5"/>
      <c r="AA27" s="5" t="b">
        <f>IF($L27=$X$1,1,IF($M27=$X$1,2))</f>
        <v>0</v>
      </c>
      <c r="AB27" s="2" t="str">
        <f t="shared" si="5"/>
        <v>要チェック</v>
      </c>
    </row>
    <row r="28" spans="2:28" ht="20.100000000000001" customHeight="1" thickBot="1" x14ac:dyDescent="0.2">
      <c r="B28" s="361"/>
      <c r="C28" s="68"/>
      <c r="D28" s="394" t="s">
        <v>53</v>
      </c>
      <c r="E28" s="394"/>
      <c r="F28" s="394"/>
      <c r="G28" s="394"/>
      <c r="H28" s="394"/>
      <c r="I28" s="394"/>
      <c r="J28" s="394"/>
      <c r="K28" s="394"/>
      <c r="L28" s="6" t="s">
        <v>13</v>
      </c>
      <c r="M28" s="6" t="s">
        <v>13</v>
      </c>
      <c r="N28" s="87"/>
      <c r="O28" s="238"/>
      <c r="P28" s="226"/>
      <c r="Q28" s="174"/>
      <c r="R28" s="155"/>
      <c r="S28" s="155"/>
      <c r="T28" s="47" t="str">
        <f>IF($L$24=$W$1,"複数回答不可",IF(U28=1,"完了","未回答"))</f>
        <v>複数回答不可</v>
      </c>
      <c r="U28" s="65">
        <f>COUNTIF(L28:M28,"☑")</f>
        <v>0</v>
      </c>
      <c r="W28" s="5"/>
      <c r="X28" s="5"/>
      <c r="Y28" s="5"/>
      <c r="Z28" s="5"/>
      <c r="AA28" s="5" t="b">
        <f>IF($L28=$X$1,1,IF($M28=$X$1,2))</f>
        <v>0</v>
      </c>
      <c r="AB28" s="2" t="str">
        <f t="shared" si="5"/>
        <v>要チェック</v>
      </c>
    </row>
    <row r="29" spans="2:28" ht="20.100000000000001" customHeight="1" thickBot="1" x14ac:dyDescent="0.2">
      <c r="B29" s="361"/>
      <c r="C29" s="43">
        <v>-4</v>
      </c>
      <c r="D29" s="286" t="s">
        <v>157</v>
      </c>
      <c r="E29" s="286"/>
      <c r="F29" s="286"/>
      <c r="G29" s="286"/>
      <c r="H29" s="286"/>
      <c r="I29" s="286"/>
      <c r="J29" s="286"/>
      <c r="K29" s="287"/>
      <c r="L29" s="14" t="s">
        <v>13</v>
      </c>
      <c r="M29" s="14" t="s">
        <v>13</v>
      </c>
      <c r="N29" s="85"/>
      <c r="O29" s="288"/>
      <c r="P29" s="467" t="s">
        <v>105</v>
      </c>
      <c r="Q29" s="463" t="s">
        <v>179</v>
      </c>
      <c r="R29" s="153" t="s">
        <v>152</v>
      </c>
      <c r="S29" s="153" t="s">
        <v>152</v>
      </c>
      <c r="T29" s="47" t="str">
        <f>IF(U29=0,"未回答",IF(U29&gt;1,"複数回答不可","完了"))</f>
        <v>未回答</v>
      </c>
      <c r="U29" s="65">
        <f>COUNTIF(L29:M29,"☑")</f>
        <v>0</v>
      </c>
      <c r="W29" s="5"/>
      <c r="X29" s="5"/>
      <c r="Y29" s="5"/>
      <c r="Z29" s="5"/>
      <c r="AA29" s="5" t="b">
        <f>IF($L29=$X$1,1,IF($M29=$X$1,2))</f>
        <v>0</v>
      </c>
      <c r="AB29" s="2" t="str">
        <f t="shared" si="5"/>
        <v>要チェック</v>
      </c>
    </row>
    <row r="30" spans="2:28" ht="20.100000000000001" customHeight="1" thickBot="1" x14ac:dyDescent="0.2">
      <c r="B30" s="361"/>
      <c r="C30" s="70"/>
      <c r="D30" s="395" t="s">
        <v>102</v>
      </c>
      <c r="E30" s="396"/>
      <c r="F30" s="396"/>
      <c r="G30" s="397" t="s">
        <v>28</v>
      </c>
      <c r="H30" s="397"/>
      <c r="I30" s="397"/>
      <c r="J30" s="397"/>
      <c r="K30" s="398"/>
      <c r="L30" s="8"/>
      <c r="M30" s="8"/>
      <c r="N30" s="8"/>
      <c r="O30" s="289"/>
      <c r="P30" s="468"/>
      <c r="Q30" s="464"/>
      <c r="R30" s="156"/>
      <c r="S30" s="156"/>
      <c r="U30" s="65"/>
      <c r="W30" s="5"/>
      <c r="X30" s="5"/>
      <c r="Y30" s="5"/>
      <c r="Z30" s="5"/>
      <c r="AA30" s="5"/>
    </row>
    <row r="31" spans="2:28" ht="6" customHeight="1" x14ac:dyDescent="0.15">
      <c r="B31" s="361"/>
      <c r="C31" s="70"/>
      <c r="D31" s="387" t="s">
        <v>81</v>
      </c>
      <c r="E31" s="310"/>
      <c r="F31" s="311"/>
      <c r="G31" s="311"/>
      <c r="H31" s="311"/>
      <c r="I31" s="311"/>
      <c r="J31" s="311"/>
      <c r="K31" s="311"/>
      <c r="L31" s="311"/>
      <c r="M31" s="311"/>
      <c r="N31" s="311"/>
      <c r="O31" s="311"/>
      <c r="P31" s="311"/>
      <c r="Q31" s="186"/>
      <c r="R31" s="150"/>
      <c r="S31" s="150"/>
      <c r="T31" s="89"/>
      <c r="U31" s="1"/>
      <c r="W31" s="5"/>
      <c r="X31" s="5"/>
      <c r="Y31" s="5"/>
      <c r="Z31" s="5"/>
      <c r="AA31" s="2"/>
      <c r="AB31" s="1"/>
    </row>
    <row r="32" spans="2:28" ht="21.75" customHeight="1" thickBot="1" x14ac:dyDescent="0.2">
      <c r="B32" s="361"/>
      <c r="C32" s="70"/>
      <c r="D32" s="388"/>
      <c r="E32" s="90">
        <f>SUM(G32:I32)</f>
        <v>0</v>
      </c>
      <c r="F32" s="105" t="s">
        <v>82</v>
      </c>
      <c r="G32" s="106">
        <v>0</v>
      </c>
      <c r="H32" s="107" t="s">
        <v>83</v>
      </c>
      <c r="I32" s="108">
        <v>0</v>
      </c>
      <c r="J32" s="109" t="s">
        <v>84</v>
      </c>
      <c r="K32" s="110">
        <v>0</v>
      </c>
      <c r="L32" s="428" t="s">
        <v>85</v>
      </c>
      <c r="M32" s="429"/>
      <c r="N32" s="312">
        <v>0</v>
      </c>
      <c r="O32" s="313"/>
      <c r="P32" s="314"/>
      <c r="Q32" s="187"/>
      <c r="R32" s="151"/>
      <c r="S32" s="151"/>
      <c r="T32" s="47" t="str">
        <f>IF(U32=4,"未回答",IF(U32=0,"完了","一部未回答"))</f>
        <v>完了</v>
      </c>
      <c r="U32" s="91">
        <f>COUNTIF(G32:K32,"")+COUNTIF(N32,"")</f>
        <v>0</v>
      </c>
      <c r="V32" s="92">
        <f>G32+I32</f>
        <v>0</v>
      </c>
      <c r="W32" s="93">
        <f>E32-V32</f>
        <v>0</v>
      </c>
      <c r="X32" s="5"/>
      <c r="Y32" s="5"/>
      <c r="Z32" s="116" t="b">
        <f>IF(AND($E32=$V32,V32&lt;&gt;0,$W32=0),1,IF($W32&gt;0,2))</f>
        <v>0</v>
      </c>
      <c r="AA32" s="2" t="str">
        <f>IF(Z32=1,"ＯＫ","要チェック")</f>
        <v>要チェック</v>
      </c>
      <c r="AB32" s="1"/>
    </row>
    <row r="33" spans="2:28" ht="6" customHeight="1" x14ac:dyDescent="0.15">
      <c r="B33" s="361"/>
      <c r="C33" s="70"/>
      <c r="D33" s="389" t="s">
        <v>86</v>
      </c>
      <c r="E33" s="310"/>
      <c r="F33" s="311"/>
      <c r="G33" s="311"/>
      <c r="H33" s="311"/>
      <c r="I33" s="311"/>
      <c r="J33" s="311"/>
      <c r="K33" s="311"/>
      <c r="L33" s="311"/>
      <c r="M33" s="311"/>
      <c r="N33" s="311"/>
      <c r="O33" s="311"/>
      <c r="P33" s="311"/>
      <c r="Q33" s="186"/>
      <c r="R33" s="150"/>
      <c r="S33" s="150"/>
      <c r="U33" s="95"/>
      <c r="V33" s="5"/>
      <c r="W33" s="5"/>
      <c r="X33" s="5"/>
      <c r="Y33" s="5"/>
      <c r="Z33" s="5"/>
      <c r="AA33" s="2"/>
      <c r="AB33" s="1"/>
    </row>
    <row r="34" spans="2:28" ht="20.100000000000001" customHeight="1" x14ac:dyDescent="0.15">
      <c r="B34" s="361"/>
      <c r="C34" s="70"/>
      <c r="D34" s="389"/>
      <c r="E34" s="96"/>
      <c r="F34" s="111" t="s">
        <v>87</v>
      </c>
      <c r="G34" s="112"/>
      <c r="H34" s="113" t="s">
        <v>88</v>
      </c>
      <c r="I34" s="112"/>
      <c r="J34" s="113" t="s">
        <v>89</v>
      </c>
      <c r="K34" s="112"/>
      <c r="L34" s="306" t="s">
        <v>90</v>
      </c>
      <c r="M34" s="307"/>
      <c r="N34" s="315"/>
      <c r="O34" s="316"/>
      <c r="P34" s="316"/>
      <c r="Q34" s="188"/>
      <c r="R34" s="151"/>
      <c r="S34" s="151"/>
      <c r="T34" s="47" t="str">
        <f>IF(U34=9,"未回答",IF(U34=0,"完了","一部未回答"))</f>
        <v>未回答</v>
      </c>
      <c r="U34" s="97">
        <f>COUNTIF(G34:K35,"")+COUNTIF(E35,"")+COUNTIF(N34:N35,"")</f>
        <v>9</v>
      </c>
      <c r="V34" s="5"/>
      <c r="W34" s="5"/>
      <c r="X34" s="5"/>
      <c r="Y34" s="5"/>
      <c r="Z34" s="94" t="b">
        <f>IF(AND($E34=$W35,W35&lt;&gt;0,$U35=0),1,IF($U35&gt;0,2))</f>
        <v>0</v>
      </c>
      <c r="AA34" s="2" t="str">
        <f>IF(Z34=1,"ＯＫ","要チェック")</f>
        <v>要チェック</v>
      </c>
      <c r="AB34" s="1"/>
    </row>
    <row r="35" spans="2:28" ht="20.100000000000001" customHeight="1" thickBot="1" x14ac:dyDescent="0.2">
      <c r="B35" s="361"/>
      <c r="C35" s="70"/>
      <c r="D35" s="98" t="s">
        <v>91</v>
      </c>
      <c r="E35" s="99"/>
      <c r="F35" s="100" t="s">
        <v>92</v>
      </c>
      <c r="G35" s="101"/>
      <c r="H35" s="100" t="s">
        <v>93</v>
      </c>
      <c r="I35" s="101"/>
      <c r="J35" s="100" t="s">
        <v>94</v>
      </c>
      <c r="K35" s="102"/>
      <c r="L35" s="308" t="s">
        <v>95</v>
      </c>
      <c r="M35" s="309"/>
      <c r="N35" s="317"/>
      <c r="O35" s="318"/>
      <c r="P35" s="318"/>
      <c r="Q35" s="189"/>
      <c r="R35" s="151"/>
      <c r="S35" s="151"/>
      <c r="T35" s="47" t="str">
        <f>IF(U35=0,"未回答",IF(U35=0,"完了","一部未回答"))</f>
        <v>未回答</v>
      </c>
      <c r="U35" s="115">
        <f>W35-E34</f>
        <v>0</v>
      </c>
      <c r="V35" s="103" t="s">
        <v>96</v>
      </c>
      <c r="W35" s="104">
        <f>G34+I34+K34+N34+E35+G35+I35+K35+N35</f>
        <v>0</v>
      </c>
      <c r="X35" s="5"/>
      <c r="Y35" s="5"/>
      <c r="Z35" s="94" t="b">
        <f>IF(AND($E34=$W35,W35&lt;&gt;0),1,IF($W35&gt;0,2))</f>
        <v>0</v>
      </c>
      <c r="AA35" s="2" t="str">
        <f>IF(Z35=1,"ＯＫ","要チェック")</f>
        <v>要チェック</v>
      </c>
      <c r="AB35" s="1"/>
    </row>
    <row r="36" spans="2:28" ht="20.100000000000001" customHeight="1" thickBot="1" x14ac:dyDescent="0.2">
      <c r="B36" s="361"/>
      <c r="C36" s="43">
        <v>-5</v>
      </c>
      <c r="D36" s="325" t="s">
        <v>69</v>
      </c>
      <c r="E36" s="325"/>
      <c r="F36" s="325"/>
      <c r="G36" s="325"/>
      <c r="H36" s="325"/>
      <c r="I36" s="325"/>
      <c r="J36" s="325"/>
      <c r="K36" s="326"/>
      <c r="L36" s="14" t="s">
        <v>13</v>
      </c>
      <c r="M36" s="14" t="s">
        <v>13</v>
      </c>
      <c r="N36" s="85"/>
      <c r="O36" s="288"/>
      <c r="P36" s="444" t="s">
        <v>109</v>
      </c>
      <c r="Q36" s="461" t="s">
        <v>164</v>
      </c>
      <c r="R36" s="153"/>
      <c r="S36" s="153" t="s">
        <v>152</v>
      </c>
      <c r="T36" s="47" t="str">
        <f>IF(U36=0,"未回答",IF(U36&gt;1,"複数回答不可","完了"))</f>
        <v>未回答</v>
      </c>
      <c r="U36" s="65">
        <f>COUNTIF(L36:M36,"☑")</f>
        <v>0</v>
      </c>
      <c r="W36" s="5"/>
      <c r="X36" s="5"/>
      <c r="Y36" s="5"/>
      <c r="Z36" s="5"/>
      <c r="AA36" s="5" t="b">
        <f>IF($L36=$X$1,1,IF($M36=$X$1,2))</f>
        <v>0</v>
      </c>
      <c r="AB36" s="2" t="str">
        <f t="shared" si="5"/>
        <v>要チェック</v>
      </c>
    </row>
    <row r="37" spans="2:28" ht="13.5" customHeight="1" x14ac:dyDescent="0.15">
      <c r="B37" s="361"/>
      <c r="C37" s="68"/>
      <c r="D37" s="377" t="str">
        <f>IF(M36=$X$1,"提供していない場合は、以下に回答してください","")</f>
        <v/>
      </c>
      <c r="E37" s="378"/>
      <c r="F37" s="378"/>
      <c r="G37" s="378"/>
      <c r="H37" s="378"/>
      <c r="I37" s="378"/>
      <c r="J37" s="378"/>
      <c r="K37" s="379"/>
      <c r="L37" s="15"/>
      <c r="M37" s="15"/>
      <c r="N37" s="15"/>
      <c r="O37" s="390"/>
      <c r="P37" s="445"/>
      <c r="Q37" s="462"/>
      <c r="R37" s="155"/>
      <c r="S37" s="155"/>
      <c r="U37" s="65"/>
      <c r="W37" s="5"/>
      <c r="X37" s="5"/>
      <c r="Y37" s="5"/>
      <c r="Z37" s="5"/>
      <c r="AA37" s="5"/>
    </row>
    <row r="38" spans="2:28" ht="19.5" customHeight="1" x14ac:dyDescent="0.15">
      <c r="B38" s="361"/>
      <c r="C38" s="68"/>
      <c r="D38" s="380" t="s">
        <v>70</v>
      </c>
      <c r="E38" s="381"/>
      <c r="F38" s="381"/>
      <c r="G38" s="381"/>
      <c r="H38" s="381"/>
      <c r="I38" s="381"/>
      <c r="J38" s="381"/>
      <c r="K38" s="382"/>
      <c r="L38" s="16" t="s">
        <v>13</v>
      </c>
      <c r="M38" s="16" t="s">
        <v>13</v>
      </c>
      <c r="N38" s="88"/>
      <c r="O38" s="432"/>
      <c r="P38" s="227"/>
      <c r="Q38" s="175"/>
      <c r="R38" s="156"/>
      <c r="S38" s="156"/>
      <c r="T38" s="47" t="str">
        <f>IF($M$36=$W$1,"複数回答不可",IF(U38=1,"完了","未回答"))</f>
        <v>複数回答不可</v>
      </c>
      <c r="U38" s="65">
        <f>COUNTIF(L38:M38,"☑")</f>
        <v>0</v>
      </c>
      <c r="W38" s="5"/>
      <c r="X38" s="5"/>
      <c r="Y38" s="5"/>
      <c r="Z38" s="5"/>
      <c r="AA38" s="5" t="b">
        <f>IF($L38=$X$1,1,IF($M38=$X$1,2))</f>
        <v>0</v>
      </c>
      <c r="AB38" s="2" t="str">
        <f t="shared" si="5"/>
        <v>要チェック</v>
      </c>
    </row>
    <row r="39" spans="2:28" ht="18.75" customHeight="1" x14ac:dyDescent="0.15">
      <c r="B39" s="361"/>
      <c r="C39" s="68"/>
      <c r="D39" s="383" t="s">
        <v>226</v>
      </c>
      <c r="E39" s="383"/>
      <c r="F39" s="383"/>
      <c r="G39" s="383"/>
      <c r="H39" s="383"/>
      <c r="I39" s="383"/>
      <c r="J39" s="383"/>
      <c r="K39" s="383"/>
      <c r="L39" s="7" t="s">
        <v>13</v>
      </c>
      <c r="M39" s="7" t="s">
        <v>13</v>
      </c>
      <c r="N39" s="86"/>
      <c r="O39" s="433"/>
      <c r="P39" s="227"/>
      <c r="Q39" s="175"/>
      <c r="R39" s="156"/>
      <c r="S39" s="156"/>
      <c r="T39" s="47" t="str">
        <f>IF($M$36=$W$1,"複数回答不可",IF(U39=1,"完了","未回答"))</f>
        <v>複数回答不可</v>
      </c>
      <c r="U39" s="65">
        <f>COUNTIF(L39:M39,"☑")</f>
        <v>0</v>
      </c>
      <c r="W39" s="5"/>
      <c r="X39" s="5"/>
      <c r="Y39" s="5"/>
      <c r="Z39" s="5"/>
      <c r="AA39" s="5" t="b">
        <f>IF($L39=$X$1,1,IF($M39=$X$1,2))</f>
        <v>0</v>
      </c>
      <c r="AB39" s="2" t="str">
        <f t="shared" si="5"/>
        <v>要チェック</v>
      </c>
    </row>
    <row r="40" spans="2:28" ht="13.5" customHeight="1" x14ac:dyDescent="0.15">
      <c r="B40" s="361"/>
      <c r="C40" s="68"/>
      <c r="D40" s="298" t="str">
        <f>IF(L39=$X$1,"※専門職員について、Ⅰ～Ⅴの該当しているものにチェックを入れてください（複数回答可）","")</f>
        <v/>
      </c>
      <c r="E40" s="299"/>
      <c r="F40" s="299"/>
      <c r="G40" s="299"/>
      <c r="H40" s="299"/>
      <c r="I40" s="299"/>
      <c r="J40" s="299"/>
      <c r="K40" s="300"/>
      <c r="L40" s="267"/>
      <c r="M40" s="267"/>
      <c r="N40" s="267"/>
      <c r="O40" s="433"/>
      <c r="P40" s="228"/>
      <c r="Q40" s="175"/>
      <c r="R40" s="156"/>
      <c r="S40" s="156"/>
      <c r="U40" s="65"/>
      <c r="W40" s="5"/>
      <c r="X40" s="5"/>
      <c r="Y40" s="5"/>
      <c r="Z40" s="5"/>
      <c r="AA40" s="5"/>
    </row>
    <row r="41" spans="2:28" ht="18.75" customHeight="1" x14ac:dyDescent="0.15">
      <c r="B41" s="361"/>
      <c r="C41" s="68"/>
      <c r="D41" s="292" t="s">
        <v>216</v>
      </c>
      <c r="E41" s="293"/>
      <c r="F41" s="293"/>
      <c r="G41" s="293"/>
      <c r="H41" s="293"/>
      <c r="I41" s="293"/>
      <c r="J41" s="293"/>
      <c r="K41" s="294"/>
      <c r="L41" s="16" t="s">
        <v>13</v>
      </c>
      <c r="M41" s="87"/>
      <c r="N41" s="6" t="s">
        <v>13</v>
      </c>
      <c r="O41" s="433"/>
      <c r="P41" s="228"/>
      <c r="Q41" s="175"/>
      <c r="R41" s="156"/>
      <c r="S41" s="156"/>
      <c r="U41" s="65"/>
      <c r="W41" s="5"/>
      <c r="X41" s="5"/>
      <c r="Y41" s="5"/>
      <c r="Z41" s="5"/>
      <c r="AA41" s="5"/>
    </row>
    <row r="42" spans="2:28" ht="18.75" customHeight="1" x14ac:dyDescent="0.15">
      <c r="B42" s="361"/>
      <c r="C42" s="68"/>
      <c r="D42" s="295" t="s">
        <v>217</v>
      </c>
      <c r="E42" s="296"/>
      <c r="F42" s="296"/>
      <c r="G42" s="296"/>
      <c r="H42" s="296"/>
      <c r="I42" s="296"/>
      <c r="J42" s="296"/>
      <c r="K42" s="297"/>
      <c r="L42" s="16" t="s">
        <v>13</v>
      </c>
      <c r="M42" s="88"/>
      <c r="N42" s="6" t="s">
        <v>13</v>
      </c>
      <c r="O42" s="433"/>
      <c r="P42" s="228"/>
      <c r="Q42" s="175"/>
      <c r="R42" s="156"/>
      <c r="S42" s="156"/>
      <c r="U42" s="65"/>
      <c r="W42" s="5"/>
      <c r="X42" s="5"/>
      <c r="Y42" s="5"/>
      <c r="Z42" s="5"/>
      <c r="AA42" s="5"/>
    </row>
    <row r="43" spans="2:28" ht="18.75" customHeight="1" x14ac:dyDescent="0.15">
      <c r="B43" s="361"/>
      <c r="C43" s="68"/>
      <c r="D43" s="295" t="s">
        <v>218</v>
      </c>
      <c r="E43" s="296"/>
      <c r="F43" s="296"/>
      <c r="G43" s="296"/>
      <c r="H43" s="296"/>
      <c r="I43" s="296"/>
      <c r="J43" s="296"/>
      <c r="K43" s="297"/>
      <c r="L43" s="7" t="s">
        <v>13</v>
      </c>
      <c r="M43" s="86"/>
      <c r="N43" s="6" t="s">
        <v>13</v>
      </c>
      <c r="O43" s="433"/>
      <c r="P43" s="228"/>
      <c r="Q43" s="175"/>
      <c r="R43" s="156"/>
      <c r="S43" s="156"/>
      <c r="U43" s="65"/>
      <c r="W43" s="5"/>
      <c r="X43" s="5"/>
      <c r="Y43" s="5"/>
      <c r="Z43" s="5"/>
      <c r="AA43" s="5"/>
    </row>
    <row r="44" spans="2:28" ht="18.75" customHeight="1" x14ac:dyDescent="0.15">
      <c r="B44" s="361"/>
      <c r="C44" s="68"/>
      <c r="D44" s="295" t="s">
        <v>219</v>
      </c>
      <c r="E44" s="296"/>
      <c r="F44" s="296"/>
      <c r="G44" s="296"/>
      <c r="H44" s="296"/>
      <c r="I44" s="296"/>
      <c r="J44" s="296"/>
      <c r="K44" s="297"/>
      <c r="L44" s="6" t="s">
        <v>13</v>
      </c>
      <c r="M44" s="87"/>
      <c r="N44" s="6" t="s">
        <v>13</v>
      </c>
      <c r="O44" s="433"/>
      <c r="P44" s="228"/>
      <c r="Q44" s="175"/>
      <c r="R44" s="156"/>
      <c r="S44" s="156"/>
      <c r="U44" s="65"/>
      <c r="W44" s="5"/>
      <c r="X44" s="5"/>
      <c r="Y44" s="5"/>
      <c r="Z44" s="5"/>
      <c r="AA44" s="5"/>
    </row>
    <row r="45" spans="2:28" ht="45" customHeight="1" x14ac:dyDescent="0.15">
      <c r="B45" s="361"/>
      <c r="C45" s="68"/>
      <c r="D45" s="384" t="s">
        <v>220</v>
      </c>
      <c r="E45" s="385"/>
      <c r="F45" s="385"/>
      <c r="G45" s="385"/>
      <c r="H45" s="385"/>
      <c r="I45" s="385"/>
      <c r="J45" s="385"/>
      <c r="K45" s="386"/>
      <c r="L45" s="16" t="s">
        <v>13</v>
      </c>
      <c r="M45" s="88"/>
      <c r="N45" s="6" t="s">
        <v>13</v>
      </c>
      <c r="O45" s="434"/>
      <c r="P45" s="228"/>
      <c r="Q45" s="23"/>
      <c r="R45" s="156"/>
      <c r="S45" s="156"/>
      <c r="U45" s="65"/>
      <c r="W45" s="5"/>
      <c r="X45" s="5"/>
      <c r="Y45" s="5"/>
      <c r="Z45" s="5"/>
      <c r="AA45" s="5"/>
    </row>
    <row r="46" spans="2:28" ht="20.100000000000001" customHeight="1" x14ac:dyDescent="0.15">
      <c r="B46" s="361"/>
      <c r="C46" s="71"/>
      <c r="D46" s="371" t="s">
        <v>29</v>
      </c>
      <c r="E46" s="372"/>
      <c r="F46" s="372"/>
      <c r="G46" s="372"/>
      <c r="H46" s="372"/>
      <c r="I46" s="372"/>
      <c r="J46" s="372"/>
      <c r="K46" s="373"/>
      <c r="L46" s="16" t="s">
        <v>13</v>
      </c>
      <c r="M46" s="16" t="s">
        <v>13</v>
      </c>
      <c r="N46" s="88"/>
      <c r="O46" s="431"/>
      <c r="P46" s="227"/>
      <c r="Q46" s="175"/>
      <c r="R46" s="156"/>
      <c r="S46" s="156"/>
      <c r="T46" s="47" t="str">
        <f>IF($M$36=$W$1,"複数回答不可",IF(U46=1,"完了","未回答"))</f>
        <v>複数回答不可</v>
      </c>
      <c r="U46" s="65">
        <f>COUNTIF(L46:M46,"☑")</f>
        <v>0</v>
      </c>
      <c r="W46" s="5"/>
      <c r="X46" s="5"/>
      <c r="Y46" s="5"/>
      <c r="Z46" s="5"/>
      <c r="AA46" s="5" t="b">
        <f>IF($L46=$X$1,1,IF($M46=$X$1,2))</f>
        <v>0</v>
      </c>
      <c r="AB46" s="2" t="str">
        <f t="shared" si="5"/>
        <v>要チェック</v>
      </c>
    </row>
    <row r="47" spans="2:28" ht="20.100000000000001" customHeight="1" thickBot="1" x14ac:dyDescent="0.2">
      <c r="B47" s="362"/>
      <c r="C47" s="78"/>
      <c r="D47" s="374" t="s">
        <v>57</v>
      </c>
      <c r="E47" s="375"/>
      <c r="F47" s="375"/>
      <c r="G47" s="375"/>
      <c r="H47" s="375"/>
      <c r="I47" s="375"/>
      <c r="J47" s="375"/>
      <c r="K47" s="376"/>
      <c r="L47" s="51"/>
      <c r="M47" s="51"/>
      <c r="N47" s="51"/>
      <c r="O47" s="285"/>
      <c r="P47" s="230"/>
      <c r="Q47" s="183"/>
      <c r="R47" s="158"/>
      <c r="S47" s="158"/>
      <c r="U47" s="65"/>
      <c r="W47" s="5"/>
      <c r="X47" s="5"/>
      <c r="Y47" s="5"/>
      <c r="Z47" s="5"/>
      <c r="AA47" s="5"/>
    </row>
    <row r="48" spans="2:28" ht="20.100000000000001" customHeight="1" thickBot="1" x14ac:dyDescent="0.2">
      <c r="B48" s="361" t="s">
        <v>51</v>
      </c>
      <c r="C48" s="72">
        <v>-6</v>
      </c>
      <c r="D48" s="365" t="s">
        <v>54</v>
      </c>
      <c r="E48" s="365"/>
      <c r="F48" s="365"/>
      <c r="G48" s="365"/>
      <c r="H48" s="366" t="str">
        <f>IF(L48=$X$1,"⇒(7)へ進んでください","")</f>
        <v/>
      </c>
      <c r="I48" s="366"/>
      <c r="J48" s="366"/>
      <c r="K48" s="366"/>
      <c r="L48" s="46" t="s">
        <v>13</v>
      </c>
      <c r="M48" s="46" t="s">
        <v>13</v>
      </c>
      <c r="N48" s="84"/>
      <c r="O48" s="288"/>
      <c r="P48" s="444" t="s">
        <v>110</v>
      </c>
      <c r="Q48" s="465" t="s">
        <v>162</v>
      </c>
      <c r="R48" s="153" t="s">
        <v>152</v>
      </c>
      <c r="S48" s="153" t="s">
        <v>152</v>
      </c>
      <c r="T48" s="47" t="str">
        <f>IF(U48=0,"未回答",IF(U48&gt;1,"複数回答不可","完了"))</f>
        <v>未回答</v>
      </c>
      <c r="U48" s="65">
        <f>COUNTIF(L48:M48,"☑")</f>
        <v>0</v>
      </c>
      <c r="W48" s="5"/>
      <c r="X48" s="5"/>
      <c r="Y48" s="5"/>
      <c r="Z48" s="5"/>
      <c r="AA48" s="5" t="b">
        <f>IF($L48=$X$1,1,IF($M48=$X$1,2))</f>
        <v>0</v>
      </c>
      <c r="AB48" s="2" t="str">
        <f t="shared" si="5"/>
        <v>要チェック</v>
      </c>
    </row>
    <row r="49" spans="2:28" ht="13.5" customHeight="1" x14ac:dyDescent="0.15">
      <c r="B49" s="361"/>
      <c r="C49" s="68"/>
      <c r="D49" s="367" t="str">
        <f>IF(M48=$X$1,"該当しない項目がある場合は以下に回答してください","")</f>
        <v/>
      </c>
      <c r="E49" s="368"/>
      <c r="F49" s="368"/>
      <c r="G49" s="368"/>
      <c r="H49" s="368"/>
      <c r="I49" s="368"/>
      <c r="J49" s="368"/>
      <c r="K49" s="369"/>
      <c r="L49" s="15"/>
      <c r="M49" s="15"/>
      <c r="N49" s="15"/>
      <c r="O49" s="390"/>
      <c r="P49" s="445"/>
      <c r="Q49" s="466"/>
      <c r="R49" s="155"/>
      <c r="S49" s="155"/>
      <c r="U49" s="65"/>
      <c r="W49" s="5"/>
      <c r="X49" s="5"/>
      <c r="Y49" s="5"/>
      <c r="Z49" s="5"/>
      <c r="AA49" s="5"/>
    </row>
    <row r="50" spans="2:28" ht="20.100000000000001" customHeight="1" x14ac:dyDescent="0.15">
      <c r="B50" s="361"/>
      <c r="C50" s="68"/>
      <c r="D50" s="363" t="s">
        <v>19</v>
      </c>
      <c r="E50" s="363"/>
      <c r="F50" s="363"/>
      <c r="G50" s="363"/>
      <c r="H50" s="363"/>
      <c r="I50" s="363"/>
      <c r="J50" s="363"/>
      <c r="K50" s="363"/>
      <c r="L50" s="16" t="s">
        <v>13</v>
      </c>
      <c r="M50" s="7" t="s">
        <v>13</v>
      </c>
      <c r="N50" s="86"/>
      <c r="O50" s="238"/>
      <c r="P50" s="231" t="s">
        <v>21</v>
      </c>
      <c r="Q50" s="190"/>
      <c r="R50" s="80"/>
      <c r="S50" s="80"/>
      <c r="T50" s="47" t="str">
        <f>IF($M$48=$W$1,"複数回答不可",IF(U50=1,"完了","未回答"))</f>
        <v>複数回答不可</v>
      </c>
      <c r="U50" s="65">
        <f>COUNTIF(L50:M50,"☑")</f>
        <v>0</v>
      </c>
      <c r="W50" s="5"/>
      <c r="X50" s="5"/>
      <c r="Y50" s="5"/>
      <c r="Z50" s="5"/>
      <c r="AA50" s="5" t="b">
        <f>IF($L50=$X$1,1,IF($M50=$X$1,2))</f>
        <v>0</v>
      </c>
      <c r="AB50" s="2" t="str">
        <f t="shared" si="5"/>
        <v>要チェック</v>
      </c>
    </row>
    <row r="51" spans="2:28" ht="20.100000000000001" customHeight="1" x14ac:dyDescent="0.15">
      <c r="B51" s="361"/>
      <c r="C51" s="68"/>
      <c r="D51" s="342" t="s">
        <v>31</v>
      </c>
      <c r="E51" s="342"/>
      <c r="F51" s="342"/>
      <c r="G51" s="342"/>
      <c r="H51" s="342"/>
      <c r="I51" s="342"/>
      <c r="J51" s="342"/>
      <c r="K51" s="342"/>
      <c r="L51" s="16" t="s">
        <v>13</v>
      </c>
      <c r="M51" s="6" t="s">
        <v>13</v>
      </c>
      <c r="N51" s="87"/>
      <c r="O51" s="242"/>
      <c r="P51" s="231" t="s">
        <v>22</v>
      </c>
      <c r="Q51" s="190"/>
      <c r="R51" s="80"/>
      <c r="S51" s="80"/>
      <c r="T51" s="47" t="str">
        <f>IF($M$48=$W$1,"複数回答不可",IF(U51=1,"完了","未回答"))</f>
        <v>複数回答不可</v>
      </c>
      <c r="U51" s="65">
        <f>COUNTIF(L51:M51,"☑")</f>
        <v>0</v>
      </c>
      <c r="W51" s="5"/>
      <c r="X51" s="5"/>
      <c r="Y51" s="5"/>
      <c r="Z51" s="5"/>
      <c r="AA51" s="5" t="b">
        <f>IF($L51=$X$1,1,IF($M51=$X$1,2))</f>
        <v>0</v>
      </c>
      <c r="AB51" s="2" t="str">
        <f t="shared" si="5"/>
        <v>要チェック</v>
      </c>
    </row>
    <row r="52" spans="2:28" ht="20.100000000000001" customHeight="1" x14ac:dyDescent="0.15">
      <c r="B52" s="361"/>
      <c r="C52" s="68"/>
      <c r="D52" s="342" t="s">
        <v>163</v>
      </c>
      <c r="E52" s="342"/>
      <c r="F52" s="342"/>
      <c r="G52" s="342"/>
      <c r="H52" s="342"/>
      <c r="I52" s="342"/>
      <c r="J52" s="342"/>
      <c r="K52" s="342"/>
      <c r="L52" s="16" t="s">
        <v>13</v>
      </c>
      <c r="M52" s="6" t="s">
        <v>13</v>
      </c>
      <c r="N52" s="87"/>
      <c r="O52" s="240"/>
      <c r="P52" s="232" t="s">
        <v>23</v>
      </c>
      <c r="Q52" s="191"/>
      <c r="R52" s="80"/>
      <c r="S52" s="80"/>
      <c r="T52" s="47" t="str">
        <f>IF($M$48=$W$1,"複数回答不可",IF(U52=1,"完了","未回答"))</f>
        <v>複数回答不可</v>
      </c>
      <c r="U52" s="65">
        <f>COUNTIF(L52:M52,"☑")</f>
        <v>0</v>
      </c>
      <c r="W52" s="5"/>
      <c r="X52" s="5"/>
      <c r="Y52" s="5"/>
      <c r="Z52" s="5"/>
      <c r="AA52" s="5" t="b">
        <f>IF($L52=$X$1,1,IF($M52=$X$1,2))</f>
        <v>0</v>
      </c>
      <c r="AB52" s="2" t="str">
        <f t="shared" si="5"/>
        <v>要チェック</v>
      </c>
    </row>
    <row r="53" spans="2:28" ht="20.100000000000001" customHeight="1" thickBot="1" x14ac:dyDescent="0.2">
      <c r="B53" s="361"/>
      <c r="C53" s="68"/>
      <c r="D53" s="370" t="s">
        <v>20</v>
      </c>
      <c r="E53" s="370"/>
      <c r="F53" s="370"/>
      <c r="G53" s="370"/>
      <c r="H53" s="370"/>
      <c r="I53" s="370"/>
      <c r="J53" s="370"/>
      <c r="K53" s="370"/>
      <c r="L53" s="6" t="s">
        <v>13</v>
      </c>
      <c r="M53" s="6" t="s">
        <v>13</v>
      </c>
      <c r="N53" s="87"/>
      <c r="O53" s="241"/>
      <c r="P53" s="233" t="s">
        <v>24</v>
      </c>
      <c r="Q53" s="183"/>
      <c r="R53" s="80"/>
      <c r="S53" s="80"/>
      <c r="T53" s="47" t="str">
        <f>IF($M$48=$W$1,"複数回答不可",IF(U53=1,"完了","未回答"))</f>
        <v>複数回答不可</v>
      </c>
      <c r="U53" s="65">
        <f>COUNTIF(L53:M53,"☑")</f>
        <v>0</v>
      </c>
      <c r="W53" s="5"/>
      <c r="X53" s="5"/>
      <c r="Y53" s="5"/>
      <c r="Z53" s="5"/>
      <c r="AA53" s="5" t="b">
        <f>IF($L53=$X$1,1,IF($M53=$X$1,2))</f>
        <v>0</v>
      </c>
      <c r="AB53" s="2" t="str">
        <f t="shared" si="5"/>
        <v>要チェック</v>
      </c>
    </row>
    <row r="54" spans="2:28" ht="20.100000000000001" customHeight="1" thickBot="1" x14ac:dyDescent="0.2">
      <c r="B54" s="361"/>
      <c r="C54" s="43">
        <v>-7</v>
      </c>
      <c r="D54" s="325" t="s">
        <v>41</v>
      </c>
      <c r="E54" s="325"/>
      <c r="F54" s="325"/>
      <c r="G54" s="325"/>
      <c r="H54" s="364" t="str">
        <f>IF(L54=$X$1,"⇒(8)へ進んでください","")</f>
        <v/>
      </c>
      <c r="I54" s="364"/>
      <c r="J54" s="364"/>
      <c r="K54" s="364"/>
      <c r="L54" s="14" t="s">
        <v>13</v>
      </c>
      <c r="M54" s="14" t="s">
        <v>13</v>
      </c>
      <c r="N54" s="85"/>
      <c r="O54" s="288"/>
      <c r="P54" s="444" t="s">
        <v>110</v>
      </c>
      <c r="Q54" s="438" t="s">
        <v>165</v>
      </c>
      <c r="R54" s="153" t="s">
        <v>152</v>
      </c>
      <c r="S54" s="153" t="s">
        <v>152</v>
      </c>
      <c r="T54" s="47" t="str">
        <f>IF(U54=0,"未回答",IF(U54&gt;1,"複数回答不可","完了"))</f>
        <v>未回答</v>
      </c>
      <c r="U54" s="65">
        <f>COUNTIF(L54:M54,"☑")</f>
        <v>0</v>
      </c>
      <c r="W54" s="5"/>
      <c r="X54" s="5"/>
      <c r="Y54" s="5"/>
      <c r="Z54" s="5"/>
      <c r="AA54" s="5" t="b">
        <f>IF($L54=$X$1,1,IF($M54=$X$1,2))</f>
        <v>0</v>
      </c>
      <c r="AB54" s="2" t="str">
        <f t="shared" si="5"/>
        <v>要チェック</v>
      </c>
    </row>
    <row r="55" spans="2:28" ht="15" customHeight="1" x14ac:dyDescent="0.15">
      <c r="B55" s="361"/>
      <c r="C55" s="73"/>
      <c r="D55" s="367" t="str">
        <f>IF(M54=$X$1,"前払金が発生する場合は以下に回答してください","")</f>
        <v/>
      </c>
      <c r="E55" s="368"/>
      <c r="F55" s="368"/>
      <c r="G55" s="368"/>
      <c r="H55" s="368"/>
      <c r="I55" s="368"/>
      <c r="J55" s="368"/>
      <c r="K55" s="369"/>
      <c r="L55" s="15"/>
      <c r="M55" s="15"/>
      <c r="N55" s="15"/>
      <c r="O55" s="390"/>
      <c r="P55" s="445"/>
      <c r="Q55" s="439"/>
      <c r="R55" s="155"/>
      <c r="S55" s="155"/>
      <c r="U55" s="65"/>
      <c r="W55" s="5"/>
      <c r="X55" s="5"/>
      <c r="Y55" s="5"/>
      <c r="Z55" s="5"/>
      <c r="AA55" s="5"/>
    </row>
    <row r="56" spans="2:28" ht="20.100000000000001" customHeight="1" x14ac:dyDescent="0.15">
      <c r="B56" s="361"/>
      <c r="C56" s="68"/>
      <c r="D56" s="363" t="s">
        <v>19</v>
      </c>
      <c r="E56" s="363"/>
      <c r="F56" s="363"/>
      <c r="G56" s="363"/>
      <c r="H56" s="363"/>
      <c r="I56" s="363"/>
      <c r="J56" s="363"/>
      <c r="K56" s="363"/>
      <c r="L56" s="16" t="s">
        <v>13</v>
      </c>
      <c r="M56" s="7" t="s">
        <v>13</v>
      </c>
      <c r="N56" s="86"/>
      <c r="O56" s="240"/>
      <c r="P56" s="234" t="s">
        <v>32</v>
      </c>
      <c r="Q56" s="190"/>
      <c r="R56" s="80"/>
      <c r="S56" s="80"/>
      <c r="T56" s="47" t="str">
        <f>IF($M$54=$W$1,"複数回答不可",IF(U56=1,"完了","未回答"))</f>
        <v>複数回答不可</v>
      </c>
      <c r="U56" s="65">
        <f>COUNTIF(L56:M56,"☑")</f>
        <v>0</v>
      </c>
      <c r="W56" s="5"/>
      <c r="X56" s="5"/>
      <c r="Y56" s="5"/>
      <c r="Z56" s="5"/>
      <c r="AA56" s="5" t="b">
        <f>IF($L56=$X$1,1,IF($M56=$X$1,2))</f>
        <v>0</v>
      </c>
      <c r="AB56" s="2" t="str">
        <f t="shared" si="5"/>
        <v>要チェック</v>
      </c>
    </row>
    <row r="57" spans="2:28" ht="20.100000000000001" customHeight="1" x14ac:dyDescent="0.15">
      <c r="B57" s="361"/>
      <c r="C57" s="68"/>
      <c r="D57" s="342" t="s">
        <v>40</v>
      </c>
      <c r="E57" s="342"/>
      <c r="F57" s="342"/>
      <c r="G57" s="342"/>
      <c r="H57" s="342"/>
      <c r="I57" s="342"/>
      <c r="J57" s="342"/>
      <c r="K57" s="342"/>
      <c r="L57" s="16" t="s">
        <v>13</v>
      </c>
      <c r="M57" s="6" t="s">
        <v>13</v>
      </c>
      <c r="N57" s="87"/>
      <c r="O57" s="240"/>
      <c r="P57" s="234" t="s">
        <v>39</v>
      </c>
      <c r="Q57" s="190"/>
      <c r="R57" s="80"/>
      <c r="S57" s="80"/>
      <c r="T57" s="47" t="str">
        <f>IF($M$54=$W$1,"複数回答不可",IF(U57=1,"完了","未回答"))</f>
        <v>複数回答不可</v>
      </c>
      <c r="U57" s="65">
        <f>COUNTIF(L57:M57,"☑")</f>
        <v>0</v>
      </c>
      <c r="W57" s="5"/>
      <c r="X57" s="5"/>
      <c r="Y57" s="5"/>
      <c r="Z57" s="5"/>
      <c r="AA57" s="5" t="b">
        <f>IF($L57=$X$1,1,IF($M57=$X$1,2))</f>
        <v>0</v>
      </c>
      <c r="AB57" s="2" t="str">
        <f t="shared" si="5"/>
        <v>要チェック</v>
      </c>
    </row>
    <row r="58" spans="2:28" ht="20.100000000000001" customHeight="1" thickBot="1" x14ac:dyDescent="0.2">
      <c r="B58" s="362"/>
      <c r="C58" s="74"/>
      <c r="D58" s="342" t="s">
        <v>42</v>
      </c>
      <c r="E58" s="342"/>
      <c r="F58" s="342"/>
      <c r="G58" s="342"/>
      <c r="H58" s="342"/>
      <c r="I58" s="342"/>
      <c r="J58" s="342"/>
      <c r="K58" s="342"/>
      <c r="L58" s="16" t="s">
        <v>13</v>
      </c>
      <c r="M58" s="6" t="s">
        <v>13</v>
      </c>
      <c r="N58" s="87"/>
      <c r="O58" s="241"/>
      <c r="P58" s="235" t="s">
        <v>39</v>
      </c>
      <c r="Q58" s="176"/>
      <c r="R58" s="80"/>
      <c r="S58" s="80"/>
      <c r="T58" s="47" t="str">
        <f>IF($M$54=$W$1,"複数回答不可",IF(U58=1,"完了","未回答"))</f>
        <v>複数回答不可</v>
      </c>
      <c r="U58" s="65">
        <f>COUNTIF(L58:M58,"☑")</f>
        <v>0</v>
      </c>
      <c r="W58" s="5"/>
      <c r="X58" s="5"/>
      <c r="Y58" s="5"/>
      <c r="Z58" s="5"/>
      <c r="AA58" s="5" t="b">
        <f>IF($L58=$X$1,1,IF($M58=$X$1,2))</f>
        <v>0</v>
      </c>
      <c r="AB58" s="2" t="str">
        <f t="shared" si="5"/>
        <v>要チェック</v>
      </c>
    </row>
    <row r="59" spans="2:28" ht="20.100000000000001" customHeight="1" x14ac:dyDescent="0.15">
      <c r="B59" s="343" t="s">
        <v>1</v>
      </c>
      <c r="C59" s="162">
        <v>-8</v>
      </c>
      <c r="D59" s="301" t="s">
        <v>37</v>
      </c>
      <c r="E59" s="301"/>
      <c r="F59" s="301"/>
      <c r="G59" s="301"/>
      <c r="H59" s="301"/>
      <c r="I59" s="301"/>
      <c r="J59" s="301"/>
      <c r="K59" s="302"/>
      <c r="L59" s="17" t="s">
        <v>13</v>
      </c>
      <c r="M59" s="17" t="s">
        <v>13</v>
      </c>
      <c r="N59" s="83"/>
      <c r="O59" s="288"/>
      <c r="P59" s="352" t="s">
        <v>34</v>
      </c>
      <c r="Q59" s="440" t="s">
        <v>166</v>
      </c>
      <c r="R59" s="159" t="s">
        <v>152</v>
      </c>
      <c r="S59" s="159" t="s">
        <v>152</v>
      </c>
      <c r="T59" s="47" t="str">
        <f>IF(U59=0,"未回答",IF(U59&gt;1,"複数回答不可","完了"))</f>
        <v>未回答</v>
      </c>
      <c r="U59" s="65">
        <f>COUNTIF(L59:M59,"☑")</f>
        <v>0</v>
      </c>
      <c r="W59" s="5"/>
      <c r="X59" s="5"/>
      <c r="Y59" s="5"/>
      <c r="Z59" s="5"/>
      <c r="AA59" s="5" t="b">
        <f>IF($L59=$X$1,1,IF($M59=$X$1,2))</f>
        <v>0</v>
      </c>
      <c r="AB59" s="2" t="str">
        <f t="shared" si="5"/>
        <v>要チェック</v>
      </c>
    </row>
    <row r="60" spans="2:28" ht="18.75" customHeight="1" thickBot="1" x14ac:dyDescent="0.2">
      <c r="B60" s="344"/>
      <c r="C60" s="48"/>
      <c r="D60" s="357" t="s">
        <v>33</v>
      </c>
      <c r="E60" s="357"/>
      <c r="F60" s="357"/>
      <c r="G60" s="357"/>
      <c r="H60" s="357"/>
      <c r="I60" s="357"/>
      <c r="J60" s="357"/>
      <c r="K60" s="358"/>
      <c r="L60" s="20"/>
      <c r="M60" s="20"/>
      <c r="N60" s="20"/>
      <c r="O60" s="289"/>
      <c r="P60" s="353"/>
      <c r="Q60" s="441"/>
      <c r="R60" s="158"/>
      <c r="S60" s="158"/>
      <c r="U60" s="65"/>
      <c r="W60" s="5"/>
      <c r="X60" s="5"/>
      <c r="Y60" s="5"/>
      <c r="Z60" s="5"/>
      <c r="AA60" s="5"/>
    </row>
    <row r="61" spans="2:28" ht="20.100000000000001" customHeight="1" thickBot="1" x14ac:dyDescent="0.2">
      <c r="B61" s="322" t="s">
        <v>43</v>
      </c>
      <c r="C61" s="75">
        <v>-9</v>
      </c>
      <c r="D61" s="286" t="s">
        <v>80</v>
      </c>
      <c r="E61" s="286"/>
      <c r="F61" s="286"/>
      <c r="G61" s="286"/>
      <c r="H61" s="286"/>
      <c r="I61" s="286"/>
      <c r="J61" s="286"/>
      <c r="K61" s="287"/>
      <c r="L61" s="14" t="s">
        <v>13</v>
      </c>
      <c r="M61" s="14" t="s">
        <v>13</v>
      </c>
      <c r="N61" s="85"/>
      <c r="O61" s="218"/>
      <c r="P61" s="236" t="s">
        <v>39</v>
      </c>
      <c r="Q61" s="19" t="s">
        <v>165</v>
      </c>
      <c r="R61" s="159"/>
      <c r="S61" s="159" t="s">
        <v>152</v>
      </c>
      <c r="T61" s="47" t="str">
        <f t="shared" ref="T61:T71" si="6">IF(U61=0,"未回答",IF(U61&gt;1,"複数回答不可","完了"))</f>
        <v>未回答</v>
      </c>
      <c r="U61" s="65">
        <f>COUNTIF(L61:M61,"☑")</f>
        <v>0</v>
      </c>
      <c r="V61" s="63" t="s">
        <v>50</v>
      </c>
      <c r="W61" s="5"/>
      <c r="X61" s="5"/>
      <c r="Y61" s="5"/>
      <c r="Z61" s="5"/>
      <c r="AA61" s="5" t="b">
        <f>IF($L61=$X$1,1,IF($M61=$X$1,2))</f>
        <v>0</v>
      </c>
      <c r="AB61" s="2" t="str">
        <f t="shared" si="5"/>
        <v>要チェック</v>
      </c>
    </row>
    <row r="62" spans="2:28" ht="17.25" customHeight="1" thickBot="1" x14ac:dyDescent="0.2">
      <c r="B62" s="323"/>
      <c r="C62" s="162">
        <v>-10</v>
      </c>
      <c r="D62" s="359" t="s">
        <v>71</v>
      </c>
      <c r="E62" s="359"/>
      <c r="F62" s="359"/>
      <c r="G62" s="359"/>
      <c r="H62" s="359"/>
      <c r="I62" s="359"/>
      <c r="J62" s="359"/>
      <c r="K62" s="360"/>
      <c r="L62" s="14" t="s">
        <v>13</v>
      </c>
      <c r="M62" s="14" t="s">
        <v>13</v>
      </c>
      <c r="N62" s="85"/>
      <c r="O62" s="288"/>
      <c r="P62" s="473" t="s">
        <v>39</v>
      </c>
      <c r="Q62" s="442" t="s">
        <v>165</v>
      </c>
      <c r="R62" s="159"/>
      <c r="S62" s="159" t="s">
        <v>152</v>
      </c>
      <c r="T62" s="47" t="str">
        <f t="shared" si="6"/>
        <v>未回答</v>
      </c>
      <c r="U62" s="65">
        <f>COUNTIF(L62:M62,"☑")</f>
        <v>0</v>
      </c>
      <c r="W62" s="5"/>
      <c r="X62" s="5"/>
      <c r="Y62" s="5"/>
      <c r="Z62" s="5"/>
      <c r="AA62" s="5" t="b">
        <f>IF($L62=$X$1,1,IF($M62=$X$1,2))</f>
        <v>0</v>
      </c>
      <c r="AB62" s="2" t="str">
        <f t="shared" si="5"/>
        <v>要チェック</v>
      </c>
    </row>
    <row r="63" spans="2:28" ht="15" customHeight="1" thickBot="1" x14ac:dyDescent="0.2">
      <c r="B63" s="323"/>
      <c r="C63" s="163"/>
      <c r="D63" s="354" t="s">
        <v>156</v>
      </c>
      <c r="E63" s="354"/>
      <c r="F63" s="354"/>
      <c r="G63" s="354"/>
      <c r="H63" s="354"/>
      <c r="I63" s="354"/>
      <c r="J63" s="354"/>
      <c r="K63" s="355"/>
      <c r="L63" s="49"/>
      <c r="M63" s="49"/>
      <c r="N63" s="49"/>
      <c r="O63" s="289"/>
      <c r="P63" s="474"/>
      <c r="Q63" s="443"/>
      <c r="R63" s="160"/>
      <c r="S63" s="160"/>
      <c r="U63" s="65"/>
      <c r="W63" s="5"/>
      <c r="X63" s="5"/>
      <c r="Y63" s="5"/>
      <c r="Z63" s="5"/>
      <c r="AA63" s="5"/>
    </row>
    <row r="64" spans="2:28" ht="20.100000000000001" customHeight="1" thickBot="1" x14ac:dyDescent="0.2">
      <c r="B64" s="324"/>
      <c r="C64" s="163">
        <v>-11</v>
      </c>
      <c r="D64" s="325" t="s">
        <v>59</v>
      </c>
      <c r="E64" s="325"/>
      <c r="F64" s="325"/>
      <c r="G64" s="325"/>
      <c r="H64" s="325"/>
      <c r="I64" s="325"/>
      <c r="J64" s="325"/>
      <c r="K64" s="326"/>
      <c r="L64" s="14" t="s">
        <v>13</v>
      </c>
      <c r="M64" s="14" t="s">
        <v>13</v>
      </c>
      <c r="N64" s="85"/>
      <c r="O64" s="212"/>
      <c r="P64" s="237" t="s">
        <v>58</v>
      </c>
      <c r="Q64" s="19" t="s">
        <v>167</v>
      </c>
      <c r="R64" s="159" t="s">
        <v>152</v>
      </c>
      <c r="S64" s="159" t="s">
        <v>152</v>
      </c>
      <c r="T64" s="47" t="str">
        <f>IF(U64=0,"未回答",IF(U64&gt;1,"複数回答不可","完了"))</f>
        <v>未回答</v>
      </c>
      <c r="U64" s="65">
        <f>COUNTIF(L64:M64,"☑")</f>
        <v>0</v>
      </c>
      <c r="W64" s="5"/>
      <c r="X64" s="5"/>
      <c r="Y64" s="5"/>
      <c r="Z64" s="5"/>
      <c r="AA64" s="5" t="b">
        <f>IF($L64=$X$1,1,IF($M64=$X$1,2))</f>
        <v>0</v>
      </c>
      <c r="AB64" s="2" t="str">
        <f t="shared" si="5"/>
        <v>要チェック</v>
      </c>
    </row>
    <row r="65" spans="1:28" ht="20.100000000000001" customHeight="1" thickBot="1" x14ac:dyDescent="0.2">
      <c r="B65" s="339" t="s">
        <v>12</v>
      </c>
      <c r="C65" s="76">
        <v>-12</v>
      </c>
      <c r="D65" s="286" t="s">
        <v>45</v>
      </c>
      <c r="E65" s="286"/>
      <c r="F65" s="286"/>
      <c r="G65" s="286"/>
      <c r="H65" s="286"/>
      <c r="I65" s="286"/>
      <c r="J65" s="286"/>
      <c r="K65" s="287"/>
      <c r="L65" s="14" t="s">
        <v>13</v>
      </c>
      <c r="M65" s="14" t="s">
        <v>13</v>
      </c>
      <c r="N65" s="14" t="s">
        <v>13</v>
      </c>
      <c r="O65" s="218"/>
      <c r="P65" s="236" t="s">
        <v>44</v>
      </c>
      <c r="Q65" s="419" t="s">
        <v>168</v>
      </c>
      <c r="R65" s="159" t="s">
        <v>152</v>
      </c>
      <c r="T65" s="47" t="str">
        <f>IF(U65=0,"未回答",IF(U65&gt;1,"複数回答不可","完了"))</f>
        <v>未回答</v>
      </c>
      <c r="U65" s="65">
        <f>COUNTIF(L65:N65,"☑")</f>
        <v>0</v>
      </c>
      <c r="W65" s="5"/>
      <c r="X65" s="5"/>
      <c r="Y65" s="5"/>
      <c r="Z65" s="5"/>
      <c r="AA65" s="5" t="b">
        <f>IF($L65=$X$1,1,IF($M65=$X$1,2))</f>
        <v>0</v>
      </c>
      <c r="AB65" s="2" t="str">
        <f t="shared" si="5"/>
        <v>要チェック</v>
      </c>
    </row>
    <row r="66" spans="1:28" ht="20.100000000000001" customHeight="1" thickBot="1" x14ac:dyDescent="0.2">
      <c r="B66" s="340"/>
      <c r="C66" s="76">
        <v>-13</v>
      </c>
      <c r="D66" s="286" t="s">
        <v>46</v>
      </c>
      <c r="E66" s="286"/>
      <c r="F66" s="286"/>
      <c r="G66" s="286"/>
      <c r="H66" s="286"/>
      <c r="I66" s="286"/>
      <c r="J66" s="286"/>
      <c r="K66" s="287"/>
      <c r="L66" s="14" t="s">
        <v>13</v>
      </c>
      <c r="M66" s="14" t="s">
        <v>13</v>
      </c>
      <c r="N66" s="14" t="s">
        <v>13</v>
      </c>
      <c r="O66" s="212"/>
      <c r="P66" s="244" t="s">
        <v>44</v>
      </c>
      <c r="Q66" s="420"/>
      <c r="R66" s="159" t="s">
        <v>152</v>
      </c>
      <c r="S66" s="159" t="s">
        <v>152</v>
      </c>
      <c r="T66" s="47" t="str">
        <f t="shared" si="6"/>
        <v>未回答</v>
      </c>
      <c r="U66" s="65">
        <f>COUNTIF(L66:N66,"☑")</f>
        <v>0</v>
      </c>
      <c r="W66" s="5"/>
      <c r="X66" s="5"/>
      <c r="Y66" s="5"/>
      <c r="Z66" s="5"/>
      <c r="AA66" s="5" t="b">
        <f>IF($L66=$X$1,1,IF($M66=$X$1,2))</f>
        <v>0</v>
      </c>
      <c r="AB66" s="2" t="str">
        <f t="shared" si="5"/>
        <v>要チェック</v>
      </c>
    </row>
    <row r="67" spans="1:28" ht="20.100000000000001" customHeight="1" thickBot="1" x14ac:dyDescent="0.2">
      <c r="B67" s="340"/>
      <c r="C67" s="76">
        <v>-14</v>
      </c>
      <c r="D67" s="286" t="s">
        <v>47</v>
      </c>
      <c r="E67" s="286"/>
      <c r="F67" s="286"/>
      <c r="G67" s="286"/>
      <c r="H67" s="286"/>
      <c r="I67" s="286"/>
      <c r="J67" s="286"/>
      <c r="K67" s="287"/>
      <c r="L67" s="14" t="s">
        <v>13</v>
      </c>
      <c r="M67" s="14" t="s">
        <v>13</v>
      </c>
      <c r="N67" s="14" t="s">
        <v>13</v>
      </c>
      <c r="O67" s="212"/>
      <c r="P67" s="244" t="s">
        <v>44</v>
      </c>
      <c r="Q67" s="420"/>
      <c r="R67" s="159"/>
      <c r="S67" s="159" t="s">
        <v>152</v>
      </c>
      <c r="T67" s="47" t="str">
        <f t="shared" si="6"/>
        <v>未回答</v>
      </c>
      <c r="U67" s="65">
        <f>COUNTIF(L67:N67,"☑")</f>
        <v>0</v>
      </c>
      <c r="W67" s="5"/>
      <c r="X67" s="5"/>
      <c r="Y67" s="5"/>
      <c r="Z67" s="5"/>
      <c r="AA67" s="5" t="b">
        <f>IF($L67=$X$1,1,IF($M67=$X$1,2))</f>
        <v>0</v>
      </c>
      <c r="AB67" s="2" t="str">
        <f t="shared" si="5"/>
        <v>要チェック</v>
      </c>
    </row>
    <row r="68" spans="1:28" ht="18" customHeight="1" x14ac:dyDescent="0.15">
      <c r="B68" s="340"/>
      <c r="C68" s="337">
        <v>-15</v>
      </c>
      <c r="D68" s="333" t="s">
        <v>73</v>
      </c>
      <c r="E68" s="333"/>
      <c r="F68" s="333"/>
      <c r="G68" s="333"/>
      <c r="H68" s="333"/>
      <c r="I68" s="333"/>
      <c r="J68" s="333"/>
      <c r="K68" s="334"/>
      <c r="L68" s="17" t="s">
        <v>13</v>
      </c>
      <c r="M68" s="17" t="s">
        <v>13</v>
      </c>
      <c r="N68" s="83"/>
      <c r="O68" s="288"/>
      <c r="P68" s="473" t="s">
        <v>44</v>
      </c>
      <c r="Q68" s="420"/>
      <c r="R68" s="159"/>
      <c r="S68" s="159" t="s">
        <v>152</v>
      </c>
      <c r="T68" s="47" t="str">
        <f t="shared" si="6"/>
        <v>未回答</v>
      </c>
      <c r="U68" s="65">
        <f>COUNTIF(L68:N68,"☑")</f>
        <v>0</v>
      </c>
      <c r="W68" s="5"/>
      <c r="X68" s="5"/>
      <c r="Y68" s="5"/>
      <c r="Z68" s="5"/>
      <c r="AA68" s="5" t="b">
        <f>IF($L68=$X$1,1,IF($M68=$X$1,2))</f>
        <v>0</v>
      </c>
      <c r="AB68" s="2" t="str">
        <f t="shared" si="5"/>
        <v>要チェック</v>
      </c>
    </row>
    <row r="69" spans="1:28" ht="14.25" customHeight="1" thickBot="1" x14ac:dyDescent="0.2">
      <c r="B69" s="340"/>
      <c r="C69" s="338"/>
      <c r="D69" s="335"/>
      <c r="E69" s="335"/>
      <c r="F69" s="335"/>
      <c r="G69" s="335"/>
      <c r="H69" s="335"/>
      <c r="I69" s="335"/>
      <c r="J69" s="335"/>
      <c r="K69" s="336"/>
      <c r="L69" s="20"/>
      <c r="M69" s="20"/>
      <c r="N69" s="20"/>
      <c r="O69" s="289"/>
      <c r="P69" s="474"/>
      <c r="Q69" s="421"/>
      <c r="R69" s="158"/>
      <c r="S69" s="159"/>
      <c r="U69" s="65"/>
      <c r="W69" s="5"/>
      <c r="X69" s="5"/>
      <c r="Y69" s="5"/>
      <c r="Z69" s="5"/>
      <c r="AA69" s="5"/>
    </row>
    <row r="70" spans="1:28" ht="20.100000000000001" customHeight="1" thickBot="1" x14ac:dyDescent="0.2">
      <c r="B70" s="340"/>
      <c r="C70" s="76">
        <v>-16</v>
      </c>
      <c r="D70" s="286" t="s">
        <v>48</v>
      </c>
      <c r="E70" s="286"/>
      <c r="F70" s="286"/>
      <c r="G70" s="286"/>
      <c r="H70" s="286"/>
      <c r="I70" s="286"/>
      <c r="J70" s="286"/>
      <c r="K70" s="287"/>
      <c r="L70" s="14" t="s">
        <v>13</v>
      </c>
      <c r="M70" s="14" t="s">
        <v>13</v>
      </c>
      <c r="N70" s="85"/>
      <c r="O70" s="218"/>
      <c r="P70" s="236" t="s">
        <v>44</v>
      </c>
      <c r="Q70" s="419" t="s">
        <v>168</v>
      </c>
      <c r="R70" s="159"/>
      <c r="S70" s="159" t="s">
        <v>152</v>
      </c>
      <c r="T70" s="47" t="str">
        <f t="shared" si="6"/>
        <v>未回答</v>
      </c>
      <c r="U70" s="65">
        <f>COUNTIF(L70:N70,"☑")</f>
        <v>0</v>
      </c>
      <c r="W70" s="5"/>
      <c r="X70" s="5"/>
      <c r="Y70" s="5"/>
      <c r="Z70" s="5"/>
      <c r="AA70" s="5" t="b">
        <f>IF($L70=$X$1,1,IF($M70=$X$1,2))</f>
        <v>0</v>
      </c>
      <c r="AB70" s="2" t="str">
        <f t="shared" si="5"/>
        <v>要チェック</v>
      </c>
    </row>
    <row r="71" spans="1:28" ht="20.100000000000001" customHeight="1" thickBot="1" x14ac:dyDescent="0.2">
      <c r="B71" s="340"/>
      <c r="C71" s="76">
        <v>-17</v>
      </c>
      <c r="D71" s="286" t="s">
        <v>49</v>
      </c>
      <c r="E71" s="286"/>
      <c r="F71" s="286"/>
      <c r="G71" s="286"/>
      <c r="H71" s="286"/>
      <c r="I71" s="286"/>
      <c r="J71" s="286"/>
      <c r="K71" s="287"/>
      <c r="L71" s="14" t="s">
        <v>13</v>
      </c>
      <c r="M71" s="14" t="s">
        <v>13</v>
      </c>
      <c r="N71" s="14" t="s">
        <v>13</v>
      </c>
      <c r="O71" s="212"/>
      <c r="P71" s="237" t="s">
        <v>44</v>
      </c>
      <c r="Q71" s="420"/>
      <c r="R71" s="159"/>
      <c r="S71" s="159" t="s">
        <v>152</v>
      </c>
      <c r="T71" s="47" t="str">
        <f t="shared" si="6"/>
        <v>未回答</v>
      </c>
      <c r="U71" s="65">
        <f>COUNTIF(L71:N71,"☑")</f>
        <v>0</v>
      </c>
      <c r="W71" s="5"/>
      <c r="X71" s="5"/>
      <c r="Y71" s="5"/>
      <c r="Z71" s="5"/>
      <c r="AA71" s="5" t="b">
        <f>IF($L71=$X$1,1,IF($M71=$X$1,2))</f>
        <v>0</v>
      </c>
      <c r="AB71" s="2" t="str">
        <f t="shared" si="5"/>
        <v>要チェック</v>
      </c>
    </row>
    <row r="72" spans="1:28" ht="20.100000000000001" customHeight="1" thickBot="1" x14ac:dyDescent="0.2">
      <c r="B72" s="341"/>
      <c r="C72" s="77">
        <v>-18</v>
      </c>
      <c r="D72" s="345" t="s">
        <v>154</v>
      </c>
      <c r="E72" s="345"/>
      <c r="F72" s="345"/>
      <c r="G72" s="345"/>
      <c r="H72" s="345"/>
      <c r="I72" s="345"/>
      <c r="J72" s="345"/>
      <c r="K72" s="346"/>
      <c r="L72" s="14" t="s">
        <v>13</v>
      </c>
      <c r="M72" s="14" t="s">
        <v>13</v>
      </c>
      <c r="N72" s="85"/>
      <c r="O72" s="218"/>
      <c r="P72" s="236" t="s">
        <v>44</v>
      </c>
      <c r="Q72" s="421"/>
      <c r="R72" s="159" t="s">
        <v>152</v>
      </c>
      <c r="S72" s="159" t="s">
        <v>152</v>
      </c>
      <c r="T72" s="47" t="str">
        <f>IF(U72=0,"未回答",IF(U72&gt;1,"複数回答不可","完了"))</f>
        <v>未回答</v>
      </c>
      <c r="U72" s="65">
        <f>COUNTIF(L72:M72,"☑")</f>
        <v>0</v>
      </c>
      <c r="W72" s="5"/>
      <c r="X72" s="5"/>
      <c r="Y72" s="5"/>
      <c r="Z72" s="5"/>
      <c r="AA72" s="5" t="b">
        <f>IF($L72=$X$1,1,IF($M72=$X$1,2))</f>
        <v>0</v>
      </c>
      <c r="AB72" s="2" t="str">
        <f t="shared" si="5"/>
        <v>要チェック</v>
      </c>
    </row>
    <row r="73" spans="1:28" ht="20.100000000000001" customHeight="1" x14ac:dyDescent="0.15">
      <c r="B73" s="329" t="s">
        <v>75</v>
      </c>
      <c r="C73" s="162">
        <v>-19</v>
      </c>
      <c r="D73" s="347" t="s">
        <v>171</v>
      </c>
      <c r="E73" s="347"/>
      <c r="F73" s="347"/>
      <c r="G73" s="347"/>
      <c r="H73" s="347"/>
      <c r="I73" s="347"/>
      <c r="J73" s="347"/>
      <c r="K73" s="348"/>
      <c r="L73" s="17" t="s">
        <v>13</v>
      </c>
      <c r="M73" s="17" t="s">
        <v>13</v>
      </c>
      <c r="N73" s="83"/>
      <c r="O73" s="288"/>
      <c r="P73" s="352" t="s">
        <v>76</v>
      </c>
      <c r="Q73" s="436" t="s">
        <v>169</v>
      </c>
      <c r="R73" s="159"/>
      <c r="S73" s="159" t="s">
        <v>152</v>
      </c>
      <c r="T73" s="47" t="str">
        <f>IF(U73=0,"未回答",IF(U73&gt;1,"複数回答不可","完了"))</f>
        <v>未回答</v>
      </c>
      <c r="U73" s="65">
        <f>COUNTIF(L73:M73,"☑")</f>
        <v>0</v>
      </c>
      <c r="W73" s="5"/>
      <c r="X73" s="5"/>
      <c r="Y73" s="5"/>
      <c r="Z73" s="5"/>
      <c r="AA73" s="5" t="b">
        <f>IF($L73=$X$1,1,IF($M73=$X$1,2))</f>
        <v>0</v>
      </c>
      <c r="AB73" s="2" t="str">
        <f>IF(AA73=1,"有料該当",IF(AA73=2,"ＯＫ","要チェック"))</f>
        <v>要チェック</v>
      </c>
    </row>
    <row r="74" spans="1:28" ht="14.25" customHeight="1" thickBot="1" x14ac:dyDescent="0.2">
      <c r="B74" s="330"/>
      <c r="C74" s="163"/>
      <c r="D74" s="331" t="s">
        <v>72</v>
      </c>
      <c r="E74" s="331"/>
      <c r="F74" s="331"/>
      <c r="G74" s="331"/>
      <c r="H74" s="331"/>
      <c r="I74" s="331"/>
      <c r="J74" s="331"/>
      <c r="K74" s="332"/>
      <c r="L74" s="20"/>
      <c r="M74" s="20"/>
      <c r="N74" s="20"/>
      <c r="O74" s="289"/>
      <c r="P74" s="353"/>
      <c r="Q74" s="437"/>
      <c r="R74" s="152"/>
      <c r="S74" s="152"/>
      <c r="U74" s="65"/>
      <c r="W74" s="5"/>
      <c r="X74" s="5"/>
      <c r="Y74" s="5"/>
      <c r="Z74" s="5"/>
      <c r="AA74" s="5"/>
    </row>
    <row r="75" spans="1:28" ht="31.5" customHeight="1" x14ac:dyDescent="0.15">
      <c r="B75" s="28"/>
      <c r="C75" s="349" t="s">
        <v>99</v>
      </c>
      <c r="D75" s="349"/>
      <c r="E75" s="349"/>
      <c r="F75" s="349"/>
      <c r="G75" s="349"/>
      <c r="H75" s="349"/>
      <c r="I75" s="350" t="s">
        <v>103</v>
      </c>
      <c r="J75" s="350"/>
      <c r="K75" s="350"/>
      <c r="L75" s="350"/>
      <c r="M75" s="350"/>
      <c r="N75" s="350"/>
      <c r="O75" s="350"/>
      <c r="P75" s="350"/>
      <c r="Q75" s="177"/>
      <c r="R75" s="146"/>
      <c r="S75" s="146"/>
      <c r="U75" s="65"/>
    </row>
    <row r="76" spans="1:28" ht="27.75" customHeight="1" x14ac:dyDescent="0.15">
      <c r="B76" s="28"/>
      <c r="C76" s="349"/>
      <c r="D76" s="349"/>
      <c r="E76" s="349"/>
      <c r="F76" s="349"/>
      <c r="G76" s="349"/>
      <c r="H76" s="349"/>
      <c r="I76" s="351" t="s">
        <v>114</v>
      </c>
      <c r="J76" s="351"/>
      <c r="K76" s="351"/>
      <c r="L76" s="351"/>
      <c r="M76" s="351"/>
      <c r="N76" s="351"/>
      <c r="O76" s="351"/>
      <c r="P76" s="351"/>
      <c r="Q76" s="178"/>
      <c r="R76" s="147"/>
      <c r="S76" s="147"/>
      <c r="U76" s="65">
        <f>SUM(U8:U75)</f>
        <v>9</v>
      </c>
    </row>
    <row r="77" spans="1:28" s="4" customFormat="1" ht="20.100000000000001" customHeight="1" x14ac:dyDescent="0.15">
      <c r="A77" s="25"/>
      <c r="B77" s="28"/>
      <c r="C77" s="198" t="s">
        <v>74</v>
      </c>
      <c r="D77" s="198"/>
      <c r="E77" s="198"/>
      <c r="F77" s="198"/>
      <c r="G77" s="198"/>
      <c r="H77" s="79"/>
      <c r="I77" s="79"/>
      <c r="J77" s="79"/>
      <c r="K77" s="79"/>
      <c r="L77" s="79"/>
      <c r="M77" s="79"/>
      <c r="N77" s="79"/>
      <c r="O77" s="79"/>
      <c r="P77" s="79"/>
      <c r="Q77" s="179"/>
      <c r="R77" s="79"/>
      <c r="S77" s="79"/>
      <c r="T77" s="47"/>
      <c r="U77" s="65"/>
      <c r="AB77" s="50"/>
    </row>
    <row r="78" spans="1:28" s="4" customFormat="1" ht="20.100000000000001" customHeight="1" x14ac:dyDescent="0.15">
      <c r="A78" s="25"/>
      <c r="B78" s="28"/>
      <c r="C78" s="356" t="s">
        <v>236</v>
      </c>
      <c r="D78" s="356"/>
      <c r="E78" s="356"/>
      <c r="F78" s="356"/>
      <c r="G78" s="356"/>
      <c r="H78" s="356"/>
      <c r="I78" s="356"/>
      <c r="J78" s="356"/>
      <c r="K78" s="356"/>
      <c r="L78" s="356"/>
      <c r="M78" s="356"/>
      <c r="N78" s="356"/>
      <c r="O78" s="356"/>
      <c r="P78" s="356"/>
      <c r="Q78" s="180"/>
      <c r="R78" s="165"/>
      <c r="S78" s="165"/>
      <c r="T78" s="47"/>
      <c r="U78" s="65"/>
      <c r="AB78" s="50"/>
    </row>
    <row r="79" spans="1:28" s="4" customFormat="1" ht="20.100000000000001" customHeight="1" x14ac:dyDescent="0.15">
      <c r="A79" s="25"/>
      <c r="B79" s="28"/>
      <c r="C79" s="356"/>
      <c r="D79" s="356"/>
      <c r="E79" s="356"/>
      <c r="F79" s="356"/>
      <c r="G79" s="356"/>
      <c r="H79" s="356"/>
      <c r="I79" s="356"/>
      <c r="J79" s="356"/>
      <c r="K79" s="356"/>
      <c r="L79" s="356"/>
      <c r="M79" s="356"/>
      <c r="N79" s="356"/>
      <c r="O79" s="356"/>
      <c r="P79" s="356"/>
      <c r="Q79" s="180"/>
      <c r="R79" s="165"/>
      <c r="S79" s="165"/>
      <c r="T79" s="47"/>
      <c r="U79" s="65"/>
      <c r="AB79" s="50"/>
    </row>
    <row r="80" spans="1:28" s="4" customFormat="1" ht="20.100000000000001" customHeight="1" x14ac:dyDescent="0.15">
      <c r="A80" s="25"/>
      <c r="B80" s="28"/>
      <c r="C80" s="356"/>
      <c r="D80" s="356"/>
      <c r="E80" s="356"/>
      <c r="F80" s="356"/>
      <c r="G80" s="356"/>
      <c r="H80" s="356"/>
      <c r="I80" s="356"/>
      <c r="J80" s="356"/>
      <c r="K80" s="356"/>
      <c r="L80" s="356"/>
      <c r="M80" s="356"/>
      <c r="N80" s="356"/>
      <c r="O80" s="356"/>
      <c r="P80" s="356"/>
      <c r="Q80" s="180"/>
      <c r="R80" s="165"/>
      <c r="S80" s="165"/>
      <c r="T80" s="47"/>
      <c r="U80" s="65"/>
      <c r="AB80" s="50"/>
    </row>
    <row r="81" spans="1:28" s="4" customFormat="1" ht="12" x14ac:dyDescent="0.15">
      <c r="A81" s="25"/>
      <c r="B81" s="28"/>
      <c r="C81" s="356"/>
      <c r="D81" s="356"/>
      <c r="E81" s="356"/>
      <c r="F81" s="356"/>
      <c r="G81" s="356"/>
      <c r="H81" s="356"/>
      <c r="I81" s="356"/>
      <c r="J81" s="356"/>
      <c r="K81" s="356"/>
      <c r="L81" s="356"/>
      <c r="M81" s="356"/>
      <c r="N81" s="356"/>
      <c r="O81" s="356"/>
      <c r="P81" s="356"/>
      <c r="Q81" s="181"/>
      <c r="R81" s="164"/>
      <c r="S81" s="164"/>
      <c r="T81" s="47"/>
      <c r="U81" s="65"/>
      <c r="AB81" s="50"/>
    </row>
    <row r="82" spans="1:28" s="4" customFormat="1" ht="20.100000000000001" customHeight="1" x14ac:dyDescent="0.15">
      <c r="A82" s="25"/>
      <c r="B82" s="28"/>
      <c r="C82" s="356"/>
      <c r="D82" s="356"/>
      <c r="E82" s="356"/>
      <c r="F82" s="356"/>
      <c r="G82" s="356"/>
      <c r="H82" s="356"/>
      <c r="I82" s="356"/>
      <c r="J82" s="356"/>
      <c r="K82" s="356"/>
      <c r="L82" s="356"/>
      <c r="M82" s="356"/>
      <c r="N82" s="356"/>
      <c r="O82" s="356"/>
      <c r="P82" s="356"/>
      <c r="Q82" s="182"/>
      <c r="R82" s="145"/>
      <c r="S82" s="145"/>
      <c r="T82" s="47"/>
      <c r="U82" s="65"/>
      <c r="AB82" s="50"/>
    </row>
    <row r="83" spans="1:28" s="4" customFormat="1" ht="20.100000000000001" customHeight="1" x14ac:dyDescent="0.15">
      <c r="A83" s="25"/>
      <c r="B83" s="30"/>
      <c r="C83" s="44"/>
      <c r="E83" s="13"/>
      <c r="F83" s="13"/>
      <c r="G83" s="13"/>
      <c r="H83" s="13"/>
      <c r="I83" s="13"/>
      <c r="J83" s="13"/>
      <c r="M83" s="3"/>
      <c r="N83" s="3"/>
      <c r="O83" s="3"/>
      <c r="P83" s="10"/>
      <c r="Q83" s="10"/>
      <c r="R83" s="10"/>
      <c r="S83" s="10"/>
      <c r="T83" s="47"/>
      <c r="U83" s="65">
        <f>I1-U76</f>
        <v>-9</v>
      </c>
      <c r="AB83" s="50"/>
    </row>
    <row r="84" spans="1:28" s="4" customFormat="1" ht="20.100000000000001" customHeight="1" x14ac:dyDescent="0.15">
      <c r="A84" s="25"/>
      <c r="B84" s="30"/>
      <c r="C84" s="44"/>
      <c r="E84" s="13"/>
      <c r="F84" s="13"/>
      <c r="G84" s="13"/>
      <c r="H84" s="13"/>
      <c r="I84" s="13"/>
      <c r="J84" s="13"/>
      <c r="M84" s="3"/>
      <c r="N84" s="3"/>
      <c r="O84" s="3"/>
      <c r="P84" s="10"/>
      <c r="Q84" s="10"/>
      <c r="R84" s="10"/>
      <c r="S84" s="10"/>
      <c r="T84" s="47"/>
      <c r="U84" s="65"/>
      <c r="AB84" s="50"/>
    </row>
    <row r="85" spans="1:28" s="4" customFormat="1" ht="20.100000000000001" customHeight="1" x14ac:dyDescent="0.15">
      <c r="A85" s="25"/>
      <c r="B85" s="30"/>
      <c r="C85" s="44"/>
      <c r="T85" s="67"/>
      <c r="U85" s="67"/>
      <c r="AB85" s="50"/>
    </row>
    <row r="86" spans="1:28" s="4" customFormat="1" ht="20.100000000000001" customHeight="1" x14ac:dyDescent="0.15">
      <c r="A86" s="25"/>
      <c r="B86" s="30"/>
      <c r="C86" s="44"/>
      <c r="T86" s="47"/>
      <c r="U86" s="67"/>
      <c r="AB86" s="50"/>
    </row>
    <row r="87" spans="1:28" s="4" customFormat="1" ht="20.100000000000001" customHeight="1" x14ac:dyDescent="0.15">
      <c r="A87" s="25"/>
      <c r="B87" s="30"/>
      <c r="C87" s="44"/>
      <c r="D87" s="305"/>
      <c r="E87" s="305"/>
      <c r="F87" s="305"/>
      <c r="G87" s="305"/>
      <c r="H87" s="305"/>
      <c r="I87" s="305"/>
      <c r="J87" s="305"/>
      <c r="K87" s="305"/>
      <c r="L87" s="3"/>
      <c r="M87" s="3"/>
      <c r="N87" s="3"/>
      <c r="O87" s="3"/>
      <c r="P87" s="10"/>
      <c r="Q87" s="10"/>
      <c r="R87" s="10"/>
      <c r="S87" s="10"/>
      <c r="T87" s="47"/>
      <c r="U87" s="65"/>
      <c r="AB87" s="50"/>
    </row>
    <row r="88" spans="1:28" s="4" customFormat="1" ht="20.100000000000001" customHeight="1" x14ac:dyDescent="0.15">
      <c r="A88" s="25"/>
      <c r="B88" s="30"/>
      <c r="C88" s="44"/>
      <c r="D88" s="305"/>
      <c r="E88" s="305"/>
      <c r="F88" s="305"/>
      <c r="G88" s="305"/>
      <c r="H88" s="305"/>
      <c r="I88" s="305"/>
      <c r="J88" s="305"/>
      <c r="K88" s="305"/>
      <c r="L88" s="3"/>
      <c r="M88" s="3"/>
      <c r="N88" s="3"/>
      <c r="O88" s="3"/>
      <c r="P88" s="10"/>
      <c r="Q88" s="10"/>
      <c r="R88" s="10"/>
      <c r="S88" s="10"/>
      <c r="T88" s="47"/>
      <c r="U88" s="65"/>
      <c r="AB88" s="50"/>
    </row>
    <row r="89" spans="1:28" s="4" customFormat="1" ht="20.100000000000001" customHeight="1" x14ac:dyDescent="0.15">
      <c r="A89" s="25"/>
      <c r="B89" s="30"/>
      <c r="C89" s="44"/>
      <c r="D89" s="305"/>
      <c r="E89" s="305"/>
      <c r="F89" s="305"/>
      <c r="G89" s="305"/>
      <c r="H89" s="305"/>
      <c r="I89" s="305"/>
      <c r="J89" s="305"/>
      <c r="K89" s="305"/>
      <c r="L89" s="3"/>
      <c r="M89" s="3"/>
      <c r="N89" s="3"/>
      <c r="O89" s="3"/>
      <c r="P89" s="10"/>
      <c r="Q89" s="10"/>
      <c r="R89" s="10"/>
      <c r="S89" s="10"/>
      <c r="T89" s="47"/>
      <c r="U89" s="65"/>
      <c r="AB89" s="50"/>
    </row>
    <row r="90" spans="1:28" s="4" customFormat="1" ht="20.100000000000001" customHeight="1" x14ac:dyDescent="0.15">
      <c r="A90" s="25"/>
      <c r="B90" s="30"/>
      <c r="C90" s="44"/>
      <c r="D90" s="305"/>
      <c r="E90" s="305"/>
      <c r="F90" s="305"/>
      <c r="G90" s="305"/>
      <c r="H90" s="305"/>
      <c r="I90" s="305"/>
      <c r="J90" s="305"/>
      <c r="K90" s="305"/>
      <c r="L90" s="3"/>
      <c r="M90" s="3"/>
      <c r="N90" s="3"/>
      <c r="O90" s="3"/>
      <c r="P90" s="10"/>
      <c r="Q90" s="10"/>
      <c r="R90" s="10"/>
      <c r="S90" s="10"/>
      <c r="T90" s="47"/>
      <c r="U90" s="65"/>
      <c r="AB90" s="50"/>
    </row>
    <row r="91" spans="1:28" s="4" customFormat="1" ht="20.100000000000001" customHeight="1" x14ac:dyDescent="0.15">
      <c r="A91" s="25"/>
      <c r="B91" s="30"/>
      <c r="C91" s="44"/>
      <c r="D91" s="13"/>
      <c r="E91" s="13"/>
      <c r="F91" s="13"/>
      <c r="G91" s="13"/>
      <c r="H91" s="13"/>
      <c r="I91" s="13"/>
      <c r="J91" s="13"/>
      <c r="K91" s="13"/>
      <c r="L91" s="3"/>
      <c r="M91" s="3"/>
      <c r="N91" s="3"/>
      <c r="O91" s="3"/>
      <c r="P91" s="10"/>
      <c r="Q91" s="10"/>
      <c r="R91" s="10"/>
      <c r="S91" s="10"/>
      <c r="T91" s="47"/>
      <c r="U91" s="65"/>
      <c r="AB91" s="50"/>
    </row>
    <row r="92" spans="1:28" s="4" customFormat="1" ht="20.100000000000001" customHeight="1" x14ac:dyDescent="0.15">
      <c r="A92" s="25"/>
      <c r="B92" s="30"/>
      <c r="C92" s="44"/>
      <c r="D92" s="304" t="s">
        <v>113</v>
      </c>
      <c r="E92" s="305"/>
      <c r="F92" s="305"/>
      <c r="G92" s="305"/>
      <c r="H92" s="305"/>
      <c r="I92" s="305"/>
      <c r="J92" s="305"/>
      <c r="K92" s="305"/>
      <c r="L92" s="305"/>
      <c r="M92" s="305"/>
      <c r="N92" s="305"/>
      <c r="O92" s="305"/>
      <c r="P92" s="305"/>
      <c r="Q92" s="144"/>
      <c r="R92" s="144"/>
      <c r="S92" s="144"/>
      <c r="T92" s="47"/>
      <c r="U92" s="65"/>
      <c r="AB92" s="50"/>
    </row>
    <row r="93" spans="1:28" s="4" customFormat="1" ht="20.100000000000001" customHeight="1" x14ac:dyDescent="0.15">
      <c r="A93" s="25"/>
      <c r="B93" s="30"/>
      <c r="C93" s="44"/>
      <c r="D93" s="305"/>
      <c r="E93" s="305"/>
      <c r="F93" s="305"/>
      <c r="G93" s="305"/>
      <c r="H93" s="305"/>
      <c r="I93" s="305"/>
      <c r="J93" s="305"/>
      <c r="K93" s="305"/>
      <c r="L93" s="305"/>
      <c r="M93" s="305"/>
      <c r="N93" s="305"/>
      <c r="O93" s="305"/>
      <c r="P93" s="305"/>
      <c r="Q93" s="144"/>
      <c r="R93" s="144"/>
      <c r="S93" s="144"/>
      <c r="T93" s="47"/>
      <c r="U93" s="65"/>
      <c r="AB93" s="50"/>
    </row>
    <row r="94" spans="1:28" s="4" customFormat="1" ht="20.100000000000001" customHeight="1" x14ac:dyDescent="0.15">
      <c r="A94" s="25"/>
      <c r="B94" s="30"/>
      <c r="C94" s="44"/>
      <c r="D94" s="305"/>
      <c r="E94" s="305"/>
      <c r="F94" s="305"/>
      <c r="G94" s="305"/>
      <c r="H94" s="305"/>
      <c r="I94" s="305"/>
      <c r="J94" s="305"/>
      <c r="K94" s="305"/>
      <c r="L94" s="305"/>
      <c r="M94" s="305"/>
      <c r="N94" s="305"/>
      <c r="O94" s="305"/>
      <c r="P94" s="305"/>
      <c r="Q94" s="144"/>
      <c r="R94" s="144"/>
      <c r="S94" s="144"/>
      <c r="T94" s="47"/>
      <c r="U94" s="65"/>
      <c r="AB94" s="50"/>
    </row>
    <row r="95" spans="1:28" s="4" customFormat="1" ht="20.100000000000001" customHeight="1" x14ac:dyDescent="0.15">
      <c r="A95" s="25"/>
      <c r="B95" s="30"/>
      <c r="C95" s="44"/>
      <c r="D95" s="305"/>
      <c r="E95" s="305"/>
      <c r="F95" s="305"/>
      <c r="G95" s="305"/>
      <c r="H95" s="305"/>
      <c r="I95" s="305"/>
      <c r="J95" s="305"/>
      <c r="K95" s="305"/>
      <c r="L95" s="305"/>
      <c r="M95" s="305"/>
      <c r="N95" s="305"/>
      <c r="O95" s="305"/>
      <c r="P95" s="305"/>
      <c r="Q95" s="144"/>
      <c r="R95" s="144"/>
      <c r="S95" s="144"/>
      <c r="T95" s="47"/>
      <c r="U95" s="65"/>
      <c r="AB95" s="50"/>
    </row>
    <row r="96" spans="1:28" s="4" customFormat="1" ht="20.100000000000001" customHeight="1" x14ac:dyDescent="0.15">
      <c r="A96" s="25"/>
      <c r="B96" s="30"/>
      <c r="C96" s="44"/>
      <c r="D96" s="305"/>
      <c r="E96" s="305"/>
      <c r="F96" s="305"/>
      <c r="G96" s="305"/>
      <c r="H96" s="305"/>
      <c r="I96" s="305"/>
      <c r="J96" s="305"/>
      <c r="K96" s="305"/>
      <c r="L96" s="305"/>
      <c r="M96" s="305"/>
      <c r="N96" s="305"/>
      <c r="O96" s="305"/>
      <c r="P96" s="305"/>
      <c r="Q96" s="144"/>
      <c r="R96" s="144"/>
      <c r="S96" s="144"/>
      <c r="T96" s="47"/>
      <c r="U96" s="65"/>
      <c r="AB96" s="50"/>
    </row>
    <row r="97" spans="1:28" s="4" customFormat="1" ht="20.100000000000001" customHeight="1" x14ac:dyDescent="0.15">
      <c r="A97" s="25"/>
      <c r="B97" s="30"/>
      <c r="C97" s="44"/>
      <c r="D97" s="305"/>
      <c r="E97" s="305"/>
      <c r="F97" s="305"/>
      <c r="G97" s="305"/>
      <c r="H97" s="305"/>
      <c r="I97" s="305"/>
      <c r="J97" s="305"/>
      <c r="K97" s="305"/>
      <c r="L97" s="305"/>
      <c r="M97" s="305"/>
      <c r="N97" s="305"/>
      <c r="O97" s="305"/>
      <c r="P97" s="305"/>
      <c r="Q97" s="144"/>
      <c r="R97" s="144"/>
      <c r="S97" s="144"/>
      <c r="T97" s="47"/>
      <c r="U97" s="65"/>
      <c r="AB97" s="50"/>
    </row>
    <row r="98" spans="1:28" s="4" customFormat="1" ht="20.100000000000001" customHeight="1" x14ac:dyDescent="0.15">
      <c r="A98" s="25"/>
      <c r="B98" s="30"/>
      <c r="C98" s="44"/>
      <c r="D98" s="305"/>
      <c r="E98" s="305"/>
      <c r="F98" s="305"/>
      <c r="G98" s="305"/>
      <c r="H98" s="305"/>
      <c r="I98" s="305"/>
      <c r="J98" s="305"/>
      <c r="K98" s="305"/>
      <c r="L98" s="305"/>
      <c r="M98" s="305"/>
      <c r="N98" s="305"/>
      <c r="O98" s="305"/>
      <c r="P98" s="305"/>
      <c r="Q98" s="144"/>
      <c r="R98" s="144"/>
      <c r="S98" s="144"/>
      <c r="T98" s="47"/>
      <c r="U98" s="65"/>
      <c r="AB98" s="50"/>
    </row>
    <row r="99" spans="1:28" s="4" customFormat="1" ht="20.100000000000001" customHeight="1" x14ac:dyDescent="0.15">
      <c r="A99" s="25"/>
      <c r="B99" s="30"/>
      <c r="C99" s="44"/>
      <c r="D99" s="305"/>
      <c r="E99" s="305"/>
      <c r="F99" s="305"/>
      <c r="G99" s="305"/>
      <c r="H99" s="305"/>
      <c r="I99" s="305"/>
      <c r="J99" s="305"/>
      <c r="K99" s="305"/>
      <c r="L99" s="305"/>
      <c r="M99" s="305"/>
      <c r="N99" s="305"/>
      <c r="O99" s="305"/>
      <c r="P99" s="305"/>
      <c r="Q99" s="144"/>
      <c r="R99" s="144"/>
      <c r="S99" s="144"/>
      <c r="T99" s="47"/>
      <c r="U99" s="65"/>
      <c r="AB99" s="50"/>
    </row>
    <row r="100" spans="1:28" s="4" customFormat="1" ht="20.100000000000001" customHeight="1" x14ac:dyDescent="0.15">
      <c r="A100" s="25"/>
      <c r="B100" s="30"/>
      <c r="C100" s="44"/>
      <c r="D100" s="13"/>
      <c r="P100" s="11"/>
      <c r="Q100" s="11"/>
      <c r="R100" s="11"/>
      <c r="S100" s="11"/>
      <c r="T100" s="47"/>
      <c r="U100" s="65"/>
      <c r="AB100" s="50"/>
    </row>
    <row r="101" spans="1:28" s="4" customFormat="1" ht="20.100000000000001" customHeight="1" x14ac:dyDescent="0.15">
      <c r="A101" s="25"/>
      <c r="B101" s="30"/>
      <c r="C101" s="44"/>
      <c r="D101" s="13"/>
      <c r="P101" s="11"/>
      <c r="Q101" s="11"/>
      <c r="R101" s="11"/>
      <c r="S101" s="11"/>
      <c r="T101" s="47"/>
      <c r="U101" s="65"/>
      <c r="AB101" s="50"/>
    </row>
    <row r="102" spans="1:28" s="4" customFormat="1" ht="20.100000000000001" customHeight="1" x14ac:dyDescent="0.15">
      <c r="A102" s="25"/>
      <c r="B102" s="30"/>
      <c r="C102" s="44"/>
      <c r="D102" s="13"/>
      <c r="P102" s="11"/>
      <c r="Q102" s="11"/>
      <c r="R102" s="11"/>
      <c r="S102" s="11"/>
      <c r="T102" s="47"/>
      <c r="U102" s="65"/>
      <c r="AB102" s="50"/>
    </row>
    <row r="103" spans="1:28" s="4" customFormat="1" ht="20.100000000000001" customHeight="1" x14ac:dyDescent="0.15">
      <c r="A103" s="25"/>
      <c r="B103" s="30"/>
      <c r="C103" s="44"/>
      <c r="D103" s="13"/>
      <c r="P103" s="11"/>
      <c r="Q103" s="11"/>
      <c r="R103" s="11"/>
      <c r="S103" s="11"/>
      <c r="T103" s="47"/>
      <c r="U103" s="65"/>
      <c r="AB103" s="50"/>
    </row>
    <row r="104" spans="1:28" s="4" customFormat="1" ht="20.100000000000001" customHeight="1" x14ac:dyDescent="0.15">
      <c r="A104" s="25"/>
      <c r="B104" s="30"/>
      <c r="C104" s="44"/>
      <c r="D104" s="13"/>
      <c r="P104" s="11"/>
      <c r="Q104" s="11"/>
      <c r="R104" s="11"/>
      <c r="S104" s="11"/>
      <c r="T104" s="47"/>
      <c r="U104" s="65"/>
      <c r="AB104" s="50"/>
    </row>
    <row r="105" spans="1:28" s="4" customFormat="1" ht="20.100000000000001" customHeight="1" x14ac:dyDescent="0.15">
      <c r="A105" s="25"/>
      <c r="B105" s="30"/>
      <c r="C105" s="44"/>
      <c r="D105" s="13"/>
      <c r="P105" s="11"/>
      <c r="Q105" s="11"/>
      <c r="R105" s="11"/>
      <c r="S105" s="11"/>
      <c r="T105" s="47"/>
      <c r="U105" s="65"/>
      <c r="AB105" s="50"/>
    </row>
    <row r="106" spans="1:28" s="4" customFormat="1" ht="20.100000000000001" customHeight="1" x14ac:dyDescent="0.15">
      <c r="A106" s="25"/>
      <c r="B106" s="30"/>
      <c r="C106" s="44"/>
      <c r="D106" s="13"/>
      <c r="P106" s="11"/>
      <c r="Q106" s="11"/>
      <c r="R106" s="11"/>
      <c r="S106" s="11"/>
      <c r="T106" s="47"/>
      <c r="U106" s="65"/>
      <c r="AB106" s="50"/>
    </row>
    <row r="107" spans="1:28" s="4" customFormat="1" ht="20.100000000000001" customHeight="1" x14ac:dyDescent="0.15">
      <c r="A107" s="25"/>
      <c r="B107" s="30"/>
      <c r="C107" s="44"/>
      <c r="D107" s="13"/>
      <c r="P107" s="11"/>
      <c r="Q107" s="11"/>
      <c r="R107" s="11"/>
      <c r="S107" s="11"/>
      <c r="T107" s="47"/>
      <c r="U107" s="65"/>
      <c r="AB107" s="50"/>
    </row>
    <row r="108" spans="1:28" s="4" customFormat="1" ht="20.100000000000001" customHeight="1" x14ac:dyDescent="0.15">
      <c r="A108" s="25"/>
      <c r="B108" s="30"/>
      <c r="C108" s="44"/>
      <c r="D108" s="13"/>
      <c r="P108" s="11"/>
      <c r="Q108" s="11"/>
      <c r="R108" s="11"/>
      <c r="S108" s="11"/>
      <c r="T108" s="47"/>
      <c r="U108" s="65"/>
      <c r="AB108" s="50"/>
    </row>
    <row r="109" spans="1:28" s="4" customFormat="1" ht="20.100000000000001" customHeight="1" x14ac:dyDescent="0.15">
      <c r="A109" s="25"/>
      <c r="B109" s="30"/>
      <c r="C109" s="44"/>
      <c r="D109" s="13"/>
      <c r="P109" s="11"/>
      <c r="Q109" s="11"/>
      <c r="R109" s="11"/>
      <c r="S109" s="11"/>
      <c r="T109" s="47"/>
      <c r="U109" s="65"/>
      <c r="AB109" s="50"/>
    </row>
  </sheetData>
  <mergeCells count="144">
    <mergeCell ref="K6:N6"/>
    <mergeCell ref="P59:P60"/>
    <mergeCell ref="P16:P17"/>
    <mergeCell ref="O54:O55"/>
    <mergeCell ref="O73:O74"/>
    <mergeCell ref="O62:O63"/>
    <mergeCell ref="O48:O49"/>
    <mergeCell ref="P62:P63"/>
    <mergeCell ref="O24:O25"/>
    <mergeCell ref="P68:P69"/>
    <mergeCell ref="P24:P25"/>
    <mergeCell ref="P36:P37"/>
    <mergeCell ref="Q36:Q37"/>
    <mergeCell ref="P48:P49"/>
    <mergeCell ref="Q24:Q25"/>
    <mergeCell ref="Q29:Q30"/>
    <mergeCell ref="Q48:Q49"/>
    <mergeCell ref="P29:P30"/>
    <mergeCell ref="B5:C5"/>
    <mergeCell ref="D5:F5"/>
    <mergeCell ref="B6:C6"/>
    <mergeCell ref="D6:F6"/>
    <mergeCell ref="B8:B47"/>
    <mergeCell ref="C7:K7"/>
    <mergeCell ref="D22:K22"/>
    <mergeCell ref="D23:K23"/>
    <mergeCell ref="D9:K9"/>
    <mergeCell ref="D14:K14"/>
    <mergeCell ref="O46:O47"/>
    <mergeCell ref="O38:O45"/>
    <mergeCell ref="O16:O17"/>
    <mergeCell ref="D12:K12"/>
    <mergeCell ref="Q73:Q74"/>
    <mergeCell ref="Q54:Q55"/>
    <mergeCell ref="Q59:Q60"/>
    <mergeCell ref="Q62:Q63"/>
    <mergeCell ref="O59:O60"/>
    <mergeCell ref="P54:P55"/>
    <mergeCell ref="Q70:Q72"/>
    <mergeCell ref="Q65:Q69"/>
    <mergeCell ref="Q16:Q17"/>
    <mergeCell ref="D8:K8"/>
    <mergeCell ref="D15:K15"/>
    <mergeCell ref="D13:K13"/>
    <mergeCell ref="D11:G11"/>
    <mergeCell ref="L32:M32"/>
    <mergeCell ref="D20:K20"/>
    <mergeCell ref="D21:K21"/>
    <mergeCell ref="B3:C3"/>
    <mergeCell ref="D3:E3"/>
    <mergeCell ref="G3:P3"/>
    <mergeCell ref="B4:C4"/>
    <mergeCell ref="D4:F4"/>
    <mergeCell ref="I4:P4"/>
    <mergeCell ref="G30:K30"/>
    <mergeCell ref="D26:K26"/>
    <mergeCell ref="H11:K11"/>
    <mergeCell ref="H25:K25"/>
    <mergeCell ref="F25:G25"/>
    <mergeCell ref="D16:G16"/>
    <mergeCell ref="H16:K16"/>
    <mergeCell ref="D17:K17"/>
    <mergeCell ref="D18:K18"/>
    <mergeCell ref="D19:K19"/>
    <mergeCell ref="D31:D32"/>
    <mergeCell ref="D33:D34"/>
    <mergeCell ref="E33:P33"/>
    <mergeCell ref="O29:O30"/>
    <mergeCell ref="O36:O37"/>
    <mergeCell ref="D24:G24"/>
    <mergeCell ref="H24:K24"/>
    <mergeCell ref="D27:K27"/>
    <mergeCell ref="D28:K28"/>
    <mergeCell ref="D30:F30"/>
    <mergeCell ref="D46:K46"/>
    <mergeCell ref="D47:K47"/>
    <mergeCell ref="D37:K37"/>
    <mergeCell ref="D38:K38"/>
    <mergeCell ref="D39:K39"/>
    <mergeCell ref="D36:K36"/>
    <mergeCell ref="D45:K45"/>
    <mergeCell ref="D48:G48"/>
    <mergeCell ref="H48:K48"/>
    <mergeCell ref="D49:K49"/>
    <mergeCell ref="D53:K53"/>
    <mergeCell ref="D55:K55"/>
    <mergeCell ref="D50:K50"/>
    <mergeCell ref="D61:K61"/>
    <mergeCell ref="D60:K60"/>
    <mergeCell ref="D54:G54"/>
    <mergeCell ref="D62:K62"/>
    <mergeCell ref="B48:B58"/>
    <mergeCell ref="D51:K51"/>
    <mergeCell ref="D56:K56"/>
    <mergeCell ref="H54:K54"/>
    <mergeCell ref="D58:K58"/>
    <mergeCell ref="D57:K57"/>
    <mergeCell ref="D87:K87"/>
    <mergeCell ref="C75:H76"/>
    <mergeCell ref="I75:P75"/>
    <mergeCell ref="I76:P76"/>
    <mergeCell ref="P73:P74"/>
    <mergeCell ref="D63:K63"/>
    <mergeCell ref="C78:P82"/>
    <mergeCell ref="D89:K89"/>
    <mergeCell ref="D90:K90"/>
    <mergeCell ref="D65:K65"/>
    <mergeCell ref="D66:K66"/>
    <mergeCell ref="D67:K67"/>
    <mergeCell ref="D71:K71"/>
    <mergeCell ref="D72:K72"/>
    <mergeCell ref="D73:K73"/>
    <mergeCell ref="D70:K70"/>
    <mergeCell ref="D88:K88"/>
    <mergeCell ref="B61:B64"/>
    <mergeCell ref="D64:K64"/>
    <mergeCell ref="D25:E25"/>
    <mergeCell ref="B73:B74"/>
    <mergeCell ref="D74:K74"/>
    <mergeCell ref="D68:K69"/>
    <mergeCell ref="C68:C69"/>
    <mergeCell ref="B65:B72"/>
    <mergeCell ref="D52:K52"/>
    <mergeCell ref="B59:B60"/>
    <mergeCell ref="R3:S3"/>
    <mergeCell ref="R6:S6"/>
    <mergeCell ref="D92:P99"/>
    <mergeCell ref="L34:M34"/>
    <mergeCell ref="L35:M35"/>
    <mergeCell ref="E31:P31"/>
    <mergeCell ref="N32:P32"/>
    <mergeCell ref="N34:P34"/>
    <mergeCell ref="N35:P35"/>
    <mergeCell ref="P19:P21"/>
    <mergeCell ref="O12:O15"/>
    <mergeCell ref="D29:K29"/>
    <mergeCell ref="O68:O69"/>
    <mergeCell ref="D10:K10"/>
    <mergeCell ref="D41:K41"/>
    <mergeCell ref="D42:K42"/>
    <mergeCell ref="D43:K43"/>
    <mergeCell ref="D44:K44"/>
    <mergeCell ref="D40:K40"/>
    <mergeCell ref="D59:K59"/>
  </mergeCells>
  <phoneticPr fontId="10"/>
  <conditionalFormatting sqref="L8:M10 L13:M16 L36:M36 L27:M29 L18:M18 L50:M53 L61:M63 L65:M68 L23:M24 L19:L22 L38:M48 N41:N45 L70:M73 N71:O73">
    <cfRule type="cellIs" dxfId="173" priority="130" stopIfTrue="1" operator="equal">
      <formula>"☑"</formula>
    </cfRule>
  </conditionalFormatting>
  <conditionalFormatting sqref="L11:M11">
    <cfRule type="cellIs" dxfId="172" priority="129" stopIfTrue="1" operator="equal">
      <formula>"☑"</formula>
    </cfRule>
  </conditionalFormatting>
  <conditionalFormatting sqref="L12:M12">
    <cfRule type="cellIs" dxfId="171" priority="128" stopIfTrue="1" operator="equal">
      <formula>"☑"</formula>
    </cfRule>
  </conditionalFormatting>
  <conditionalFormatting sqref="L17:M17">
    <cfRule type="cellIs" dxfId="170" priority="127" stopIfTrue="1" operator="equal">
      <formula>"☑"</formula>
    </cfRule>
  </conditionalFormatting>
  <conditionalFormatting sqref="L26:M26 L30:M30">
    <cfRule type="cellIs" dxfId="169" priority="126" stopIfTrue="1" operator="equal">
      <formula>"☑"</formula>
    </cfRule>
  </conditionalFormatting>
  <conditionalFormatting sqref="L37:M37">
    <cfRule type="cellIs" dxfId="168" priority="125" stopIfTrue="1" operator="equal">
      <formula>"☑"</formula>
    </cfRule>
  </conditionalFormatting>
  <conditionalFormatting sqref="L49:M49">
    <cfRule type="cellIs" dxfId="167" priority="124" stopIfTrue="1" operator="equal">
      <formula>"☑"</formula>
    </cfRule>
  </conditionalFormatting>
  <conditionalFormatting sqref="M19:M22">
    <cfRule type="cellIs" dxfId="166" priority="122" stopIfTrue="1" operator="equal">
      <formula>"☑"</formula>
    </cfRule>
  </conditionalFormatting>
  <conditionalFormatting sqref="L59:M59">
    <cfRule type="cellIs" dxfId="165" priority="119" stopIfTrue="1" operator="equal">
      <formula>"☑"</formula>
    </cfRule>
  </conditionalFormatting>
  <conditionalFormatting sqref="L60:M60">
    <cfRule type="cellIs" dxfId="164" priority="118" stopIfTrue="1" operator="equal">
      <formula>"☑"</formula>
    </cfRule>
  </conditionalFormatting>
  <conditionalFormatting sqref="L69:M69">
    <cfRule type="cellIs" dxfId="163" priority="116" stopIfTrue="1" operator="equal">
      <formula>"☑"</formula>
    </cfRule>
  </conditionalFormatting>
  <conditionalFormatting sqref="T26 T86:T65536 T1:T2 T17 T29:T30 T37 T47 T49 T4:T15 T59:T84">
    <cfRule type="cellIs" dxfId="162" priority="113" stopIfTrue="1" operator="equal">
      <formula>"未回答"</formula>
    </cfRule>
  </conditionalFormatting>
  <conditionalFormatting sqref="U87:U65536 U26 U2 U17 U29:U30 U37 U47 U49 W26:AA30 W8:AA24 U4:U15 W36:AA74 U59:U84">
    <cfRule type="cellIs" dxfId="161" priority="112" stopIfTrue="1" operator="greaterThan">
      <formula>1</formula>
    </cfRule>
  </conditionalFormatting>
  <conditionalFormatting sqref="L74:M74">
    <cfRule type="cellIs" dxfId="160" priority="111" stopIfTrue="1" operator="equal">
      <formula>"☑"</formula>
    </cfRule>
  </conditionalFormatting>
  <conditionalFormatting sqref="L54:M54 L56:M57">
    <cfRule type="cellIs" dxfId="159" priority="110" stopIfTrue="1" operator="equal">
      <formula>"☑"</formula>
    </cfRule>
  </conditionalFormatting>
  <conditionalFormatting sqref="L55:M55">
    <cfRule type="cellIs" dxfId="158" priority="108" stopIfTrue="1" operator="equal">
      <formula>"☑"</formula>
    </cfRule>
  </conditionalFormatting>
  <conditionalFormatting sqref="T55">
    <cfRule type="cellIs" dxfId="157" priority="107" stopIfTrue="1" operator="equal">
      <formula>"未回答"</formula>
    </cfRule>
  </conditionalFormatting>
  <conditionalFormatting sqref="U55">
    <cfRule type="cellIs" dxfId="156" priority="106" stopIfTrue="1" operator="greaterThan">
      <formula>1</formula>
    </cfRule>
  </conditionalFormatting>
  <conditionalFormatting sqref="L58:M58">
    <cfRule type="cellIs" dxfId="155" priority="105" stopIfTrue="1" operator="equal">
      <formula>"☑"</formula>
    </cfRule>
  </conditionalFormatting>
  <conditionalFormatting sqref="L64:M64">
    <cfRule type="cellIs" dxfId="154" priority="81" stopIfTrue="1" operator="equal">
      <formula>"☑"</formula>
    </cfRule>
  </conditionalFormatting>
  <conditionalFormatting sqref="L25:M25">
    <cfRule type="cellIs" dxfId="153" priority="80" stopIfTrue="1" operator="equal">
      <formula>"☑"</formula>
    </cfRule>
  </conditionalFormatting>
  <conditionalFormatting sqref="T25">
    <cfRule type="cellIs" dxfId="152" priority="79" stopIfTrue="1" operator="equal">
      <formula>"未回答"</formula>
    </cfRule>
  </conditionalFormatting>
  <conditionalFormatting sqref="U25">
    <cfRule type="cellIs" dxfId="151" priority="78" stopIfTrue="1" operator="greaterThan">
      <formula>1</formula>
    </cfRule>
  </conditionalFormatting>
  <conditionalFormatting sqref="E1">
    <cfRule type="cellIs" dxfId="150" priority="77" stopIfTrue="1" operator="greaterThan">
      <formula>0</formula>
    </cfRule>
  </conditionalFormatting>
  <conditionalFormatting sqref="T18:T23">
    <cfRule type="cellIs" dxfId="149" priority="76" stopIfTrue="1" operator="equal">
      <formula>"未回答"</formula>
    </cfRule>
  </conditionalFormatting>
  <conditionalFormatting sqref="U18:U23">
    <cfRule type="cellIs" dxfId="148" priority="75" stopIfTrue="1" operator="greaterThan">
      <formula>1</formula>
    </cfRule>
  </conditionalFormatting>
  <conditionalFormatting sqref="T16">
    <cfRule type="cellIs" dxfId="147" priority="74" stopIfTrue="1" operator="equal">
      <formula>"未回答"</formula>
    </cfRule>
  </conditionalFormatting>
  <conditionalFormatting sqref="U16">
    <cfRule type="cellIs" dxfId="146" priority="73" stopIfTrue="1" operator="greaterThan">
      <formula>1</formula>
    </cfRule>
  </conditionalFormatting>
  <conditionalFormatting sqref="T24">
    <cfRule type="cellIs" dxfId="145" priority="72" stopIfTrue="1" operator="equal">
      <formula>"未回答"</formula>
    </cfRule>
  </conditionalFormatting>
  <conditionalFormatting sqref="U24">
    <cfRule type="cellIs" dxfId="144" priority="71" stopIfTrue="1" operator="greaterThan">
      <formula>1</formula>
    </cfRule>
  </conditionalFormatting>
  <conditionalFormatting sqref="T27:T28">
    <cfRule type="cellIs" dxfId="143" priority="70" stopIfTrue="1" operator="equal">
      <formula>"未回答"</formula>
    </cfRule>
  </conditionalFormatting>
  <conditionalFormatting sqref="U27:U28">
    <cfRule type="cellIs" dxfId="142" priority="69" stopIfTrue="1" operator="greaterThan">
      <formula>1</formula>
    </cfRule>
  </conditionalFormatting>
  <conditionalFormatting sqref="T36">
    <cfRule type="cellIs" dxfId="141" priority="66" stopIfTrue="1" operator="equal">
      <formula>"未回答"</formula>
    </cfRule>
  </conditionalFormatting>
  <conditionalFormatting sqref="U36">
    <cfRule type="cellIs" dxfId="140" priority="65" stopIfTrue="1" operator="greaterThan">
      <formula>1</formula>
    </cfRule>
  </conditionalFormatting>
  <conditionalFormatting sqref="T38:T46">
    <cfRule type="cellIs" dxfId="139" priority="64" stopIfTrue="1" operator="equal">
      <formula>"未回答"</formula>
    </cfRule>
  </conditionalFormatting>
  <conditionalFormatting sqref="U38:U46">
    <cfRule type="cellIs" dxfId="138" priority="63" stopIfTrue="1" operator="greaterThan">
      <formula>1</formula>
    </cfRule>
  </conditionalFormatting>
  <conditionalFormatting sqref="T48">
    <cfRule type="cellIs" dxfId="137" priority="62" stopIfTrue="1" operator="equal">
      <formula>"未回答"</formula>
    </cfRule>
  </conditionalFormatting>
  <conditionalFormatting sqref="U48">
    <cfRule type="cellIs" dxfId="136" priority="61" stopIfTrue="1" operator="greaterThan">
      <formula>1</formula>
    </cfRule>
  </conditionalFormatting>
  <conditionalFormatting sqref="T50:T53">
    <cfRule type="cellIs" dxfId="135" priority="60" stopIfTrue="1" operator="equal">
      <formula>"未回答"</formula>
    </cfRule>
  </conditionalFormatting>
  <conditionalFormatting sqref="U50:U53">
    <cfRule type="cellIs" dxfId="134" priority="59" stopIfTrue="1" operator="greaterThan">
      <formula>1</formula>
    </cfRule>
  </conditionalFormatting>
  <conditionalFormatting sqref="T54">
    <cfRule type="cellIs" dxfId="133" priority="58" stopIfTrue="1" operator="equal">
      <formula>"未回答"</formula>
    </cfRule>
  </conditionalFormatting>
  <conditionalFormatting sqref="U54">
    <cfRule type="cellIs" dxfId="132" priority="57" stopIfTrue="1" operator="greaterThan">
      <formula>1</formula>
    </cfRule>
  </conditionalFormatting>
  <conditionalFormatting sqref="T56:T58">
    <cfRule type="cellIs" dxfId="131" priority="56" stopIfTrue="1" operator="equal">
      <formula>"未回答"</formula>
    </cfRule>
  </conditionalFormatting>
  <conditionalFormatting sqref="U56:U58">
    <cfRule type="cellIs" dxfId="130" priority="55" stopIfTrue="1" operator="greaterThan">
      <formula>1</formula>
    </cfRule>
  </conditionalFormatting>
  <conditionalFormatting sqref="D4:F6">
    <cfRule type="cellIs" dxfId="129" priority="54" stopIfTrue="1" operator="equal">
      <formula>0</formula>
    </cfRule>
  </conditionalFormatting>
  <conditionalFormatting sqref="D3:E3">
    <cfRule type="cellIs" dxfId="128" priority="53" stopIfTrue="1" operator="equal">
      <formula>0</formula>
    </cfRule>
  </conditionalFormatting>
  <conditionalFormatting sqref="I5 K5 M5 I4:M4 G3:M3 P4:S4 P3:R3 H6:J6 P6:R6">
    <cfRule type="cellIs" dxfId="127" priority="52" stopIfTrue="1" operator="equal">
      <formula>0</formula>
    </cfRule>
  </conditionalFormatting>
  <conditionalFormatting sqref="K1">
    <cfRule type="cellIs" dxfId="126" priority="51" stopIfTrue="1" operator="equal">
      <formula>"重複回答あり"</formula>
    </cfRule>
  </conditionalFormatting>
  <conditionalFormatting sqref="N8:O10 N16:O16 N36:O36 N27:O29 N18:O18 N38:O38 N50:O53 N61:O62 N65:O67 N23:O24 N46:O46 N63 N13:N15 N48:O48 N47 N39:N40">
    <cfRule type="cellIs" dxfId="125" priority="46" stopIfTrue="1" operator="equal">
      <formula>"☑"</formula>
    </cfRule>
  </conditionalFormatting>
  <conditionalFormatting sqref="N11:O11">
    <cfRule type="cellIs" dxfId="124" priority="45" stopIfTrue="1" operator="equal">
      <formula>"☑"</formula>
    </cfRule>
  </conditionalFormatting>
  <conditionalFormatting sqref="N12:O12">
    <cfRule type="cellIs" dxfId="123" priority="44" stopIfTrue="1" operator="equal">
      <formula>"☑"</formula>
    </cfRule>
  </conditionalFormatting>
  <conditionalFormatting sqref="N17">
    <cfRule type="cellIs" dxfId="122" priority="43" stopIfTrue="1" operator="equal">
      <formula>"☑"</formula>
    </cfRule>
  </conditionalFormatting>
  <conditionalFormatting sqref="N26:O26 N30">
    <cfRule type="cellIs" dxfId="121" priority="42" stopIfTrue="1" operator="equal">
      <formula>"☑"</formula>
    </cfRule>
  </conditionalFormatting>
  <conditionalFormatting sqref="N37">
    <cfRule type="cellIs" dxfId="120" priority="41" stopIfTrue="1" operator="equal">
      <formula>"☑"</formula>
    </cfRule>
  </conditionalFormatting>
  <conditionalFormatting sqref="N49">
    <cfRule type="cellIs" dxfId="119" priority="40" stopIfTrue="1" operator="equal">
      <formula>"☑"</formula>
    </cfRule>
  </conditionalFormatting>
  <conditionalFormatting sqref="N19:O22">
    <cfRule type="cellIs" dxfId="118" priority="39" stopIfTrue="1" operator="equal">
      <formula>"☑"</formula>
    </cfRule>
  </conditionalFormatting>
  <conditionalFormatting sqref="N59:O59">
    <cfRule type="cellIs" dxfId="117" priority="38" stopIfTrue="1" operator="equal">
      <formula>"☑"</formula>
    </cfRule>
  </conditionalFormatting>
  <conditionalFormatting sqref="N60">
    <cfRule type="cellIs" dxfId="116" priority="37" stopIfTrue="1" operator="equal">
      <formula>"☑"</formula>
    </cfRule>
  </conditionalFormatting>
  <conditionalFormatting sqref="N69">
    <cfRule type="cellIs" dxfId="115" priority="36" stopIfTrue="1" operator="equal">
      <formula>"☑"</formula>
    </cfRule>
  </conditionalFormatting>
  <conditionalFormatting sqref="N74">
    <cfRule type="cellIs" dxfId="114" priority="35" stopIfTrue="1" operator="equal">
      <formula>"☑"</formula>
    </cfRule>
  </conditionalFormatting>
  <conditionalFormatting sqref="N54:O54 N56:O57">
    <cfRule type="cellIs" dxfId="113" priority="34" stopIfTrue="1" operator="equal">
      <formula>"☑"</formula>
    </cfRule>
  </conditionalFormatting>
  <conditionalFormatting sqref="N55">
    <cfRule type="cellIs" dxfId="112" priority="33" stopIfTrue="1" operator="equal">
      <formula>"☑"</formula>
    </cfRule>
  </conditionalFormatting>
  <conditionalFormatting sqref="N58:O58">
    <cfRule type="cellIs" dxfId="111" priority="32" stopIfTrue="1" operator="equal">
      <formula>"☑"</formula>
    </cfRule>
  </conditionalFormatting>
  <conditionalFormatting sqref="N64:O64">
    <cfRule type="cellIs" dxfId="110" priority="31" stopIfTrue="1" operator="equal">
      <formula>"☑"</formula>
    </cfRule>
  </conditionalFormatting>
  <conditionalFormatting sqref="N25">
    <cfRule type="cellIs" dxfId="109" priority="30" stopIfTrue="1" operator="equal">
      <formula>"☑"</formula>
    </cfRule>
  </conditionalFormatting>
  <conditionalFormatting sqref="N3:O5">
    <cfRule type="cellIs" dxfId="108" priority="29" stopIfTrue="1" operator="equal">
      <formula>0</formula>
    </cfRule>
  </conditionalFormatting>
  <conditionalFormatting sqref="L32:M32">
    <cfRule type="cellIs" dxfId="107" priority="27" stopIfTrue="1" operator="equal">
      <formula>"☑"</formula>
    </cfRule>
  </conditionalFormatting>
  <conditionalFormatting sqref="V33:Z33 V34:Y34 W31:Z31 W32:Y32 X35:Y35">
    <cfRule type="cellIs" dxfId="106" priority="25" stopIfTrue="1" operator="greaterThan">
      <formula>1</formula>
    </cfRule>
  </conditionalFormatting>
  <conditionalFormatting sqref="Z32">
    <cfRule type="cellIs" dxfId="105" priority="24" stopIfTrue="1" operator="greaterThan">
      <formula>1</formula>
    </cfRule>
  </conditionalFormatting>
  <conditionalFormatting sqref="G32 I32 K32 N32:O32 N34:O35 E35 K35 I34:I35">
    <cfRule type="containsBlanks" dxfId="104" priority="28" stopIfTrue="1">
      <formula>LEN(TRIM(E32))=0</formula>
    </cfRule>
  </conditionalFormatting>
  <conditionalFormatting sqref="Z34:Z35">
    <cfRule type="cellIs" dxfId="103" priority="19" stopIfTrue="1" operator="greaterThan">
      <formula>1</formula>
    </cfRule>
  </conditionalFormatting>
  <conditionalFormatting sqref="G35">
    <cfRule type="containsBlanks" dxfId="102" priority="18" stopIfTrue="1">
      <formula>LEN(TRIM(G35))=0</formula>
    </cfRule>
  </conditionalFormatting>
  <conditionalFormatting sqref="K34">
    <cfRule type="containsBlanks" dxfId="101" priority="17" stopIfTrue="1">
      <formula>LEN(TRIM(K34))=0</formula>
    </cfRule>
  </conditionalFormatting>
  <conditionalFormatting sqref="G34">
    <cfRule type="containsBlanks" dxfId="100" priority="16" stopIfTrue="1">
      <formula>LEN(TRIM(G34))=0</formula>
    </cfRule>
  </conditionalFormatting>
  <conditionalFormatting sqref="E34">
    <cfRule type="cellIs" dxfId="99" priority="15" stopIfTrue="1" operator="equal">
      <formula>0</formula>
    </cfRule>
  </conditionalFormatting>
  <conditionalFormatting sqref="N68:O68">
    <cfRule type="cellIs" dxfId="98" priority="12" stopIfTrue="1" operator="equal">
      <formula>"☑"</formula>
    </cfRule>
  </conditionalFormatting>
  <conditionalFormatting sqref="N70:O70">
    <cfRule type="cellIs" dxfId="97" priority="11" stopIfTrue="1" operator="equal">
      <formula>"☑"</formula>
    </cfRule>
  </conditionalFormatting>
  <conditionalFormatting sqref="T32">
    <cfRule type="cellIs" dxfId="96" priority="5" stopIfTrue="1" operator="equal">
      <formula>"未回答"</formula>
    </cfRule>
  </conditionalFormatting>
  <conditionalFormatting sqref="T33">
    <cfRule type="cellIs" dxfId="95" priority="10" stopIfTrue="1" operator="equal">
      <formula>"未回答"</formula>
    </cfRule>
  </conditionalFormatting>
  <conditionalFormatting sqref="U33">
    <cfRule type="cellIs" dxfId="94" priority="9" stopIfTrue="1" operator="greaterThan">
      <formula>1</formula>
    </cfRule>
  </conditionalFormatting>
  <conditionalFormatting sqref="T34:T35">
    <cfRule type="cellIs" dxfId="93" priority="8" stopIfTrue="1" operator="equal">
      <formula>"未回答"</formula>
    </cfRule>
  </conditionalFormatting>
  <conditionalFormatting sqref="U34">
    <cfRule type="cellIs" dxfId="92" priority="7" stopIfTrue="1" operator="greaterThan">
      <formula>1</formula>
    </cfRule>
  </conditionalFormatting>
  <conditionalFormatting sqref="U32">
    <cfRule type="cellIs" dxfId="91" priority="6" stopIfTrue="1" operator="greaterThan">
      <formula>1</formula>
    </cfRule>
  </conditionalFormatting>
  <conditionalFormatting sqref="V32">
    <cfRule type="cellIs" dxfId="90" priority="4" stopIfTrue="1" operator="equal">
      <formula>"未回答"</formula>
    </cfRule>
  </conditionalFormatting>
  <conditionalFormatting sqref="V35">
    <cfRule type="cellIs" dxfId="89" priority="3" stopIfTrue="1" operator="equal">
      <formula>"未回答"</formula>
    </cfRule>
  </conditionalFormatting>
  <conditionalFormatting sqref="W35">
    <cfRule type="cellIs" dxfId="88" priority="2" stopIfTrue="1" operator="greaterThan">
      <formula>1</formula>
    </cfRule>
  </conditionalFormatting>
  <conditionalFormatting sqref="O6">
    <cfRule type="cellIs" dxfId="87" priority="1" stopIfTrue="1" operator="equal">
      <formula>0</formula>
    </cfRule>
  </conditionalFormatting>
  <dataValidations count="1">
    <dataValidation type="list" allowBlank="1" showInputMessage="1" showErrorMessage="1" sqref="L32:M32 L8:M30 N30 N69 N65:O67 N74 N71:O71 N41:N45 M36:M40 M46:M74 L36:L74">
      <formula1>"□,☑"</formula1>
    </dataValidation>
  </dataValidations>
  <hyperlinks>
    <hyperlink ref="I76" r:id="rId1"/>
  </hyperlinks>
  <pageMargins left="0.23622047244094491" right="0.23622047244094491" top="0.74803149606299213" bottom="0.74803149606299213" header="0.31496062992125984" footer="0.31496062992125984"/>
  <pageSetup paperSize="9" scale="68" fitToHeight="0" orientation="portrait" r:id="rId2"/>
  <headerFooter alignWithMargins="0">
    <oddHeader>&amp;L定期報告書&amp;R(別紙1）</oddHeader>
  </headerFooter>
  <rowBreaks count="1" manualBreakCount="1">
    <brk id="58" max="16" man="1"/>
  </rowBreaks>
  <colBreaks count="1" manualBreakCount="1">
    <brk id="15" min="2" max="7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9"/>
  <sheetViews>
    <sheetView tabSelected="1" view="pageBreakPreview" zoomScaleNormal="100" zoomScaleSheetLayoutView="100" workbookViewId="0">
      <selection activeCell="AI40" sqref="AI40"/>
    </sheetView>
  </sheetViews>
  <sheetFormatPr defaultRowHeight="20.100000000000001" customHeight="1" x14ac:dyDescent="0.15"/>
  <cols>
    <col min="1" max="1" width="0.75" style="40" customWidth="1"/>
    <col min="2" max="2" width="6.5" style="31" customWidth="1"/>
    <col min="3" max="3" width="4" style="45" customWidth="1"/>
    <col min="4" max="4" width="9.5" style="24" customWidth="1"/>
    <col min="5" max="5" width="9.875" style="1" customWidth="1"/>
    <col min="6" max="6" width="9.375" style="1" customWidth="1"/>
    <col min="7" max="7" width="12.75" style="1" customWidth="1"/>
    <col min="8" max="8" width="9.375" style="1" customWidth="1"/>
    <col min="9" max="9" width="7" style="1" customWidth="1"/>
    <col min="10" max="10" width="9.375" style="1" customWidth="1"/>
    <col min="11" max="11" width="3.25" style="1" customWidth="1"/>
    <col min="12" max="12" width="4.625" style="1" customWidth="1"/>
    <col min="13" max="13" width="4.75" style="18" customWidth="1"/>
    <col min="14" max="14" width="4.375" style="18" customWidth="1"/>
    <col min="15" max="15" width="19.5" style="4" customWidth="1"/>
    <col min="16" max="17" width="15.5" style="12" customWidth="1"/>
    <col min="18" max="18" width="9.375" style="12" hidden="1" customWidth="1"/>
    <col min="19" max="19" width="11.875" style="12" hidden="1" customWidth="1"/>
    <col min="20" max="20" width="5.875" style="47" hidden="1" customWidth="1"/>
    <col min="21" max="21" width="4.625" style="66" hidden="1" customWidth="1"/>
    <col min="22" max="22" width="28.875" style="1" hidden="1" customWidth="1"/>
    <col min="23" max="23" width="4.375" style="1" hidden="1" customWidth="1"/>
    <col min="24" max="24" width="2" style="1" hidden="1" customWidth="1"/>
    <col min="25" max="25" width="2.25" style="1" hidden="1" customWidth="1"/>
    <col min="26" max="26" width="3.25" style="1" hidden="1" customWidth="1"/>
    <col min="27" max="27" width="0" style="1" hidden="1" customWidth="1"/>
    <col min="28" max="28" width="0" style="2" hidden="1" customWidth="1"/>
    <col min="29" max="29" width="0" style="1" hidden="1" customWidth="1"/>
    <col min="30" max="16384" width="9" style="1"/>
  </cols>
  <sheetData>
    <row r="1" spans="1:28" s="53" customFormat="1" ht="12" customHeight="1" x14ac:dyDescent="0.15">
      <c r="B1" s="54" t="s">
        <v>64</v>
      </c>
      <c r="C1" s="57">
        <f>COUNTIF($AB$7:$AB$74,$B1)</f>
        <v>28</v>
      </c>
      <c r="D1" s="54" t="s">
        <v>60</v>
      </c>
      <c r="E1" s="55">
        <f>SUMIF($AB$7:$AB$74,$D1,$U$7:$U$74)</f>
        <v>12</v>
      </c>
      <c r="F1" s="54" t="s">
        <v>98</v>
      </c>
      <c r="G1" s="55">
        <f>COUNTIF($AB$7:$AB$74,$F1)</f>
        <v>0</v>
      </c>
      <c r="H1" s="54" t="s">
        <v>61</v>
      </c>
      <c r="I1" s="56">
        <f>E1+C1+G1</f>
        <v>40</v>
      </c>
      <c r="J1" s="56"/>
      <c r="K1" s="57" t="str">
        <f>IF(U76-I1=0,"重複回答なし","重複回答あり")</f>
        <v>重複回答あり</v>
      </c>
      <c r="T1" s="52" t="s">
        <v>65</v>
      </c>
      <c r="U1" s="64">
        <f>COUNTIF(T8:T74,T1)</f>
        <v>1</v>
      </c>
      <c r="W1" s="58" t="s">
        <v>55</v>
      </c>
      <c r="X1" s="58" t="s">
        <v>56</v>
      </c>
      <c r="AB1" s="56"/>
    </row>
    <row r="2" spans="1:28" s="25" customFormat="1" ht="4.5" customHeight="1" thickBot="1" x14ac:dyDescent="0.2">
      <c r="B2" s="28"/>
      <c r="C2" s="42"/>
      <c r="D2" s="26"/>
      <c r="P2" s="27"/>
      <c r="Q2" s="27"/>
      <c r="R2" s="27"/>
      <c r="S2" s="27"/>
      <c r="T2" s="47"/>
      <c r="U2" s="65"/>
      <c r="AB2" s="39"/>
    </row>
    <row r="3" spans="1:28" ht="20.100000000000001" customHeight="1" thickBot="1" x14ac:dyDescent="0.2">
      <c r="B3" s="408" t="s">
        <v>7</v>
      </c>
      <c r="C3" s="409"/>
      <c r="D3" s="481" t="s">
        <v>185</v>
      </c>
      <c r="E3" s="482"/>
      <c r="F3" s="38" t="s">
        <v>5</v>
      </c>
      <c r="G3" s="483" t="s">
        <v>251</v>
      </c>
      <c r="H3" s="484"/>
      <c r="I3" s="484"/>
      <c r="J3" s="484"/>
      <c r="K3" s="484"/>
      <c r="L3" s="484"/>
      <c r="M3" s="484"/>
      <c r="N3" s="485"/>
      <c r="O3" s="485"/>
      <c r="P3" s="485"/>
      <c r="Q3" s="161"/>
      <c r="R3" s="303"/>
      <c r="S3" s="303"/>
      <c r="U3" s="65"/>
    </row>
    <row r="4" spans="1:28" ht="20.100000000000001" customHeight="1" thickBot="1" x14ac:dyDescent="0.2">
      <c r="B4" s="408" t="s">
        <v>8</v>
      </c>
      <c r="C4" s="409"/>
      <c r="D4" s="486" t="s">
        <v>249</v>
      </c>
      <c r="E4" s="487"/>
      <c r="F4" s="488"/>
      <c r="G4" s="34" t="s">
        <v>6</v>
      </c>
      <c r="H4" s="32" t="s">
        <v>100</v>
      </c>
      <c r="I4" s="489" t="s">
        <v>181</v>
      </c>
      <c r="J4" s="489"/>
      <c r="K4" s="489"/>
      <c r="L4" s="489"/>
      <c r="M4" s="489"/>
      <c r="N4" s="489"/>
      <c r="O4" s="489"/>
      <c r="P4" s="489"/>
      <c r="Q4" s="166"/>
      <c r="R4" s="50"/>
      <c r="S4" s="50"/>
      <c r="U4" s="65"/>
    </row>
    <row r="5" spans="1:28" ht="20.100000000000001" customHeight="1" thickBot="1" x14ac:dyDescent="0.2">
      <c r="B5" s="408" t="s">
        <v>9</v>
      </c>
      <c r="C5" s="409"/>
      <c r="D5" s="490" t="s">
        <v>250</v>
      </c>
      <c r="E5" s="491"/>
      <c r="F5" s="492"/>
      <c r="G5" s="33" t="s">
        <v>10</v>
      </c>
      <c r="H5" s="60" t="s">
        <v>11</v>
      </c>
      <c r="I5" s="245" t="s">
        <v>182</v>
      </c>
      <c r="J5" s="61" t="s">
        <v>66</v>
      </c>
      <c r="K5" s="246" t="s">
        <v>182</v>
      </c>
      <c r="L5" s="61" t="s">
        <v>67</v>
      </c>
      <c r="M5" s="245" t="s">
        <v>182</v>
      </c>
      <c r="N5" s="61" t="s">
        <v>186</v>
      </c>
      <c r="O5" s="207"/>
      <c r="P5" s="61"/>
      <c r="Q5" s="62"/>
      <c r="R5" s="148"/>
      <c r="S5" s="148"/>
      <c r="U5" s="65"/>
      <c r="W5" s="2"/>
      <c r="X5" s="2"/>
      <c r="Y5" s="2"/>
      <c r="Z5" s="2"/>
    </row>
    <row r="6" spans="1:28" ht="20.100000000000001" customHeight="1" thickBot="1" x14ac:dyDescent="0.2">
      <c r="B6" s="408" t="s">
        <v>242</v>
      </c>
      <c r="C6" s="409"/>
      <c r="D6" s="493" t="s">
        <v>245</v>
      </c>
      <c r="E6" s="494"/>
      <c r="F6" s="495"/>
      <c r="G6" s="37" t="s">
        <v>243</v>
      </c>
      <c r="H6" s="496" t="s">
        <v>246</v>
      </c>
      <c r="I6" s="497"/>
      <c r="J6" s="497"/>
      <c r="K6" s="498"/>
      <c r="L6" s="469" t="s">
        <v>247</v>
      </c>
      <c r="M6" s="470"/>
      <c r="N6" s="470"/>
      <c r="O6" s="451" t="s">
        <v>244</v>
      </c>
      <c r="P6" s="451"/>
      <c r="Q6" s="411"/>
      <c r="R6" s="303" t="s">
        <v>150</v>
      </c>
      <c r="S6" s="303"/>
      <c r="U6" s="65"/>
      <c r="W6" s="2"/>
      <c r="X6" s="2"/>
      <c r="Y6" s="2"/>
      <c r="Z6" s="2"/>
    </row>
    <row r="7" spans="1:28" s="2" customFormat="1" ht="24" customHeight="1" thickBot="1" x14ac:dyDescent="0.2">
      <c r="A7" s="41"/>
      <c r="B7" s="29" t="s">
        <v>2</v>
      </c>
      <c r="C7" s="454" t="s">
        <v>97</v>
      </c>
      <c r="D7" s="455"/>
      <c r="E7" s="455"/>
      <c r="F7" s="455"/>
      <c r="G7" s="455"/>
      <c r="H7" s="455"/>
      <c r="I7" s="455"/>
      <c r="J7" s="455"/>
      <c r="K7" s="456"/>
      <c r="L7" s="35" t="s">
        <v>3</v>
      </c>
      <c r="M7" s="36" t="s">
        <v>4</v>
      </c>
      <c r="N7" s="36" t="s">
        <v>79</v>
      </c>
      <c r="O7" s="215" t="s">
        <v>184</v>
      </c>
      <c r="P7" s="213" t="s">
        <v>36</v>
      </c>
      <c r="Q7" s="214" t="s">
        <v>158</v>
      </c>
      <c r="R7" s="149" t="s">
        <v>151</v>
      </c>
      <c r="S7" s="149" t="s">
        <v>153</v>
      </c>
      <c r="T7" s="82"/>
      <c r="U7" s="81"/>
    </row>
    <row r="8" spans="1:28" ht="20.100000000000001" customHeight="1" thickBot="1" x14ac:dyDescent="0.2">
      <c r="B8" s="452" t="s">
        <v>0</v>
      </c>
      <c r="C8" s="43">
        <v>-1</v>
      </c>
      <c r="D8" s="286" t="s">
        <v>234</v>
      </c>
      <c r="E8" s="286"/>
      <c r="F8" s="286"/>
      <c r="G8" s="286"/>
      <c r="H8" s="286"/>
      <c r="I8" s="286"/>
      <c r="J8" s="286"/>
      <c r="K8" s="287"/>
      <c r="L8" s="14" t="s">
        <v>13</v>
      </c>
      <c r="M8" s="14" t="s">
        <v>183</v>
      </c>
      <c r="N8" s="114"/>
      <c r="O8" s="262" t="s">
        <v>208</v>
      </c>
      <c r="P8" s="216" t="s">
        <v>17</v>
      </c>
      <c r="Q8" s="167"/>
      <c r="R8" s="153" t="s">
        <v>152</v>
      </c>
      <c r="S8" s="153" t="s">
        <v>152</v>
      </c>
      <c r="T8" s="47" t="str">
        <f>IF(U8=0,"未回答",IF(U8&gt;1,"複数回答不可","完了"))</f>
        <v>完了</v>
      </c>
      <c r="U8" s="65">
        <f t="shared" ref="U8:U16" si="0">COUNTIF(L8:M8,"☑")</f>
        <v>1</v>
      </c>
      <c r="W8" s="5"/>
      <c r="X8" s="5"/>
      <c r="Y8" s="5"/>
      <c r="Z8" s="5"/>
      <c r="AA8" s="5">
        <f t="shared" ref="AA8:AA16" si="1">IF($L8=$X$1,1,IF($M8=$X$1,2))</f>
        <v>2</v>
      </c>
      <c r="AB8" s="2" t="str">
        <f>IF(AA8=1,"ＯＫ","要チェック")</f>
        <v>要チェック</v>
      </c>
    </row>
    <row r="9" spans="1:28" ht="31.5" customHeight="1" thickBot="1" x14ac:dyDescent="0.2">
      <c r="B9" s="361"/>
      <c r="C9" s="43">
        <v>-2</v>
      </c>
      <c r="D9" s="345" t="s">
        <v>77</v>
      </c>
      <c r="E9" s="345"/>
      <c r="F9" s="345"/>
      <c r="G9" s="345"/>
      <c r="H9" s="345"/>
      <c r="I9" s="345"/>
      <c r="J9" s="345"/>
      <c r="K9" s="346"/>
      <c r="L9" s="14" t="s">
        <v>183</v>
      </c>
      <c r="M9" s="14" t="s">
        <v>13</v>
      </c>
      <c r="N9" s="114"/>
      <c r="O9" s="211"/>
      <c r="P9" s="216" t="s">
        <v>38</v>
      </c>
      <c r="Q9" s="21"/>
      <c r="R9" s="153" t="s">
        <v>152</v>
      </c>
      <c r="S9" s="153" t="s">
        <v>152</v>
      </c>
      <c r="T9" s="47" t="str">
        <f>IF(U9=0,"未回答",IF(U9&gt;1,"複数回答不可","完了"))</f>
        <v>完了</v>
      </c>
      <c r="U9" s="65">
        <f t="shared" si="0"/>
        <v>1</v>
      </c>
      <c r="W9" s="5"/>
      <c r="X9" s="5"/>
      <c r="Y9" s="5"/>
      <c r="Z9" s="5"/>
      <c r="AA9" s="5">
        <f t="shared" si="1"/>
        <v>1</v>
      </c>
      <c r="AB9" s="2" t="str">
        <f>IF(AA9=1,"ＯＫ","要チェック")</f>
        <v>ＯＫ</v>
      </c>
    </row>
    <row r="10" spans="1:28" ht="20.100000000000001" customHeight="1" thickBot="1" x14ac:dyDescent="0.2">
      <c r="B10" s="361"/>
      <c r="C10" s="43">
        <v>-3</v>
      </c>
      <c r="D10" s="290" t="s">
        <v>237</v>
      </c>
      <c r="E10" s="290"/>
      <c r="F10" s="290"/>
      <c r="G10" s="290"/>
      <c r="H10" s="290"/>
      <c r="I10" s="290"/>
      <c r="J10" s="290"/>
      <c r="K10" s="291"/>
      <c r="L10" s="14" t="s">
        <v>183</v>
      </c>
      <c r="M10" s="14" t="s">
        <v>13</v>
      </c>
      <c r="N10" s="114"/>
      <c r="O10" s="211"/>
      <c r="P10" s="216" t="s">
        <v>15</v>
      </c>
      <c r="Q10" s="21" t="s">
        <v>159</v>
      </c>
      <c r="R10" s="153" t="s">
        <v>152</v>
      </c>
      <c r="S10" s="153"/>
      <c r="T10" s="47" t="str">
        <f>IF(U10=0,"未回答",IF(U10&gt;1,"複数回答不可","完了"))</f>
        <v>完了</v>
      </c>
      <c r="U10" s="65">
        <f t="shared" si="0"/>
        <v>1</v>
      </c>
      <c r="W10" s="5"/>
      <c r="X10" s="5"/>
      <c r="Y10" s="5"/>
      <c r="Z10" s="5"/>
      <c r="AA10" s="5">
        <f t="shared" si="1"/>
        <v>1</v>
      </c>
      <c r="AB10" s="2" t="str">
        <f>IF(AA10=2,"ＯＫ","要チェック")</f>
        <v>要チェック</v>
      </c>
    </row>
    <row r="11" spans="1:28" ht="20.100000000000001" customHeight="1" thickBot="1" x14ac:dyDescent="0.2">
      <c r="B11" s="361"/>
      <c r="C11" s="69"/>
      <c r="D11" s="427" t="s">
        <v>14</v>
      </c>
      <c r="E11" s="286"/>
      <c r="F11" s="286"/>
      <c r="G11" s="286"/>
      <c r="H11" s="364" t="str">
        <f>IF(M11=$X$1,"⇒②へ進んでください","")</f>
        <v/>
      </c>
      <c r="I11" s="364"/>
      <c r="J11" s="364"/>
      <c r="K11" s="364"/>
      <c r="L11" s="14" t="s">
        <v>183</v>
      </c>
      <c r="M11" s="14" t="s">
        <v>13</v>
      </c>
      <c r="N11" s="85"/>
      <c r="O11" s="249"/>
      <c r="P11" s="217" t="s">
        <v>108</v>
      </c>
      <c r="Q11" s="22" t="s">
        <v>170</v>
      </c>
      <c r="R11" s="153" t="s">
        <v>152</v>
      </c>
      <c r="S11" s="153"/>
      <c r="T11" s="47" t="str">
        <f>IF($L$10=$W$1,"複数回答不可",IF(U11=1,"完了","未回答"))</f>
        <v>完了</v>
      </c>
      <c r="U11" s="65">
        <f t="shared" si="0"/>
        <v>1</v>
      </c>
      <c r="W11" s="5"/>
      <c r="X11" s="5"/>
      <c r="Y11" s="5"/>
      <c r="Z11" s="5"/>
      <c r="AA11" s="5">
        <f t="shared" si="1"/>
        <v>1</v>
      </c>
      <c r="AB11" s="2" t="str">
        <f>IF(AA11=2,"ＯＫ","要チェック")</f>
        <v>要チェック</v>
      </c>
    </row>
    <row r="12" spans="1:28" ht="20.100000000000001" customHeight="1" x14ac:dyDescent="0.15">
      <c r="B12" s="361"/>
      <c r="C12" s="68"/>
      <c r="D12" s="363" t="s">
        <v>78</v>
      </c>
      <c r="E12" s="363"/>
      <c r="F12" s="363"/>
      <c r="G12" s="363"/>
      <c r="H12" s="363"/>
      <c r="I12" s="363"/>
      <c r="J12" s="363"/>
      <c r="K12" s="363"/>
      <c r="L12" s="7" t="s">
        <v>13</v>
      </c>
      <c r="M12" s="7" t="s">
        <v>183</v>
      </c>
      <c r="N12" s="86"/>
      <c r="O12" s="499" t="s">
        <v>209</v>
      </c>
      <c r="P12" s="219"/>
      <c r="Q12" s="168"/>
      <c r="R12" s="154"/>
      <c r="S12" s="154"/>
      <c r="T12" s="47" t="str">
        <f>IF($L$11=$W$1,"複数回答不可",IF(U12=1,"完了","未回答"))</f>
        <v>完了</v>
      </c>
      <c r="U12" s="65">
        <f t="shared" si="0"/>
        <v>1</v>
      </c>
      <c r="W12" s="5"/>
      <c r="X12" s="5"/>
      <c r="Y12" s="5"/>
      <c r="Z12" s="5"/>
      <c r="AA12" s="5">
        <f t="shared" si="1"/>
        <v>2</v>
      </c>
      <c r="AB12" s="2" t="str">
        <f>IF(AA12=1,"ＯＫ","要チェック")</f>
        <v>要チェック</v>
      </c>
    </row>
    <row r="13" spans="1:28" ht="33.75" customHeight="1" x14ac:dyDescent="0.15">
      <c r="B13" s="361"/>
      <c r="C13" s="68"/>
      <c r="D13" s="424" t="s">
        <v>68</v>
      </c>
      <c r="E13" s="425"/>
      <c r="F13" s="425"/>
      <c r="G13" s="425"/>
      <c r="H13" s="425"/>
      <c r="I13" s="425"/>
      <c r="J13" s="425"/>
      <c r="K13" s="426"/>
      <c r="L13" s="6" t="s">
        <v>183</v>
      </c>
      <c r="M13" s="6" t="s">
        <v>13</v>
      </c>
      <c r="N13" s="87"/>
      <c r="O13" s="500"/>
      <c r="P13" s="220"/>
      <c r="Q13" s="169"/>
      <c r="R13" s="154"/>
      <c r="S13" s="154"/>
      <c r="T13" s="47" t="str">
        <f>IF($L$11=$W$1,"複数回答不可",IF(U13=1,"完了","未回答"))</f>
        <v>完了</v>
      </c>
      <c r="U13" s="65">
        <f t="shared" si="0"/>
        <v>1</v>
      </c>
      <c r="W13" s="5"/>
      <c r="X13" s="5"/>
      <c r="Y13" s="5"/>
      <c r="Z13" s="5"/>
      <c r="AA13" s="5">
        <f t="shared" si="1"/>
        <v>1</v>
      </c>
      <c r="AB13" s="2" t="str">
        <f>IF(AA13=1,"ＯＫ","要チェック")</f>
        <v>ＯＫ</v>
      </c>
    </row>
    <row r="14" spans="1:28" ht="20.100000000000001" customHeight="1" x14ac:dyDescent="0.15">
      <c r="B14" s="361"/>
      <c r="C14" s="68"/>
      <c r="D14" s="342" t="s">
        <v>112</v>
      </c>
      <c r="E14" s="342"/>
      <c r="F14" s="342"/>
      <c r="G14" s="342"/>
      <c r="H14" s="342"/>
      <c r="I14" s="342"/>
      <c r="J14" s="342"/>
      <c r="K14" s="342"/>
      <c r="L14" s="6" t="s">
        <v>190</v>
      </c>
      <c r="M14" s="6" t="s">
        <v>13</v>
      </c>
      <c r="N14" s="87"/>
      <c r="O14" s="500"/>
      <c r="P14" s="220"/>
      <c r="Q14" s="169"/>
      <c r="R14" s="154"/>
      <c r="S14" s="154"/>
      <c r="T14" s="47" t="str">
        <f>IF($L$11=$W$1,"複数回答不可",IF(U14=1,"完了","未回答"))</f>
        <v>完了</v>
      </c>
      <c r="U14" s="65">
        <f t="shared" si="0"/>
        <v>1</v>
      </c>
      <c r="W14" s="5"/>
      <c r="X14" s="5"/>
      <c r="Y14" s="5"/>
      <c r="Z14" s="5"/>
      <c r="AA14" s="5">
        <f t="shared" si="1"/>
        <v>1</v>
      </c>
      <c r="AB14" s="2" t="str">
        <f>IF(AA14=1,"ＯＫ","要チェック")</f>
        <v>ＯＫ</v>
      </c>
    </row>
    <row r="15" spans="1:28" ht="20.100000000000001" customHeight="1" thickBot="1" x14ac:dyDescent="0.2">
      <c r="B15" s="361"/>
      <c r="C15" s="71"/>
      <c r="D15" s="394" t="s">
        <v>52</v>
      </c>
      <c r="E15" s="394"/>
      <c r="F15" s="394"/>
      <c r="G15" s="394"/>
      <c r="H15" s="394"/>
      <c r="I15" s="394"/>
      <c r="J15" s="394"/>
      <c r="K15" s="394"/>
      <c r="L15" s="6" t="s">
        <v>183</v>
      </c>
      <c r="M15" s="6" t="s">
        <v>13</v>
      </c>
      <c r="N15" s="87"/>
      <c r="O15" s="501"/>
      <c r="P15" s="221"/>
      <c r="Q15" s="170"/>
      <c r="R15" s="154"/>
      <c r="S15" s="154"/>
      <c r="T15" s="47" t="str">
        <f>IF($L$11=$W$1,"複数回答不可",IF(U15=1,"完了","未回答"))</f>
        <v>完了</v>
      </c>
      <c r="U15" s="65">
        <f t="shared" si="0"/>
        <v>1</v>
      </c>
      <c r="W15" s="5"/>
      <c r="X15" s="5"/>
      <c r="Y15" s="5"/>
      <c r="Z15" s="5"/>
      <c r="AA15" s="5">
        <f t="shared" si="1"/>
        <v>1</v>
      </c>
      <c r="AB15" s="2" t="str">
        <f>IF(AA15=1,"ＯＫ","要チェック")</f>
        <v>ＯＫ</v>
      </c>
    </row>
    <row r="16" spans="1:28" ht="20.100000000000001" customHeight="1" thickBot="1" x14ac:dyDescent="0.2">
      <c r="B16" s="453"/>
      <c r="C16" s="118"/>
      <c r="D16" s="286" t="s">
        <v>26</v>
      </c>
      <c r="E16" s="286"/>
      <c r="F16" s="286"/>
      <c r="G16" s="286"/>
      <c r="H16" s="364" t="str">
        <f>IF(M16=$X$1,"⇒③へ進んでください","")</f>
        <v/>
      </c>
      <c r="I16" s="364"/>
      <c r="J16" s="364"/>
      <c r="K16" s="401"/>
      <c r="L16" s="14" t="s">
        <v>183</v>
      </c>
      <c r="M16" s="14" t="s">
        <v>13</v>
      </c>
      <c r="N16" s="85"/>
      <c r="O16" s="288"/>
      <c r="P16" s="444" t="s">
        <v>107</v>
      </c>
      <c r="Q16" s="422" t="s">
        <v>160</v>
      </c>
      <c r="R16" s="153" t="s">
        <v>152</v>
      </c>
      <c r="S16" s="153"/>
      <c r="T16" s="47" t="str">
        <f>IF($L$10=$W$1,"複数回答不可",IF(U16=1,"完了","未回答"))</f>
        <v>完了</v>
      </c>
      <c r="U16" s="65">
        <f t="shared" si="0"/>
        <v>1</v>
      </c>
      <c r="W16" s="5"/>
      <c r="X16" s="5"/>
      <c r="Y16" s="5"/>
      <c r="Z16" s="5"/>
      <c r="AA16" s="5">
        <f t="shared" si="1"/>
        <v>1</v>
      </c>
      <c r="AB16" s="2" t="str">
        <f>IF(AA16=2,"ＯＫ","要チェック")</f>
        <v>要チェック</v>
      </c>
    </row>
    <row r="17" spans="2:28" ht="13.5" customHeight="1" x14ac:dyDescent="0.15">
      <c r="B17" s="361"/>
      <c r="C17" s="68"/>
      <c r="D17" s="402" t="str">
        <f>IF(L16=$X$1,"※設備内容を変更した場合は、以下に回答してください","")</f>
        <v>※設備内容を変更した場合は、以下に回答してください</v>
      </c>
      <c r="E17" s="403"/>
      <c r="F17" s="403"/>
      <c r="G17" s="403"/>
      <c r="H17" s="403"/>
      <c r="I17" s="403"/>
      <c r="J17" s="403"/>
      <c r="K17" s="404"/>
      <c r="L17" s="9"/>
      <c r="M17" s="9"/>
      <c r="N17" s="9"/>
      <c r="O17" s="435"/>
      <c r="P17" s="472"/>
      <c r="Q17" s="423"/>
      <c r="R17" s="155"/>
      <c r="S17" s="155"/>
      <c r="U17" s="65"/>
      <c r="W17" s="5"/>
      <c r="X17" s="5"/>
      <c r="Y17" s="5"/>
      <c r="Z17" s="5"/>
      <c r="AA17" s="5"/>
    </row>
    <row r="18" spans="2:28" ht="20.100000000000001" customHeight="1" x14ac:dyDescent="0.15">
      <c r="B18" s="361"/>
      <c r="C18" s="69"/>
      <c r="D18" s="295" t="s">
        <v>25</v>
      </c>
      <c r="E18" s="296"/>
      <c r="F18" s="296"/>
      <c r="G18" s="296"/>
      <c r="H18" s="296"/>
      <c r="I18" s="296"/>
      <c r="J18" s="296"/>
      <c r="K18" s="297"/>
      <c r="L18" s="119" t="s">
        <v>13</v>
      </c>
      <c r="M18" s="6" t="s">
        <v>183</v>
      </c>
      <c r="N18" s="87"/>
      <c r="O18" s="248"/>
      <c r="P18" s="227"/>
      <c r="Q18" s="175"/>
      <c r="R18" s="156"/>
      <c r="S18" s="156"/>
      <c r="T18" s="47" t="str">
        <f t="shared" ref="T18:T23" si="2">IF($L$16=$W$1,"複数回答不可",IF(U18=1,"完了","未回答"))</f>
        <v>完了</v>
      </c>
      <c r="U18" s="65">
        <f t="shared" ref="U18:U24" si="3">COUNTIF(L18:M18,"☑")</f>
        <v>1</v>
      </c>
      <c r="W18" s="5"/>
      <c r="X18" s="5"/>
      <c r="Y18" s="5"/>
      <c r="Z18" s="5"/>
      <c r="AA18" s="5">
        <f t="shared" ref="AA18:AA24" si="4">IF($L18=$X$1,1,IF($M18=$X$1,2))</f>
        <v>2</v>
      </c>
      <c r="AB18" s="2" t="str">
        <f>IF(AA18=1,"ＯＫ","要チェック")</f>
        <v>要チェック</v>
      </c>
    </row>
    <row r="19" spans="2:28" ht="27" customHeight="1" x14ac:dyDescent="0.15">
      <c r="B19" s="361"/>
      <c r="C19" s="68"/>
      <c r="D19" s="405" t="s">
        <v>149</v>
      </c>
      <c r="E19" s="406"/>
      <c r="F19" s="406"/>
      <c r="G19" s="406"/>
      <c r="H19" s="406"/>
      <c r="I19" s="406"/>
      <c r="J19" s="406"/>
      <c r="K19" s="407"/>
      <c r="L19" s="6" t="s">
        <v>183</v>
      </c>
      <c r="M19" s="6" t="s">
        <v>13</v>
      </c>
      <c r="N19" s="87"/>
      <c r="O19" s="248"/>
      <c r="P19" s="319" t="s">
        <v>155</v>
      </c>
      <c r="Q19" s="184"/>
      <c r="R19" s="156"/>
      <c r="S19" s="156"/>
      <c r="T19" s="47" t="str">
        <f t="shared" si="2"/>
        <v>完了</v>
      </c>
      <c r="U19" s="65">
        <f t="shared" si="3"/>
        <v>1</v>
      </c>
      <c r="W19" s="5"/>
      <c r="X19" s="5"/>
      <c r="Y19" s="5"/>
      <c r="Z19" s="5"/>
      <c r="AA19" s="5">
        <f t="shared" si="4"/>
        <v>1</v>
      </c>
      <c r="AB19" s="2" t="str">
        <f t="shared" ref="AB19:AB72" si="5">IF(AA19=1,"ＯＫ","要チェック")</f>
        <v>ＯＫ</v>
      </c>
    </row>
    <row r="20" spans="2:28" ht="20.100000000000001" customHeight="1" x14ac:dyDescent="0.15">
      <c r="B20" s="361"/>
      <c r="C20" s="68"/>
      <c r="D20" s="342" t="s">
        <v>101</v>
      </c>
      <c r="E20" s="342"/>
      <c r="F20" s="342"/>
      <c r="G20" s="342"/>
      <c r="H20" s="342"/>
      <c r="I20" s="342"/>
      <c r="J20" s="342"/>
      <c r="K20" s="342"/>
      <c r="L20" s="6" t="s">
        <v>183</v>
      </c>
      <c r="M20" s="6" t="s">
        <v>13</v>
      </c>
      <c r="N20" s="87"/>
      <c r="O20" s="251" t="s">
        <v>210</v>
      </c>
      <c r="P20" s="320"/>
      <c r="Q20" s="184"/>
      <c r="R20" s="156"/>
      <c r="S20" s="156"/>
      <c r="T20" s="47" t="str">
        <f t="shared" si="2"/>
        <v>完了</v>
      </c>
      <c r="U20" s="65">
        <f t="shared" si="3"/>
        <v>1</v>
      </c>
      <c r="W20" s="5"/>
      <c r="X20" s="5"/>
      <c r="Y20" s="5"/>
      <c r="Z20" s="5"/>
      <c r="AA20" s="5">
        <f t="shared" si="4"/>
        <v>1</v>
      </c>
      <c r="AB20" s="2" t="str">
        <f t="shared" si="5"/>
        <v>ＯＫ</v>
      </c>
    </row>
    <row r="21" spans="2:28" ht="36.75" customHeight="1" x14ac:dyDescent="0.15">
      <c r="B21" s="361"/>
      <c r="C21" s="68"/>
      <c r="D21" s="430" t="s">
        <v>104</v>
      </c>
      <c r="E21" s="342"/>
      <c r="F21" s="342"/>
      <c r="G21" s="342"/>
      <c r="H21" s="342"/>
      <c r="I21" s="342"/>
      <c r="J21" s="342"/>
      <c r="K21" s="342"/>
      <c r="L21" s="6" t="s">
        <v>183</v>
      </c>
      <c r="M21" s="6" t="s">
        <v>13</v>
      </c>
      <c r="N21" s="87"/>
      <c r="O21" s="263" t="s">
        <v>211</v>
      </c>
      <c r="P21" s="321"/>
      <c r="Q21" s="184"/>
      <c r="R21" s="157"/>
      <c r="S21" s="157"/>
      <c r="T21" s="47" t="str">
        <f t="shared" si="2"/>
        <v>完了</v>
      </c>
      <c r="U21" s="65">
        <f t="shared" si="3"/>
        <v>1</v>
      </c>
      <c r="W21" s="5"/>
      <c r="X21" s="5"/>
      <c r="Y21" s="5"/>
      <c r="Z21" s="5"/>
      <c r="AA21" s="5">
        <f t="shared" si="4"/>
        <v>1</v>
      </c>
      <c r="AB21" s="2" t="str">
        <f t="shared" si="5"/>
        <v>ＯＫ</v>
      </c>
    </row>
    <row r="22" spans="2:28" ht="21" customHeight="1" x14ac:dyDescent="0.15">
      <c r="B22" s="361"/>
      <c r="C22" s="68"/>
      <c r="D22" s="430" t="s">
        <v>27</v>
      </c>
      <c r="E22" s="342"/>
      <c r="F22" s="342"/>
      <c r="G22" s="342"/>
      <c r="H22" s="342"/>
      <c r="I22" s="342"/>
      <c r="J22" s="342"/>
      <c r="K22" s="342"/>
      <c r="L22" s="6" t="s">
        <v>13</v>
      </c>
      <c r="M22" s="6" t="s">
        <v>183</v>
      </c>
      <c r="N22" s="87"/>
      <c r="O22" s="250" t="s">
        <v>212</v>
      </c>
      <c r="P22" s="222"/>
      <c r="Q22" s="185"/>
      <c r="R22" s="156"/>
      <c r="S22" s="156"/>
      <c r="T22" s="47" t="str">
        <f t="shared" si="2"/>
        <v>完了</v>
      </c>
      <c r="U22" s="65">
        <f t="shared" si="3"/>
        <v>1</v>
      </c>
      <c r="W22" s="5"/>
      <c r="X22" s="5"/>
      <c r="Y22" s="5"/>
      <c r="Z22" s="5"/>
      <c r="AA22" s="5">
        <f t="shared" si="4"/>
        <v>2</v>
      </c>
      <c r="AB22" s="2" t="str">
        <f t="shared" si="5"/>
        <v>要チェック</v>
      </c>
    </row>
    <row r="23" spans="2:28" ht="17.25" customHeight="1" thickBot="1" x14ac:dyDescent="0.2">
      <c r="B23" s="453"/>
      <c r="C23" s="117"/>
      <c r="D23" s="457" t="s">
        <v>53</v>
      </c>
      <c r="E23" s="458"/>
      <c r="F23" s="458"/>
      <c r="G23" s="458"/>
      <c r="H23" s="458"/>
      <c r="I23" s="458"/>
      <c r="J23" s="458"/>
      <c r="K23" s="459"/>
      <c r="L23" s="6" t="s">
        <v>183</v>
      </c>
      <c r="M23" s="6" t="s">
        <v>13</v>
      </c>
      <c r="N23" s="87"/>
      <c r="O23" s="247"/>
      <c r="P23" s="223"/>
      <c r="Q23" s="172"/>
      <c r="R23" s="156"/>
      <c r="S23" s="156"/>
      <c r="T23" s="47" t="str">
        <f t="shared" si="2"/>
        <v>完了</v>
      </c>
      <c r="U23" s="65">
        <f t="shared" si="3"/>
        <v>1</v>
      </c>
      <c r="W23" s="5"/>
      <c r="X23" s="5"/>
      <c r="Y23" s="5"/>
      <c r="Z23" s="5"/>
      <c r="AA23" s="5">
        <f t="shared" si="4"/>
        <v>1</v>
      </c>
      <c r="AB23" s="2" t="str">
        <f t="shared" si="5"/>
        <v>ＯＫ</v>
      </c>
    </row>
    <row r="24" spans="2:28" ht="17.25" customHeight="1" x14ac:dyDescent="0.15">
      <c r="B24" s="361"/>
      <c r="C24" s="69"/>
      <c r="D24" s="391" t="s">
        <v>18</v>
      </c>
      <c r="E24" s="301"/>
      <c r="F24" s="301"/>
      <c r="G24" s="301"/>
      <c r="H24" s="392" t="str">
        <f>IF(M24=$X$1,"⇒(4)へ進んでください","")</f>
        <v/>
      </c>
      <c r="I24" s="392"/>
      <c r="J24" s="392"/>
      <c r="K24" s="393"/>
      <c r="L24" s="17" t="s">
        <v>183</v>
      </c>
      <c r="M24" s="17" t="s">
        <v>13</v>
      </c>
      <c r="N24" s="83"/>
      <c r="O24" s="502" t="s">
        <v>213</v>
      </c>
      <c r="P24" s="444" t="s">
        <v>106</v>
      </c>
      <c r="Q24" s="463" t="s">
        <v>161</v>
      </c>
      <c r="R24" s="153" t="s">
        <v>152</v>
      </c>
      <c r="S24" s="153"/>
      <c r="T24" s="47" t="str">
        <f>IF($L$10=$W$1,"複数回答不可",IF(U24=1,"完了","未回答"))</f>
        <v>完了</v>
      </c>
      <c r="U24" s="65">
        <f t="shared" si="3"/>
        <v>1</v>
      </c>
      <c r="W24" s="5"/>
      <c r="X24" s="5"/>
      <c r="Y24" s="5"/>
      <c r="Z24" s="5"/>
      <c r="AA24" s="5">
        <f t="shared" si="4"/>
        <v>1</v>
      </c>
      <c r="AB24" s="2" t="str">
        <f>IF(AA24=2,"ＯＫ","要チェック")</f>
        <v>要チェック</v>
      </c>
    </row>
    <row r="25" spans="2:28" ht="31.5" customHeight="1" thickBot="1" x14ac:dyDescent="0.2">
      <c r="B25" s="361"/>
      <c r="C25" s="69"/>
      <c r="D25" s="327" t="s">
        <v>111</v>
      </c>
      <c r="E25" s="328"/>
      <c r="F25" s="399" t="s">
        <v>62</v>
      </c>
      <c r="G25" s="399"/>
      <c r="H25" s="399" t="s">
        <v>63</v>
      </c>
      <c r="I25" s="399"/>
      <c r="J25" s="399"/>
      <c r="K25" s="400"/>
      <c r="L25" s="51"/>
      <c r="M25" s="51"/>
      <c r="N25" s="51"/>
      <c r="O25" s="503"/>
      <c r="P25" s="460"/>
      <c r="Q25" s="464"/>
      <c r="R25" s="158"/>
      <c r="S25" s="158"/>
      <c r="U25" s="65"/>
      <c r="AB25" s="1"/>
    </row>
    <row r="26" spans="2:28" ht="13.5" customHeight="1" x14ac:dyDescent="0.15">
      <c r="B26" s="361"/>
      <c r="C26" s="68"/>
      <c r="D26" s="367" t="str">
        <f>IF(L24=$X$1,"※ﾊﾞﾘｱﾌﾘｰ構造を変更した場合は、以下に回答してください","")</f>
        <v>※ﾊﾞﾘｱﾌﾘｰ構造を変更した場合は、以下に回答してください</v>
      </c>
      <c r="E26" s="368"/>
      <c r="F26" s="368"/>
      <c r="G26" s="368"/>
      <c r="H26" s="368"/>
      <c r="I26" s="368"/>
      <c r="J26" s="368"/>
      <c r="K26" s="369"/>
      <c r="L26" s="9"/>
      <c r="M26" s="9"/>
      <c r="N26" s="9"/>
      <c r="O26" s="239"/>
      <c r="P26" s="224"/>
      <c r="Q26" s="171"/>
      <c r="R26" s="155"/>
      <c r="S26" s="155"/>
      <c r="U26" s="65"/>
      <c r="W26" s="5"/>
      <c r="X26" s="5"/>
      <c r="Y26" s="5"/>
      <c r="Z26" s="5"/>
      <c r="AA26" s="5"/>
    </row>
    <row r="27" spans="2:28" ht="20.100000000000001" customHeight="1" x14ac:dyDescent="0.15">
      <c r="B27" s="361"/>
      <c r="C27" s="68"/>
      <c r="D27" s="363" t="s">
        <v>16</v>
      </c>
      <c r="E27" s="363"/>
      <c r="F27" s="363"/>
      <c r="G27" s="363"/>
      <c r="H27" s="363"/>
      <c r="I27" s="363"/>
      <c r="J27" s="363"/>
      <c r="K27" s="363"/>
      <c r="L27" s="6" t="s">
        <v>183</v>
      </c>
      <c r="M27" s="6" t="s">
        <v>13</v>
      </c>
      <c r="N27" s="87"/>
      <c r="O27" s="238"/>
      <c r="P27" s="225"/>
      <c r="Q27" s="173"/>
      <c r="R27" s="155"/>
      <c r="S27" s="155"/>
      <c r="T27" s="47" t="str">
        <f>IF($L$24=$W$1,"複数回答不可",IF(U27=1,"完了","未回答"))</f>
        <v>完了</v>
      </c>
      <c r="U27" s="65">
        <f>COUNTIF(L27:M27,"☑")</f>
        <v>1</v>
      </c>
      <c r="W27" s="5"/>
      <c r="X27" s="5"/>
      <c r="Y27" s="5"/>
      <c r="Z27" s="5"/>
      <c r="AA27" s="5">
        <f>IF($L27=$X$1,1,IF($M27=$X$1,2))</f>
        <v>1</v>
      </c>
      <c r="AB27" s="2" t="str">
        <f t="shared" si="5"/>
        <v>ＯＫ</v>
      </c>
    </row>
    <row r="28" spans="2:28" ht="20.100000000000001" customHeight="1" thickBot="1" x14ac:dyDescent="0.2">
      <c r="B28" s="361"/>
      <c r="C28" s="68"/>
      <c r="D28" s="394" t="s">
        <v>53</v>
      </c>
      <c r="E28" s="394"/>
      <c r="F28" s="394"/>
      <c r="G28" s="394"/>
      <c r="H28" s="394"/>
      <c r="I28" s="394"/>
      <c r="J28" s="394"/>
      <c r="K28" s="394"/>
      <c r="L28" s="6" t="s">
        <v>183</v>
      </c>
      <c r="M28" s="6" t="s">
        <v>13</v>
      </c>
      <c r="N28" s="87"/>
      <c r="O28" s="238"/>
      <c r="P28" s="226"/>
      <c r="Q28" s="174"/>
      <c r="R28" s="155"/>
      <c r="S28" s="155"/>
      <c r="T28" s="47" t="str">
        <f>IF($L$24=$W$1,"複数回答不可",IF(U28=1,"完了","未回答"))</f>
        <v>完了</v>
      </c>
      <c r="U28" s="65">
        <f>COUNTIF(L28:M28,"☑")</f>
        <v>1</v>
      </c>
      <c r="W28" s="5"/>
      <c r="X28" s="5"/>
      <c r="Y28" s="5"/>
      <c r="Z28" s="5"/>
      <c r="AA28" s="5">
        <f>IF($L28=$X$1,1,IF($M28=$X$1,2))</f>
        <v>1</v>
      </c>
      <c r="AB28" s="2" t="str">
        <f t="shared" si="5"/>
        <v>ＯＫ</v>
      </c>
    </row>
    <row r="29" spans="2:28" ht="20.100000000000001" customHeight="1" thickBot="1" x14ac:dyDescent="0.2">
      <c r="B29" s="361"/>
      <c r="C29" s="43">
        <v>-4</v>
      </c>
      <c r="D29" s="286" t="s">
        <v>157</v>
      </c>
      <c r="E29" s="286"/>
      <c r="F29" s="286"/>
      <c r="G29" s="286"/>
      <c r="H29" s="286"/>
      <c r="I29" s="286"/>
      <c r="J29" s="286"/>
      <c r="K29" s="287"/>
      <c r="L29" s="14" t="s">
        <v>183</v>
      </c>
      <c r="M29" s="14" t="s">
        <v>13</v>
      </c>
      <c r="N29" s="85"/>
      <c r="O29" s="288"/>
      <c r="P29" s="467" t="s">
        <v>105</v>
      </c>
      <c r="Q29" s="463" t="s">
        <v>179</v>
      </c>
      <c r="R29" s="153" t="s">
        <v>152</v>
      </c>
      <c r="S29" s="153" t="s">
        <v>152</v>
      </c>
      <c r="T29" s="47" t="str">
        <f>IF(U29=0,"未回答",IF(U29&gt;1,"複数回答不可","完了"))</f>
        <v>完了</v>
      </c>
      <c r="U29" s="65">
        <f>COUNTIF(L29:M29,"☑")</f>
        <v>1</v>
      </c>
      <c r="W29" s="5"/>
      <c r="X29" s="5"/>
      <c r="Y29" s="5"/>
      <c r="Z29" s="5"/>
      <c r="AA29" s="5">
        <f>IF($L29=$X$1,1,IF($M29=$X$1,2))</f>
        <v>1</v>
      </c>
      <c r="AB29" s="2" t="str">
        <f t="shared" si="5"/>
        <v>ＯＫ</v>
      </c>
    </row>
    <row r="30" spans="2:28" ht="20.100000000000001" customHeight="1" thickBot="1" x14ac:dyDescent="0.2">
      <c r="B30" s="361"/>
      <c r="C30" s="70"/>
      <c r="D30" s="395" t="s">
        <v>102</v>
      </c>
      <c r="E30" s="396"/>
      <c r="F30" s="396"/>
      <c r="G30" s="397" t="s">
        <v>28</v>
      </c>
      <c r="H30" s="397"/>
      <c r="I30" s="397"/>
      <c r="J30" s="397"/>
      <c r="K30" s="398"/>
      <c r="L30" s="8"/>
      <c r="M30" s="8"/>
      <c r="N30" s="8"/>
      <c r="O30" s="289"/>
      <c r="P30" s="468"/>
      <c r="Q30" s="464"/>
      <c r="R30" s="156"/>
      <c r="S30" s="156"/>
      <c r="U30" s="65"/>
      <c r="W30" s="5"/>
      <c r="X30" s="5"/>
      <c r="Y30" s="5"/>
      <c r="Z30" s="5"/>
      <c r="AA30" s="5"/>
    </row>
    <row r="31" spans="2:28" ht="6" customHeight="1" x14ac:dyDescent="0.15">
      <c r="B31" s="361"/>
      <c r="C31" s="70"/>
      <c r="D31" s="504" t="s">
        <v>188</v>
      </c>
      <c r="E31" s="310"/>
      <c r="F31" s="311"/>
      <c r="G31" s="311"/>
      <c r="H31" s="311"/>
      <c r="I31" s="311"/>
      <c r="J31" s="311"/>
      <c r="K31" s="311"/>
      <c r="L31" s="311"/>
      <c r="M31" s="311"/>
      <c r="N31" s="311"/>
      <c r="O31" s="311"/>
      <c r="P31" s="311"/>
      <c r="Q31" s="186"/>
      <c r="R31" s="150"/>
      <c r="S31" s="150"/>
      <c r="T31" s="89"/>
      <c r="U31" s="1"/>
      <c r="W31" s="5"/>
      <c r="X31" s="5"/>
      <c r="Y31" s="5"/>
      <c r="Z31" s="5"/>
      <c r="AA31" s="2"/>
      <c r="AB31" s="1"/>
    </row>
    <row r="32" spans="2:28" ht="21.75" customHeight="1" thickBot="1" x14ac:dyDescent="0.2">
      <c r="B32" s="361"/>
      <c r="C32" s="70"/>
      <c r="D32" s="505"/>
      <c r="E32" s="90">
        <f>SUM(G32:I32)</f>
        <v>26</v>
      </c>
      <c r="F32" s="105" t="s">
        <v>82</v>
      </c>
      <c r="G32" s="106">
        <v>23</v>
      </c>
      <c r="H32" s="107" t="s">
        <v>83</v>
      </c>
      <c r="I32" s="108">
        <v>3</v>
      </c>
      <c r="J32" s="109" t="s">
        <v>84</v>
      </c>
      <c r="K32" s="110">
        <v>1</v>
      </c>
      <c r="L32" s="428" t="s">
        <v>85</v>
      </c>
      <c r="M32" s="429"/>
      <c r="N32" s="312">
        <v>2</v>
      </c>
      <c r="O32" s="313"/>
      <c r="P32" s="314"/>
      <c r="Q32" s="187"/>
      <c r="R32" s="151"/>
      <c r="S32" s="151"/>
      <c r="T32" s="47" t="str">
        <f>IF(U32=4,"未回答",IF(U32=0,"完了","一部未回答"))</f>
        <v>完了</v>
      </c>
      <c r="U32" s="91">
        <f>COUNTIF(G32:K32,"")+COUNTIF(N32,"")</f>
        <v>0</v>
      </c>
      <c r="V32" s="92">
        <f>G32+I32</f>
        <v>26</v>
      </c>
      <c r="W32" s="93">
        <f>E32-V32</f>
        <v>0</v>
      </c>
      <c r="X32" s="5"/>
      <c r="Y32" s="5"/>
      <c r="Z32" s="116">
        <f>IF(AND($E32=$V32,V32&lt;&gt;0,$W32=0),1,IF($W32&gt;0,2))</f>
        <v>1</v>
      </c>
      <c r="AA32" s="2" t="str">
        <f>IF(Z32=1,"ＯＫ","要チェック")</f>
        <v>ＯＫ</v>
      </c>
      <c r="AB32" s="1"/>
    </row>
    <row r="33" spans="2:28" ht="6" customHeight="1" x14ac:dyDescent="0.15">
      <c r="B33" s="361"/>
      <c r="C33" s="70"/>
      <c r="D33" s="506" t="s">
        <v>189</v>
      </c>
      <c r="E33" s="310"/>
      <c r="F33" s="311"/>
      <c r="G33" s="311"/>
      <c r="H33" s="311"/>
      <c r="I33" s="311"/>
      <c r="J33" s="311"/>
      <c r="K33" s="311"/>
      <c r="L33" s="311"/>
      <c r="M33" s="311"/>
      <c r="N33" s="311"/>
      <c r="O33" s="311"/>
      <c r="P33" s="311"/>
      <c r="Q33" s="186"/>
      <c r="R33" s="150"/>
      <c r="S33" s="150"/>
      <c r="U33" s="95"/>
      <c r="V33" s="5"/>
      <c r="W33" s="5"/>
      <c r="X33" s="5"/>
      <c r="Y33" s="5"/>
      <c r="Z33" s="5"/>
      <c r="AA33" s="2"/>
      <c r="AB33" s="1"/>
    </row>
    <row r="34" spans="2:28" ht="20.100000000000001" customHeight="1" x14ac:dyDescent="0.15">
      <c r="B34" s="361"/>
      <c r="C34" s="70"/>
      <c r="D34" s="506"/>
      <c r="E34" s="96">
        <f>SUM(G34,I34,K34,N34,E35,G35,I35,K35,N35)</f>
        <v>29</v>
      </c>
      <c r="F34" s="111" t="s">
        <v>87</v>
      </c>
      <c r="G34" s="112">
        <v>26</v>
      </c>
      <c r="H34" s="113" t="s">
        <v>88</v>
      </c>
      <c r="I34" s="112">
        <v>1</v>
      </c>
      <c r="J34" s="113" t="s">
        <v>89</v>
      </c>
      <c r="K34" s="112">
        <v>1</v>
      </c>
      <c r="L34" s="306" t="s">
        <v>90</v>
      </c>
      <c r="M34" s="307"/>
      <c r="N34" s="315">
        <v>0</v>
      </c>
      <c r="O34" s="316"/>
      <c r="P34" s="316"/>
      <c r="Q34" s="188"/>
      <c r="R34" s="151"/>
      <c r="S34" s="151"/>
      <c r="T34" s="47" t="str">
        <f>IF(U34=9,"未回答",IF(U34=0,"完了","一部未回答"))</f>
        <v>完了</v>
      </c>
      <c r="U34" s="97">
        <f>COUNTIF(G34:K35,"")+COUNTIF(E35,"")+COUNTIF(N34:N35,"")</f>
        <v>0</v>
      </c>
      <c r="V34" s="5"/>
      <c r="W34" s="5"/>
      <c r="X34" s="5"/>
      <c r="Y34" s="5"/>
      <c r="Z34" s="199">
        <f>IF(AND($E34=$W35,W35&lt;&gt;0,$U35=0),1,IF($U35&gt;0,2))</f>
        <v>1</v>
      </c>
      <c r="AA34" s="2" t="str">
        <f>IF(Z34=1,"ＯＫ","要チェック")</f>
        <v>ＯＫ</v>
      </c>
      <c r="AB34" s="1"/>
    </row>
    <row r="35" spans="2:28" ht="20.100000000000001" customHeight="1" thickBot="1" x14ac:dyDescent="0.2">
      <c r="B35" s="361"/>
      <c r="C35" s="70"/>
      <c r="D35" s="98" t="s">
        <v>91</v>
      </c>
      <c r="E35" s="99">
        <v>1</v>
      </c>
      <c r="F35" s="100" t="s">
        <v>92</v>
      </c>
      <c r="G35" s="101">
        <v>0</v>
      </c>
      <c r="H35" s="100" t="s">
        <v>93</v>
      </c>
      <c r="I35" s="101">
        <v>0</v>
      </c>
      <c r="J35" s="100" t="s">
        <v>94</v>
      </c>
      <c r="K35" s="102">
        <v>0</v>
      </c>
      <c r="L35" s="308" t="s">
        <v>95</v>
      </c>
      <c r="M35" s="309"/>
      <c r="N35" s="317">
        <v>0</v>
      </c>
      <c r="O35" s="318"/>
      <c r="P35" s="318"/>
      <c r="Q35" s="189"/>
      <c r="R35" s="151"/>
      <c r="S35" s="151"/>
      <c r="T35" s="47" t="str">
        <f>IF(U35=0,"未回答",IF(U35=0,"完了","一部未回答"))</f>
        <v>未回答</v>
      </c>
      <c r="U35" s="115">
        <f>W35-E34</f>
        <v>0</v>
      </c>
      <c r="V35" s="103" t="s">
        <v>96</v>
      </c>
      <c r="W35" s="104">
        <f>G34+I34+K34+N34+E35+G35+I35+K35+N35</f>
        <v>29</v>
      </c>
      <c r="X35" s="5"/>
      <c r="Y35" s="5"/>
      <c r="Z35" s="199">
        <f>IF(AND($E34=$W35,W35&lt;&gt;0),1,IF($W35&gt;0,2))</f>
        <v>1</v>
      </c>
      <c r="AA35" s="2" t="str">
        <f>IF(Z35=1,"ＯＫ","要チェック")</f>
        <v>ＯＫ</v>
      </c>
      <c r="AB35" s="1"/>
    </row>
    <row r="36" spans="2:28" ht="20.100000000000001" customHeight="1" thickBot="1" x14ac:dyDescent="0.2">
      <c r="B36" s="361"/>
      <c r="C36" s="43">
        <v>-5</v>
      </c>
      <c r="D36" s="325" t="s">
        <v>69</v>
      </c>
      <c r="E36" s="325"/>
      <c r="F36" s="325"/>
      <c r="G36" s="325"/>
      <c r="H36" s="325"/>
      <c r="I36" s="325"/>
      <c r="J36" s="325"/>
      <c r="K36" s="326"/>
      <c r="L36" s="14" t="s">
        <v>183</v>
      </c>
      <c r="M36" s="14" t="s">
        <v>13</v>
      </c>
      <c r="N36" s="85"/>
      <c r="O36" s="288"/>
      <c r="P36" s="444" t="s">
        <v>109</v>
      </c>
      <c r="Q36" s="461" t="s">
        <v>164</v>
      </c>
      <c r="R36" s="153"/>
      <c r="S36" s="153" t="s">
        <v>152</v>
      </c>
      <c r="T36" s="47" t="str">
        <f>IF(U36=0,"未回答",IF(U36&gt;1,"複数回答不可","完了"))</f>
        <v>完了</v>
      </c>
      <c r="U36" s="65">
        <f>COUNTIF(L36:M36,"☑")</f>
        <v>1</v>
      </c>
      <c r="W36" s="5"/>
      <c r="X36" s="5"/>
      <c r="Y36" s="5"/>
      <c r="Z36" s="5"/>
      <c r="AA36" s="5">
        <f>IF($L36=$X$1,1,IF($M36=$X$1,2))</f>
        <v>1</v>
      </c>
      <c r="AB36" s="2" t="str">
        <f t="shared" si="5"/>
        <v>ＯＫ</v>
      </c>
    </row>
    <row r="37" spans="2:28" ht="13.5" customHeight="1" x14ac:dyDescent="0.15">
      <c r="B37" s="361"/>
      <c r="C37" s="68"/>
      <c r="D37" s="367" t="str">
        <f>IF(M36=$X$1,"提供していない場合は、以下に回答してください","")</f>
        <v/>
      </c>
      <c r="E37" s="368"/>
      <c r="F37" s="368"/>
      <c r="G37" s="368"/>
      <c r="H37" s="368"/>
      <c r="I37" s="368"/>
      <c r="J37" s="368"/>
      <c r="K37" s="369"/>
      <c r="L37" s="15"/>
      <c r="M37" s="15"/>
      <c r="N37" s="15"/>
      <c r="O37" s="390"/>
      <c r="P37" s="445"/>
      <c r="Q37" s="462"/>
      <c r="R37" s="155"/>
      <c r="S37" s="155"/>
      <c r="U37" s="65"/>
      <c r="W37" s="5"/>
      <c r="X37" s="5"/>
      <c r="Y37" s="5"/>
      <c r="Z37" s="5"/>
      <c r="AA37" s="5"/>
    </row>
    <row r="38" spans="2:28" ht="19.5" customHeight="1" x14ac:dyDescent="0.15">
      <c r="B38" s="361"/>
      <c r="C38" s="68"/>
      <c r="D38" s="507" t="s">
        <v>191</v>
      </c>
      <c r="E38" s="508"/>
      <c r="F38" s="508"/>
      <c r="G38" s="508"/>
      <c r="H38" s="508"/>
      <c r="I38" s="508"/>
      <c r="J38" s="508"/>
      <c r="K38" s="509"/>
      <c r="L38" s="16" t="s">
        <v>13</v>
      </c>
      <c r="M38" s="16" t="s">
        <v>183</v>
      </c>
      <c r="N38" s="88"/>
      <c r="O38" s="517" t="s">
        <v>214</v>
      </c>
      <c r="P38" s="227"/>
      <c r="Q38" s="175"/>
      <c r="R38" s="156"/>
      <c r="S38" s="156"/>
      <c r="T38" s="47" t="str">
        <f>IF($M$36=$W$1,"複数回答不可",IF(U38=1,"完了","未回答"))</f>
        <v>複数回答不可</v>
      </c>
      <c r="U38" s="65">
        <f>COUNTIF(L38:M38,"☑")</f>
        <v>1</v>
      </c>
      <c r="W38" s="5"/>
      <c r="X38" s="5"/>
      <c r="Y38" s="5"/>
      <c r="Z38" s="5"/>
      <c r="AA38" s="5">
        <f>IF($L38=$X$1,1,IF($M38=$X$1,2))</f>
        <v>2</v>
      </c>
      <c r="AB38" s="2" t="str">
        <f t="shared" si="5"/>
        <v>要チェック</v>
      </c>
    </row>
    <row r="39" spans="2:28" ht="18.75" customHeight="1" x14ac:dyDescent="0.15">
      <c r="B39" s="361"/>
      <c r="C39" s="68"/>
      <c r="D39" s="510" t="s">
        <v>30</v>
      </c>
      <c r="E39" s="510"/>
      <c r="F39" s="510"/>
      <c r="G39" s="510"/>
      <c r="H39" s="510"/>
      <c r="I39" s="510"/>
      <c r="J39" s="510"/>
      <c r="K39" s="510"/>
      <c r="L39" s="7" t="s">
        <v>183</v>
      </c>
      <c r="M39" s="16" t="s">
        <v>13</v>
      </c>
      <c r="N39" s="264"/>
      <c r="O39" s="518"/>
      <c r="P39" s="227"/>
      <c r="Q39" s="175"/>
      <c r="R39" s="156"/>
      <c r="S39" s="156"/>
      <c r="T39" s="47" t="str">
        <f>IF($M$36=$W$1,"複数回答不可",IF(U39=1,"完了","未回答"))</f>
        <v>複数回答不可</v>
      </c>
      <c r="U39" s="65">
        <f>COUNTIF(L39:M39,"☑")</f>
        <v>1</v>
      </c>
      <c r="W39" s="5"/>
      <c r="X39" s="5"/>
      <c r="Y39" s="5"/>
      <c r="Z39" s="5"/>
      <c r="AA39" s="5">
        <f>IF($L39=$X$1,1,IF($M39=$X$1,2))</f>
        <v>1</v>
      </c>
      <c r="AB39" s="2" t="str">
        <f t="shared" si="5"/>
        <v>ＯＫ</v>
      </c>
    </row>
    <row r="40" spans="2:28" ht="13.5" customHeight="1" x14ac:dyDescent="0.15">
      <c r="B40" s="361"/>
      <c r="C40" s="68"/>
      <c r="D40" s="298" t="str">
        <f>IF(L39=$X$1,"※専門職員について、Ⅰ～Ⅴの該当しているものにチェックを入れてください（複数回答可）","")</f>
        <v>※専門職員について、Ⅰ～Ⅴの該当しているものにチェックを入れてください（複数回答可）</v>
      </c>
      <c r="E40" s="299"/>
      <c r="F40" s="299"/>
      <c r="G40" s="299"/>
      <c r="H40" s="299"/>
      <c r="I40" s="299"/>
      <c r="J40" s="299"/>
      <c r="K40" s="300"/>
      <c r="L40" s="268"/>
      <c r="M40" s="269"/>
      <c r="N40" s="264"/>
      <c r="O40" s="518"/>
      <c r="P40" s="228"/>
      <c r="Q40" s="175"/>
      <c r="R40" s="156"/>
      <c r="S40" s="156"/>
      <c r="U40" s="65"/>
      <c r="W40" s="5"/>
      <c r="X40" s="5"/>
      <c r="Y40" s="5"/>
      <c r="Z40" s="5"/>
      <c r="AA40" s="5"/>
    </row>
    <row r="41" spans="2:28" ht="18.75" customHeight="1" x14ac:dyDescent="0.15">
      <c r="B41" s="361"/>
      <c r="C41" s="68"/>
      <c r="D41" s="295" t="s">
        <v>221</v>
      </c>
      <c r="E41" s="296"/>
      <c r="F41" s="296"/>
      <c r="G41" s="296"/>
      <c r="H41" s="296"/>
      <c r="I41" s="296"/>
      <c r="J41" s="296"/>
      <c r="K41" s="297"/>
      <c r="L41" s="16" t="s">
        <v>13</v>
      </c>
      <c r="M41" s="88"/>
      <c r="N41" s="7" t="s">
        <v>183</v>
      </c>
      <c r="O41" s="518"/>
      <c r="P41" s="228"/>
      <c r="Q41" s="175"/>
      <c r="R41" s="156"/>
      <c r="S41" s="156"/>
      <c r="U41" s="65"/>
      <c r="W41" s="5"/>
      <c r="X41" s="5"/>
      <c r="Y41" s="5"/>
      <c r="Z41" s="5"/>
      <c r="AA41" s="5"/>
    </row>
    <row r="42" spans="2:28" ht="18.75" customHeight="1" x14ac:dyDescent="0.15">
      <c r="B42" s="361"/>
      <c r="C42" s="68"/>
      <c r="D42" s="475" t="s">
        <v>222</v>
      </c>
      <c r="E42" s="476"/>
      <c r="F42" s="476"/>
      <c r="G42" s="476"/>
      <c r="H42" s="476"/>
      <c r="I42" s="476"/>
      <c r="J42" s="476"/>
      <c r="K42" s="477"/>
      <c r="L42" s="7" t="s">
        <v>13</v>
      </c>
      <c r="M42" s="86"/>
      <c r="N42" s="6" t="s">
        <v>183</v>
      </c>
      <c r="O42" s="518"/>
      <c r="P42" s="228"/>
      <c r="Q42" s="175"/>
      <c r="R42" s="156"/>
      <c r="S42" s="156"/>
      <c r="U42" s="65"/>
      <c r="W42" s="5"/>
      <c r="X42" s="5"/>
      <c r="Y42" s="5"/>
      <c r="Z42" s="5"/>
      <c r="AA42" s="5"/>
    </row>
    <row r="43" spans="2:28" ht="18.75" customHeight="1" x14ac:dyDescent="0.15">
      <c r="B43" s="361"/>
      <c r="C43" s="68"/>
      <c r="D43" s="478" t="s">
        <v>223</v>
      </c>
      <c r="E43" s="479"/>
      <c r="F43" s="479"/>
      <c r="G43" s="479"/>
      <c r="H43" s="479"/>
      <c r="I43" s="479"/>
      <c r="J43" s="479"/>
      <c r="K43" s="480"/>
      <c r="L43" s="6" t="s">
        <v>13</v>
      </c>
      <c r="M43" s="87"/>
      <c r="N43" s="6" t="s">
        <v>183</v>
      </c>
      <c r="O43" s="518"/>
      <c r="P43" s="228"/>
      <c r="Q43" s="175"/>
      <c r="R43" s="156"/>
      <c r="S43" s="156"/>
      <c r="U43" s="65"/>
      <c r="W43" s="5"/>
      <c r="X43" s="5"/>
      <c r="Y43" s="5"/>
      <c r="Z43" s="5"/>
      <c r="AA43" s="5"/>
    </row>
    <row r="44" spans="2:28" ht="18.75" customHeight="1" x14ac:dyDescent="0.15">
      <c r="B44" s="361"/>
      <c r="C44" s="68"/>
      <c r="D44" s="295" t="s">
        <v>224</v>
      </c>
      <c r="E44" s="296"/>
      <c r="F44" s="296"/>
      <c r="G44" s="296"/>
      <c r="H44" s="296"/>
      <c r="I44" s="296"/>
      <c r="J44" s="296"/>
      <c r="K44" s="297"/>
      <c r="L44" s="16" t="s">
        <v>13</v>
      </c>
      <c r="M44" s="88"/>
      <c r="N44" s="16" t="s">
        <v>183</v>
      </c>
      <c r="O44" s="518"/>
      <c r="P44" s="228"/>
      <c r="Q44" s="175"/>
      <c r="R44" s="156"/>
      <c r="S44" s="156"/>
      <c r="U44" s="65"/>
      <c r="W44" s="5"/>
      <c r="X44" s="5"/>
      <c r="Y44" s="5"/>
      <c r="Z44" s="5"/>
      <c r="AA44" s="5"/>
    </row>
    <row r="45" spans="2:28" ht="45" customHeight="1" x14ac:dyDescent="0.15">
      <c r="B45" s="361"/>
      <c r="C45" s="68"/>
      <c r="D45" s="511" t="s">
        <v>220</v>
      </c>
      <c r="E45" s="512"/>
      <c r="F45" s="512"/>
      <c r="G45" s="512"/>
      <c r="H45" s="512"/>
      <c r="I45" s="512"/>
      <c r="J45" s="512"/>
      <c r="K45" s="513"/>
      <c r="L45" s="16" t="s">
        <v>183</v>
      </c>
      <c r="M45" s="88"/>
      <c r="N45" s="16" t="s">
        <v>13</v>
      </c>
      <c r="O45" s="519"/>
      <c r="P45" s="228"/>
      <c r="Q45" s="23"/>
      <c r="R45" s="156"/>
      <c r="S45" s="156"/>
      <c r="U45" s="65"/>
      <c r="W45" s="5"/>
      <c r="X45" s="5"/>
      <c r="Y45" s="5"/>
      <c r="Z45" s="5"/>
      <c r="AA45" s="5"/>
    </row>
    <row r="46" spans="2:28" ht="20.100000000000001" customHeight="1" x14ac:dyDescent="0.15">
      <c r="B46" s="361"/>
      <c r="C46" s="71"/>
      <c r="D46" s="510" t="s">
        <v>29</v>
      </c>
      <c r="E46" s="510"/>
      <c r="F46" s="510"/>
      <c r="G46" s="510"/>
      <c r="H46" s="510"/>
      <c r="I46" s="510"/>
      <c r="J46" s="510"/>
      <c r="K46" s="510"/>
      <c r="L46" s="16" t="s">
        <v>183</v>
      </c>
      <c r="M46" s="16" t="s">
        <v>13</v>
      </c>
      <c r="N46" s="88"/>
      <c r="O46" s="431"/>
      <c r="P46" s="227"/>
      <c r="Q46" s="175"/>
      <c r="R46" s="156"/>
      <c r="S46" s="156"/>
      <c r="T46" s="47" t="str">
        <f>IF($M$36=$W$1,"複数回答不可",IF(U46=1,"完了","未回答"))</f>
        <v>複数回答不可</v>
      </c>
      <c r="U46" s="65">
        <f>COUNTIF(L46:M46,"☑")</f>
        <v>1</v>
      </c>
      <c r="W46" s="5"/>
      <c r="X46" s="5"/>
      <c r="Y46" s="5"/>
      <c r="Z46" s="5"/>
      <c r="AA46" s="5">
        <f>IF($L46=$X$1,1,IF($M46=$X$1,2))</f>
        <v>1</v>
      </c>
      <c r="AB46" s="2" t="str">
        <f t="shared" si="5"/>
        <v>ＯＫ</v>
      </c>
    </row>
    <row r="47" spans="2:28" ht="20.100000000000001" customHeight="1" thickBot="1" x14ac:dyDescent="0.2">
      <c r="B47" s="362"/>
      <c r="C47" s="78"/>
      <c r="D47" s="374" t="s">
        <v>57</v>
      </c>
      <c r="E47" s="375"/>
      <c r="F47" s="375"/>
      <c r="G47" s="375"/>
      <c r="H47" s="375"/>
      <c r="I47" s="375"/>
      <c r="J47" s="375"/>
      <c r="K47" s="376"/>
      <c r="L47" s="51"/>
      <c r="M47" s="51"/>
      <c r="N47" s="51"/>
      <c r="O47" s="285"/>
      <c r="P47" s="230"/>
      <c r="Q47" s="183"/>
      <c r="R47" s="158"/>
      <c r="S47" s="158"/>
      <c r="U47" s="65"/>
      <c r="W47" s="5"/>
      <c r="X47" s="5"/>
      <c r="Y47" s="5"/>
      <c r="Z47" s="5"/>
      <c r="AA47" s="5"/>
    </row>
    <row r="48" spans="2:28" ht="20.100000000000001" customHeight="1" thickBot="1" x14ac:dyDescent="0.2">
      <c r="B48" s="361" t="s">
        <v>51</v>
      </c>
      <c r="C48" s="72">
        <v>-6</v>
      </c>
      <c r="D48" s="365" t="s">
        <v>54</v>
      </c>
      <c r="E48" s="365"/>
      <c r="F48" s="365"/>
      <c r="G48" s="365"/>
      <c r="H48" s="514" t="str">
        <f>IF(L48=$X$1,"⇒(7)へ進んでください","")</f>
        <v/>
      </c>
      <c r="I48" s="514"/>
      <c r="J48" s="514"/>
      <c r="K48" s="514"/>
      <c r="L48" s="46" t="s">
        <v>13</v>
      </c>
      <c r="M48" s="46" t="s">
        <v>183</v>
      </c>
      <c r="N48" s="84"/>
      <c r="O48" s="502" t="s">
        <v>248</v>
      </c>
      <c r="P48" s="444" t="s">
        <v>110</v>
      </c>
      <c r="Q48" s="465" t="s">
        <v>162</v>
      </c>
      <c r="R48" s="153" t="s">
        <v>152</v>
      </c>
      <c r="S48" s="153" t="s">
        <v>152</v>
      </c>
      <c r="T48" s="47" t="str">
        <f>IF(U48=0,"未回答",IF(U48&gt;1,"複数回答不可","完了"))</f>
        <v>完了</v>
      </c>
      <c r="U48" s="65">
        <f>COUNTIF(L48:M48,"☑")</f>
        <v>1</v>
      </c>
      <c r="W48" s="5"/>
      <c r="X48" s="5"/>
      <c r="Y48" s="5"/>
      <c r="Z48" s="5"/>
      <c r="AA48" s="5">
        <f>IF($L48=$X$1,1,IF($M48=$X$1,2))</f>
        <v>2</v>
      </c>
      <c r="AB48" s="2" t="str">
        <f t="shared" si="5"/>
        <v>要チェック</v>
      </c>
    </row>
    <row r="49" spans="2:28" ht="13.5" customHeight="1" thickBot="1" x14ac:dyDescent="0.2">
      <c r="B49" s="361"/>
      <c r="C49" s="68"/>
      <c r="D49" s="367" t="str">
        <f>IF(M48=$X$1,"該当しない項目がある場合は以下に回答してください","")</f>
        <v>該当しない項目がある場合は以下に回答してください</v>
      </c>
      <c r="E49" s="368"/>
      <c r="F49" s="368"/>
      <c r="G49" s="368"/>
      <c r="H49" s="368"/>
      <c r="I49" s="368"/>
      <c r="J49" s="368"/>
      <c r="K49" s="369"/>
      <c r="L49" s="15"/>
      <c r="M49" s="15"/>
      <c r="N49" s="15"/>
      <c r="O49" s="503"/>
      <c r="P49" s="445"/>
      <c r="Q49" s="466"/>
      <c r="R49" s="155"/>
      <c r="S49" s="155"/>
      <c r="U49" s="65"/>
      <c r="W49" s="5"/>
      <c r="X49" s="5"/>
      <c r="Y49" s="5"/>
      <c r="Z49" s="5"/>
      <c r="AA49" s="5"/>
    </row>
    <row r="50" spans="2:28" ht="20.100000000000001" customHeight="1" x14ac:dyDescent="0.15">
      <c r="B50" s="361"/>
      <c r="C50" s="68"/>
      <c r="D50" s="363" t="s">
        <v>19</v>
      </c>
      <c r="E50" s="363"/>
      <c r="F50" s="363"/>
      <c r="G50" s="363"/>
      <c r="H50" s="363"/>
      <c r="I50" s="363"/>
      <c r="J50" s="363"/>
      <c r="K50" s="363"/>
      <c r="L50" s="16" t="s">
        <v>13</v>
      </c>
      <c r="M50" s="7" t="s">
        <v>183</v>
      </c>
      <c r="N50" s="86"/>
      <c r="O50" s="238"/>
      <c r="P50" s="231" t="s">
        <v>21</v>
      </c>
      <c r="Q50" s="190"/>
      <c r="R50" s="80"/>
      <c r="S50" s="80"/>
      <c r="T50" s="47" t="str">
        <f>IF($M$48=$W$1,"複数回答不可",IF(U50=1,"完了","未回答"))</f>
        <v>完了</v>
      </c>
      <c r="U50" s="65">
        <f>COUNTIF(L50:M50,"☑")</f>
        <v>1</v>
      </c>
      <c r="W50" s="5"/>
      <c r="X50" s="5"/>
      <c r="Y50" s="5"/>
      <c r="Z50" s="5"/>
      <c r="AA50" s="5">
        <f>IF($L50=$X$1,1,IF($M50=$X$1,2))</f>
        <v>2</v>
      </c>
      <c r="AB50" s="2" t="str">
        <f t="shared" si="5"/>
        <v>要チェック</v>
      </c>
    </row>
    <row r="51" spans="2:28" ht="20.100000000000001" customHeight="1" x14ac:dyDescent="0.15">
      <c r="B51" s="361"/>
      <c r="C51" s="68"/>
      <c r="D51" s="342" t="s">
        <v>31</v>
      </c>
      <c r="E51" s="342"/>
      <c r="F51" s="342"/>
      <c r="G51" s="342"/>
      <c r="H51" s="342"/>
      <c r="I51" s="342"/>
      <c r="J51" s="342"/>
      <c r="K51" s="342"/>
      <c r="L51" s="16" t="s">
        <v>183</v>
      </c>
      <c r="M51" s="6" t="s">
        <v>13</v>
      </c>
      <c r="N51" s="87"/>
      <c r="O51" s="242"/>
      <c r="P51" s="231" t="s">
        <v>22</v>
      </c>
      <c r="Q51" s="190"/>
      <c r="R51" s="80"/>
      <c r="S51" s="80"/>
      <c r="T51" s="47" t="str">
        <f>IF($M$48=$W$1,"複数回答不可",IF(U51=1,"完了","未回答"))</f>
        <v>完了</v>
      </c>
      <c r="U51" s="65">
        <f>COUNTIF(L51:M51,"☑")</f>
        <v>1</v>
      </c>
      <c r="W51" s="5"/>
      <c r="X51" s="5"/>
      <c r="Y51" s="5"/>
      <c r="Z51" s="5"/>
      <c r="AA51" s="5">
        <f>IF($L51=$X$1,1,IF($M51=$X$1,2))</f>
        <v>1</v>
      </c>
      <c r="AB51" s="2" t="str">
        <f t="shared" si="5"/>
        <v>ＯＫ</v>
      </c>
    </row>
    <row r="52" spans="2:28" ht="20.100000000000001" customHeight="1" x14ac:dyDescent="0.15">
      <c r="B52" s="361"/>
      <c r="C52" s="68"/>
      <c r="D52" s="342" t="s">
        <v>163</v>
      </c>
      <c r="E52" s="342"/>
      <c r="F52" s="342"/>
      <c r="G52" s="342"/>
      <c r="H52" s="342"/>
      <c r="I52" s="342"/>
      <c r="J52" s="342"/>
      <c r="K52" s="342"/>
      <c r="L52" s="16" t="s">
        <v>183</v>
      </c>
      <c r="M52" s="6" t="s">
        <v>13</v>
      </c>
      <c r="N52" s="87"/>
      <c r="O52" s="240"/>
      <c r="P52" s="232" t="s">
        <v>23</v>
      </c>
      <c r="Q52" s="191"/>
      <c r="R52" s="80"/>
      <c r="S52" s="80"/>
      <c r="T52" s="47" t="str">
        <f>IF($M$48=$W$1,"複数回答不可",IF(U52=1,"完了","未回答"))</f>
        <v>完了</v>
      </c>
      <c r="U52" s="65">
        <f>COUNTIF(L52:M52,"☑")</f>
        <v>1</v>
      </c>
      <c r="W52" s="5"/>
      <c r="X52" s="5"/>
      <c r="Y52" s="5"/>
      <c r="Z52" s="5"/>
      <c r="AA52" s="5">
        <f>IF($L52=$X$1,1,IF($M52=$X$1,2))</f>
        <v>1</v>
      </c>
      <c r="AB52" s="2" t="str">
        <f t="shared" si="5"/>
        <v>ＯＫ</v>
      </c>
    </row>
    <row r="53" spans="2:28" ht="20.100000000000001" customHeight="1" thickBot="1" x14ac:dyDescent="0.2">
      <c r="B53" s="361"/>
      <c r="C53" s="68"/>
      <c r="D53" s="370" t="s">
        <v>20</v>
      </c>
      <c r="E53" s="370"/>
      <c r="F53" s="370"/>
      <c r="G53" s="370"/>
      <c r="H53" s="370"/>
      <c r="I53" s="370"/>
      <c r="J53" s="370"/>
      <c r="K53" s="370"/>
      <c r="L53" s="6" t="s">
        <v>183</v>
      </c>
      <c r="M53" s="6" t="s">
        <v>13</v>
      </c>
      <c r="N53" s="87"/>
      <c r="O53" s="241"/>
      <c r="P53" s="233" t="s">
        <v>24</v>
      </c>
      <c r="Q53" s="183"/>
      <c r="R53" s="80"/>
      <c r="S53" s="80"/>
      <c r="T53" s="47" t="str">
        <f>IF($M$48=$W$1,"複数回答不可",IF(U53=1,"完了","未回答"))</f>
        <v>完了</v>
      </c>
      <c r="U53" s="65">
        <f>COUNTIF(L53:M53,"☑")</f>
        <v>1</v>
      </c>
      <c r="W53" s="5"/>
      <c r="X53" s="5"/>
      <c r="Y53" s="5"/>
      <c r="Z53" s="5"/>
      <c r="AA53" s="5">
        <f>IF($L53=$X$1,1,IF($M53=$X$1,2))</f>
        <v>1</v>
      </c>
      <c r="AB53" s="2" t="str">
        <f t="shared" si="5"/>
        <v>ＯＫ</v>
      </c>
    </row>
    <row r="54" spans="2:28" ht="20.100000000000001" customHeight="1" thickBot="1" x14ac:dyDescent="0.2">
      <c r="B54" s="361"/>
      <c r="C54" s="43">
        <v>-7</v>
      </c>
      <c r="D54" s="325" t="s">
        <v>41</v>
      </c>
      <c r="E54" s="325"/>
      <c r="F54" s="325"/>
      <c r="G54" s="325"/>
      <c r="H54" s="290" t="str">
        <f>IF(L54=$X$1,"⇒(8)へ進んでください","")</f>
        <v>⇒(8)へ進んでください</v>
      </c>
      <c r="I54" s="290"/>
      <c r="J54" s="290"/>
      <c r="K54" s="290"/>
      <c r="L54" s="14" t="s">
        <v>183</v>
      </c>
      <c r="M54" s="14" t="s">
        <v>13</v>
      </c>
      <c r="N54" s="85"/>
      <c r="O54" s="288"/>
      <c r="P54" s="444" t="s">
        <v>110</v>
      </c>
      <c r="Q54" s="438" t="s">
        <v>165</v>
      </c>
      <c r="R54" s="153" t="s">
        <v>152</v>
      </c>
      <c r="S54" s="153" t="s">
        <v>152</v>
      </c>
      <c r="T54" s="47" t="str">
        <f>IF(U54=0,"未回答",IF(U54&gt;1,"複数回答不可","完了"))</f>
        <v>完了</v>
      </c>
      <c r="U54" s="65">
        <f>COUNTIF(L54:M54,"☑")</f>
        <v>1</v>
      </c>
      <c r="W54" s="5"/>
      <c r="X54" s="5"/>
      <c r="Y54" s="5"/>
      <c r="Z54" s="5"/>
      <c r="AA54" s="5">
        <f>IF($L54=$X$1,1,IF($M54=$X$1,2))</f>
        <v>1</v>
      </c>
      <c r="AB54" s="2" t="str">
        <f t="shared" si="5"/>
        <v>ＯＫ</v>
      </c>
    </row>
    <row r="55" spans="2:28" ht="15" customHeight="1" x14ac:dyDescent="0.15">
      <c r="B55" s="361"/>
      <c r="C55" s="73"/>
      <c r="D55" s="367" t="str">
        <f>IF(M54=$X$1,"前払金が発生する場合は以下に回答してください","")</f>
        <v/>
      </c>
      <c r="E55" s="368"/>
      <c r="F55" s="368"/>
      <c r="G55" s="368"/>
      <c r="H55" s="368"/>
      <c r="I55" s="368"/>
      <c r="J55" s="368"/>
      <c r="K55" s="369"/>
      <c r="L55" s="15"/>
      <c r="M55" s="15"/>
      <c r="N55" s="15"/>
      <c r="O55" s="390"/>
      <c r="P55" s="445"/>
      <c r="Q55" s="439"/>
      <c r="R55" s="155"/>
      <c r="S55" s="155"/>
      <c r="U55" s="65"/>
      <c r="W55" s="5"/>
      <c r="X55" s="5"/>
      <c r="Y55" s="5"/>
      <c r="Z55" s="5"/>
      <c r="AA55" s="5"/>
    </row>
    <row r="56" spans="2:28" ht="20.100000000000001" customHeight="1" x14ac:dyDescent="0.15">
      <c r="B56" s="361"/>
      <c r="C56" s="68"/>
      <c r="D56" s="363" t="s">
        <v>19</v>
      </c>
      <c r="E56" s="363"/>
      <c r="F56" s="363"/>
      <c r="G56" s="363"/>
      <c r="H56" s="363"/>
      <c r="I56" s="363"/>
      <c r="J56" s="363"/>
      <c r="K56" s="363"/>
      <c r="L56" s="16" t="s">
        <v>13</v>
      </c>
      <c r="M56" s="7" t="s">
        <v>13</v>
      </c>
      <c r="N56" s="86"/>
      <c r="O56" s="240"/>
      <c r="P56" s="234" t="s">
        <v>32</v>
      </c>
      <c r="Q56" s="190"/>
      <c r="R56" s="80"/>
      <c r="S56" s="80"/>
      <c r="T56" s="47" t="str">
        <f>IF($M$54=$W$1,"複数回答不可",IF(U56=1,"完了","未回答"))</f>
        <v>複数回答不可</v>
      </c>
      <c r="U56" s="65">
        <f>COUNTIF(L56:M56,"☑")</f>
        <v>0</v>
      </c>
      <c r="W56" s="5"/>
      <c r="X56" s="5"/>
      <c r="Y56" s="5"/>
      <c r="Z56" s="5"/>
      <c r="AA56" s="5" t="b">
        <f>IF($L56=$X$1,1,IF($M56=$X$1,2))</f>
        <v>0</v>
      </c>
      <c r="AB56" s="2" t="str">
        <f t="shared" si="5"/>
        <v>要チェック</v>
      </c>
    </row>
    <row r="57" spans="2:28" ht="20.100000000000001" customHeight="1" x14ac:dyDescent="0.15">
      <c r="B57" s="361"/>
      <c r="C57" s="68"/>
      <c r="D57" s="342" t="s">
        <v>40</v>
      </c>
      <c r="E57" s="342"/>
      <c r="F57" s="342"/>
      <c r="G57" s="342"/>
      <c r="H57" s="342"/>
      <c r="I57" s="342"/>
      <c r="J57" s="342"/>
      <c r="K57" s="342"/>
      <c r="L57" s="16" t="s">
        <v>13</v>
      </c>
      <c r="M57" s="6" t="s">
        <v>13</v>
      </c>
      <c r="N57" s="87"/>
      <c r="O57" s="240"/>
      <c r="P57" s="234" t="s">
        <v>39</v>
      </c>
      <c r="Q57" s="190"/>
      <c r="R57" s="80"/>
      <c r="S57" s="80"/>
      <c r="T57" s="47" t="str">
        <f>IF($M$54=$W$1,"複数回答不可",IF(U57=1,"完了","未回答"))</f>
        <v>複数回答不可</v>
      </c>
      <c r="U57" s="65">
        <f>COUNTIF(L57:M57,"☑")</f>
        <v>0</v>
      </c>
      <c r="W57" s="5"/>
      <c r="X57" s="5"/>
      <c r="Y57" s="5"/>
      <c r="Z57" s="5"/>
      <c r="AA57" s="5" t="b">
        <f>IF($L57=$X$1,1,IF($M57=$X$1,2))</f>
        <v>0</v>
      </c>
      <c r="AB57" s="2" t="str">
        <f t="shared" si="5"/>
        <v>要チェック</v>
      </c>
    </row>
    <row r="58" spans="2:28" ht="20.100000000000001" customHeight="1" thickBot="1" x14ac:dyDescent="0.2">
      <c r="B58" s="362"/>
      <c r="C58" s="74"/>
      <c r="D58" s="342" t="s">
        <v>42</v>
      </c>
      <c r="E58" s="342"/>
      <c r="F58" s="342"/>
      <c r="G58" s="342"/>
      <c r="H58" s="342"/>
      <c r="I58" s="342"/>
      <c r="J58" s="342"/>
      <c r="K58" s="342"/>
      <c r="L58" s="16" t="s">
        <v>13</v>
      </c>
      <c r="M58" s="6" t="s">
        <v>13</v>
      </c>
      <c r="N58" s="87"/>
      <c r="O58" s="241"/>
      <c r="P58" s="235" t="s">
        <v>39</v>
      </c>
      <c r="Q58" s="176"/>
      <c r="R58" s="80"/>
      <c r="S58" s="80"/>
      <c r="T58" s="47" t="str">
        <f>IF($M$54=$W$1,"複数回答不可",IF(U58=1,"完了","未回答"))</f>
        <v>複数回答不可</v>
      </c>
      <c r="U58" s="65">
        <f>COUNTIF(L58:M58,"☑")</f>
        <v>0</v>
      </c>
      <c r="W58" s="5"/>
      <c r="X58" s="5"/>
      <c r="Y58" s="5"/>
      <c r="Z58" s="5"/>
      <c r="AA58" s="5" t="b">
        <f>IF($L58=$X$1,1,IF($M58=$X$1,2))</f>
        <v>0</v>
      </c>
      <c r="AB58" s="2" t="str">
        <f t="shared" si="5"/>
        <v>要チェック</v>
      </c>
    </row>
    <row r="59" spans="2:28" ht="20.100000000000001" customHeight="1" x14ac:dyDescent="0.15">
      <c r="B59" s="343" t="s">
        <v>1</v>
      </c>
      <c r="C59" s="193">
        <v>-8</v>
      </c>
      <c r="D59" s="301" t="s">
        <v>37</v>
      </c>
      <c r="E59" s="301"/>
      <c r="F59" s="301"/>
      <c r="G59" s="301"/>
      <c r="H59" s="301"/>
      <c r="I59" s="301"/>
      <c r="J59" s="301"/>
      <c r="K59" s="302"/>
      <c r="L59" s="17" t="s">
        <v>13</v>
      </c>
      <c r="M59" s="17" t="s">
        <v>183</v>
      </c>
      <c r="N59" s="83"/>
      <c r="O59" s="502" t="s">
        <v>215</v>
      </c>
      <c r="P59" s="352" t="s">
        <v>34</v>
      </c>
      <c r="Q59" s="440" t="s">
        <v>166</v>
      </c>
      <c r="R59" s="159" t="s">
        <v>152</v>
      </c>
      <c r="S59" s="159" t="s">
        <v>152</v>
      </c>
      <c r="T59" s="47" t="str">
        <f>IF(U59=0,"未回答",IF(U59&gt;1,"複数回答不可","完了"))</f>
        <v>完了</v>
      </c>
      <c r="U59" s="65">
        <f>COUNTIF(L59:M59,"☑")</f>
        <v>1</v>
      </c>
      <c r="W59" s="5"/>
      <c r="X59" s="5"/>
      <c r="Y59" s="5"/>
      <c r="Z59" s="5"/>
      <c r="AA59" s="5">
        <f>IF($L59=$X$1,1,IF($M59=$X$1,2))</f>
        <v>2</v>
      </c>
      <c r="AB59" s="2" t="str">
        <f t="shared" si="5"/>
        <v>要チェック</v>
      </c>
    </row>
    <row r="60" spans="2:28" ht="18.75" customHeight="1" thickBot="1" x14ac:dyDescent="0.2">
      <c r="B60" s="344"/>
      <c r="C60" s="48"/>
      <c r="D60" s="357" t="s">
        <v>33</v>
      </c>
      <c r="E60" s="357"/>
      <c r="F60" s="357"/>
      <c r="G60" s="357"/>
      <c r="H60" s="357"/>
      <c r="I60" s="357"/>
      <c r="J60" s="357"/>
      <c r="K60" s="358"/>
      <c r="L60" s="20"/>
      <c r="M60" s="20"/>
      <c r="N60" s="20"/>
      <c r="O60" s="503"/>
      <c r="P60" s="353"/>
      <c r="Q60" s="441"/>
      <c r="R60" s="158"/>
      <c r="S60" s="158"/>
      <c r="U60" s="65"/>
      <c r="W60" s="5"/>
      <c r="X60" s="5"/>
      <c r="Y60" s="5"/>
      <c r="Z60" s="5"/>
      <c r="AA60" s="5"/>
    </row>
    <row r="61" spans="2:28" ht="20.100000000000001" customHeight="1" thickBot="1" x14ac:dyDescent="0.2">
      <c r="B61" s="322" t="s">
        <v>43</v>
      </c>
      <c r="C61" s="75">
        <v>-9</v>
      </c>
      <c r="D61" s="286" t="s">
        <v>80</v>
      </c>
      <c r="E61" s="286"/>
      <c r="F61" s="286"/>
      <c r="G61" s="286"/>
      <c r="H61" s="286"/>
      <c r="I61" s="286"/>
      <c r="J61" s="286"/>
      <c r="K61" s="287"/>
      <c r="L61" s="14" t="s">
        <v>183</v>
      </c>
      <c r="M61" s="14" t="s">
        <v>13</v>
      </c>
      <c r="N61" s="85"/>
      <c r="O61" s="218"/>
      <c r="P61" s="236" t="s">
        <v>39</v>
      </c>
      <c r="Q61" s="19" t="s">
        <v>165</v>
      </c>
      <c r="R61" s="159"/>
      <c r="S61" s="159" t="s">
        <v>152</v>
      </c>
      <c r="T61" s="47" t="str">
        <f t="shared" ref="T61:T71" si="6">IF(U61=0,"未回答",IF(U61&gt;1,"複数回答不可","完了"))</f>
        <v>完了</v>
      </c>
      <c r="U61" s="65">
        <f>COUNTIF(L61:M61,"☑")</f>
        <v>1</v>
      </c>
      <c r="V61" s="63" t="s">
        <v>50</v>
      </c>
      <c r="W61" s="5"/>
      <c r="X61" s="5"/>
      <c r="Y61" s="5"/>
      <c r="Z61" s="5"/>
      <c r="AA61" s="5">
        <f>IF($L61=$X$1,1,IF($M61=$X$1,2))</f>
        <v>1</v>
      </c>
      <c r="AB61" s="2" t="str">
        <f t="shared" si="5"/>
        <v>ＯＫ</v>
      </c>
    </row>
    <row r="62" spans="2:28" ht="17.25" customHeight="1" thickBot="1" x14ac:dyDescent="0.2">
      <c r="B62" s="323"/>
      <c r="C62" s="193">
        <v>-10</v>
      </c>
      <c r="D62" s="359" t="s">
        <v>71</v>
      </c>
      <c r="E62" s="359"/>
      <c r="F62" s="359"/>
      <c r="G62" s="359"/>
      <c r="H62" s="359"/>
      <c r="I62" s="359"/>
      <c r="J62" s="359"/>
      <c r="K62" s="360"/>
      <c r="L62" s="14" t="s">
        <v>183</v>
      </c>
      <c r="M62" s="14" t="s">
        <v>13</v>
      </c>
      <c r="N62" s="85"/>
      <c r="O62" s="288"/>
      <c r="P62" s="473" t="s">
        <v>39</v>
      </c>
      <c r="Q62" s="442" t="s">
        <v>165</v>
      </c>
      <c r="R62" s="159"/>
      <c r="S62" s="159" t="s">
        <v>152</v>
      </c>
      <c r="T62" s="47" t="str">
        <f t="shared" si="6"/>
        <v>完了</v>
      </c>
      <c r="U62" s="65">
        <f>COUNTIF(L62:M62,"☑")</f>
        <v>1</v>
      </c>
      <c r="W62" s="5"/>
      <c r="X62" s="5"/>
      <c r="Y62" s="5"/>
      <c r="Z62" s="5"/>
      <c r="AA62" s="5">
        <f>IF($L62=$X$1,1,IF($M62=$X$1,2))</f>
        <v>1</v>
      </c>
      <c r="AB62" s="2" t="str">
        <f t="shared" si="5"/>
        <v>ＯＫ</v>
      </c>
    </row>
    <row r="63" spans="2:28" ht="15" customHeight="1" thickBot="1" x14ac:dyDescent="0.2">
      <c r="B63" s="323"/>
      <c r="C63" s="194"/>
      <c r="D63" s="354" t="s">
        <v>156</v>
      </c>
      <c r="E63" s="354"/>
      <c r="F63" s="354"/>
      <c r="G63" s="354"/>
      <c r="H63" s="354"/>
      <c r="I63" s="354"/>
      <c r="J63" s="354"/>
      <c r="K63" s="355"/>
      <c r="L63" s="49"/>
      <c r="M63" s="49"/>
      <c r="N63" s="49"/>
      <c r="O63" s="289"/>
      <c r="P63" s="474"/>
      <c r="Q63" s="443"/>
      <c r="R63" s="160"/>
      <c r="S63" s="160"/>
      <c r="U63" s="65"/>
      <c r="W63" s="5"/>
      <c r="X63" s="5"/>
      <c r="Y63" s="5"/>
      <c r="Z63" s="5"/>
      <c r="AA63" s="5"/>
    </row>
    <row r="64" spans="2:28" ht="20.100000000000001" customHeight="1" thickBot="1" x14ac:dyDescent="0.2">
      <c r="B64" s="324"/>
      <c r="C64" s="194">
        <v>-11</v>
      </c>
      <c r="D64" s="325" t="s">
        <v>59</v>
      </c>
      <c r="E64" s="325"/>
      <c r="F64" s="325"/>
      <c r="G64" s="325"/>
      <c r="H64" s="325"/>
      <c r="I64" s="325"/>
      <c r="J64" s="325"/>
      <c r="K64" s="326"/>
      <c r="L64" s="14" t="s">
        <v>183</v>
      </c>
      <c r="M64" s="14" t="s">
        <v>13</v>
      </c>
      <c r="N64" s="85"/>
      <c r="O64" s="212"/>
      <c r="P64" s="237" t="s">
        <v>58</v>
      </c>
      <c r="Q64" s="19" t="s">
        <v>167</v>
      </c>
      <c r="R64" s="159" t="s">
        <v>152</v>
      </c>
      <c r="S64" s="159" t="s">
        <v>152</v>
      </c>
      <c r="T64" s="47" t="str">
        <f>IF(U64=0,"未回答",IF(U64&gt;1,"複数回答不可","完了"))</f>
        <v>完了</v>
      </c>
      <c r="U64" s="65">
        <f>COUNTIF(L64:M64,"☑")</f>
        <v>1</v>
      </c>
      <c r="W64" s="5"/>
      <c r="X64" s="5"/>
      <c r="Y64" s="5"/>
      <c r="Z64" s="5"/>
      <c r="AA64" s="5">
        <f>IF($L64=$X$1,1,IF($M64=$X$1,2))</f>
        <v>1</v>
      </c>
      <c r="AB64" s="2" t="str">
        <f t="shared" si="5"/>
        <v>ＯＫ</v>
      </c>
    </row>
    <row r="65" spans="1:28" ht="20.100000000000001" customHeight="1" thickBot="1" x14ac:dyDescent="0.2">
      <c r="B65" s="339" t="s">
        <v>12</v>
      </c>
      <c r="C65" s="76">
        <v>-12</v>
      </c>
      <c r="D65" s="286" t="s">
        <v>45</v>
      </c>
      <c r="E65" s="286"/>
      <c r="F65" s="286"/>
      <c r="G65" s="286"/>
      <c r="H65" s="286"/>
      <c r="I65" s="286"/>
      <c r="J65" s="286"/>
      <c r="K65" s="287"/>
      <c r="L65" s="14" t="s">
        <v>183</v>
      </c>
      <c r="M65" s="14" t="s">
        <v>13</v>
      </c>
      <c r="N65" s="14" t="s">
        <v>13</v>
      </c>
      <c r="O65" s="218"/>
      <c r="P65" s="236" t="s">
        <v>44</v>
      </c>
      <c r="Q65" s="419" t="s">
        <v>168</v>
      </c>
      <c r="R65" s="159" t="s">
        <v>152</v>
      </c>
      <c r="T65" s="47" t="str">
        <f>IF(U65=0,"未回答",IF(U65&gt;1,"複数回答不可","完了"))</f>
        <v>完了</v>
      </c>
      <c r="U65" s="65">
        <f>COUNTIF(L65:N65,"☑")</f>
        <v>1</v>
      </c>
      <c r="W65" s="5"/>
      <c r="X65" s="5"/>
      <c r="Y65" s="5"/>
      <c r="Z65" s="5"/>
      <c r="AA65" s="5">
        <f>IF($L65=$X$1,1,IF($M65=$X$1,2))</f>
        <v>1</v>
      </c>
      <c r="AB65" s="2" t="str">
        <f t="shared" si="5"/>
        <v>ＯＫ</v>
      </c>
    </row>
    <row r="66" spans="1:28" ht="20.100000000000001" customHeight="1" thickBot="1" x14ac:dyDescent="0.2">
      <c r="B66" s="340"/>
      <c r="C66" s="76">
        <v>-13</v>
      </c>
      <c r="D66" s="286" t="s">
        <v>46</v>
      </c>
      <c r="E66" s="286"/>
      <c r="F66" s="286"/>
      <c r="G66" s="286"/>
      <c r="H66" s="286"/>
      <c r="I66" s="286"/>
      <c r="J66" s="286"/>
      <c r="K66" s="287"/>
      <c r="L66" s="14" t="s">
        <v>183</v>
      </c>
      <c r="M66" s="14" t="s">
        <v>13</v>
      </c>
      <c r="N66" s="14" t="s">
        <v>13</v>
      </c>
      <c r="O66" s="212"/>
      <c r="P66" s="244" t="s">
        <v>44</v>
      </c>
      <c r="Q66" s="420"/>
      <c r="R66" s="159" t="s">
        <v>152</v>
      </c>
      <c r="S66" s="159" t="s">
        <v>152</v>
      </c>
      <c r="T66" s="47" t="str">
        <f t="shared" si="6"/>
        <v>完了</v>
      </c>
      <c r="U66" s="65">
        <f>COUNTIF(L66:N66,"☑")</f>
        <v>1</v>
      </c>
      <c r="W66" s="5"/>
      <c r="X66" s="5"/>
      <c r="Y66" s="5"/>
      <c r="Z66" s="5"/>
      <c r="AA66" s="5">
        <f>IF($L66=$X$1,1,IF($M66=$X$1,2))</f>
        <v>1</v>
      </c>
      <c r="AB66" s="2" t="str">
        <f t="shared" si="5"/>
        <v>ＯＫ</v>
      </c>
    </row>
    <row r="67" spans="1:28" ht="20.100000000000001" customHeight="1" thickBot="1" x14ac:dyDescent="0.2">
      <c r="B67" s="340"/>
      <c r="C67" s="76">
        <v>-14</v>
      </c>
      <c r="D67" s="286" t="s">
        <v>47</v>
      </c>
      <c r="E67" s="286"/>
      <c r="F67" s="286"/>
      <c r="G67" s="286"/>
      <c r="H67" s="286"/>
      <c r="I67" s="286"/>
      <c r="J67" s="286"/>
      <c r="K67" s="287"/>
      <c r="L67" s="14" t="s">
        <v>183</v>
      </c>
      <c r="M67" s="14" t="s">
        <v>13</v>
      </c>
      <c r="N67" s="14" t="s">
        <v>13</v>
      </c>
      <c r="O67" s="212"/>
      <c r="P67" s="244" t="s">
        <v>44</v>
      </c>
      <c r="Q67" s="420"/>
      <c r="R67" s="159"/>
      <c r="S67" s="159" t="s">
        <v>152</v>
      </c>
      <c r="T67" s="47" t="str">
        <f t="shared" si="6"/>
        <v>完了</v>
      </c>
      <c r="U67" s="65">
        <f>COUNTIF(L67:N67,"☑")</f>
        <v>1</v>
      </c>
      <c r="W67" s="5"/>
      <c r="X67" s="5"/>
      <c r="Y67" s="5"/>
      <c r="Z67" s="5"/>
      <c r="AA67" s="5">
        <f>IF($L67=$X$1,1,IF($M67=$X$1,2))</f>
        <v>1</v>
      </c>
      <c r="AB67" s="2" t="str">
        <f t="shared" si="5"/>
        <v>ＯＫ</v>
      </c>
    </row>
    <row r="68" spans="1:28" ht="18" customHeight="1" x14ac:dyDescent="0.15">
      <c r="B68" s="340"/>
      <c r="C68" s="337">
        <v>-15</v>
      </c>
      <c r="D68" s="333" t="s">
        <v>73</v>
      </c>
      <c r="E68" s="333"/>
      <c r="F68" s="333"/>
      <c r="G68" s="333"/>
      <c r="H68" s="333"/>
      <c r="I68" s="333"/>
      <c r="J68" s="333"/>
      <c r="K68" s="334"/>
      <c r="L68" s="17" t="s">
        <v>183</v>
      </c>
      <c r="M68" s="17" t="s">
        <v>13</v>
      </c>
      <c r="N68" s="83"/>
      <c r="O68" s="288"/>
      <c r="P68" s="473" t="s">
        <v>44</v>
      </c>
      <c r="Q68" s="420"/>
      <c r="R68" s="159"/>
      <c r="S68" s="159" t="s">
        <v>152</v>
      </c>
      <c r="T68" s="47" t="str">
        <f t="shared" si="6"/>
        <v>完了</v>
      </c>
      <c r="U68" s="65">
        <f>COUNTIF(L68:N68,"☑")</f>
        <v>1</v>
      </c>
      <c r="W68" s="5"/>
      <c r="X68" s="5"/>
      <c r="Y68" s="5"/>
      <c r="Z68" s="5"/>
      <c r="AA68" s="5">
        <f>IF($L68=$X$1,1,IF($M68=$X$1,2))</f>
        <v>1</v>
      </c>
      <c r="AB68" s="2" t="str">
        <f t="shared" si="5"/>
        <v>ＯＫ</v>
      </c>
    </row>
    <row r="69" spans="1:28" ht="14.25" customHeight="1" thickBot="1" x14ac:dyDescent="0.2">
      <c r="B69" s="340"/>
      <c r="C69" s="338"/>
      <c r="D69" s="335"/>
      <c r="E69" s="335"/>
      <c r="F69" s="335"/>
      <c r="G69" s="335"/>
      <c r="H69" s="335"/>
      <c r="I69" s="335"/>
      <c r="J69" s="335"/>
      <c r="K69" s="336"/>
      <c r="L69" s="20"/>
      <c r="M69" s="20"/>
      <c r="N69" s="20"/>
      <c r="O69" s="289"/>
      <c r="P69" s="474"/>
      <c r="Q69" s="421"/>
      <c r="R69" s="158"/>
      <c r="S69" s="159"/>
      <c r="U69" s="65"/>
      <c r="W69" s="5"/>
      <c r="X69" s="5"/>
      <c r="Y69" s="5"/>
      <c r="Z69" s="5"/>
      <c r="AA69" s="5"/>
    </row>
    <row r="70" spans="1:28" ht="20.100000000000001" customHeight="1" thickBot="1" x14ac:dyDescent="0.2">
      <c r="B70" s="340"/>
      <c r="C70" s="76">
        <v>-16</v>
      </c>
      <c r="D70" s="286" t="s">
        <v>48</v>
      </c>
      <c r="E70" s="286"/>
      <c r="F70" s="286"/>
      <c r="G70" s="286"/>
      <c r="H70" s="286"/>
      <c r="I70" s="286"/>
      <c r="J70" s="286"/>
      <c r="K70" s="287"/>
      <c r="L70" s="14" t="s">
        <v>183</v>
      </c>
      <c r="M70" s="14" t="s">
        <v>13</v>
      </c>
      <c r="N70" s="85"/>
      <c r="O70" s="218"/>
      <c r="P70" s="236" t="s">
        <v>44</v>
      </c>
      <c r="Q70" s="419" t="s">
        <v>168</v>
      </c>
      <c r="R70" s="159"/>
      <c r="S70" s="159" t="s">
        <v>152</v>
      </c>
      <c r="T70" s="47" t="str">
        <f t="shared" si="6"/>
        <v>完了</v>
      </c>
      <c r="U70" s="65">
        <f>COUNTIF(L70:N70,"☑")</f>
        <v>1</v>
      </c>
      <c r="W70" s="5"/>
      <c r="X70" s="5"/>
      <c r="Y70" s="5"/>
      <c r="Z70" s="5"/>
      <c r="AA70" s="5">
        <f>IF($L70=$X$1,1,IF($M70=$X$1,2))</f>
        <v>1</v>
      </c>
      <c r="AB70" s="2" t="str">
        <f t="shared" si="5"/>
        <v>ＯＫ</v>
      </c>
    </row>
    <row r="71" spans="1:28" ht="20.100000000000001" customHeight="1" thickBot="1" x14ac:dyDescent="0.2">
      <c r="B71" s="340"/>
      <c r="C71" s="76">
        <v>-17</v>
      </c>
      <c r="D71" s="286" t="s">
        <v>49</v>
      </c>
      <c r="E71" s="286"/>
      <c r="F71" s="286"/>
      <c r="G71" s="286"/>
      <c r="H71" s="286"/>
      <c r="I71" s="286"/>
      <c r="J71" s="286"/>
      <c r="K71" s="287"/>
      <c r="L71" s="14" t="s">
        <v>183</v>
      </c>
      <c r="M71" s="14" t="s">
        <v>13</v>
      </c>
      <c r="N71" s="14" t="s">
        <v>13</v>
      </c>
      <c r="O71" s="212"/>
      <c r="P71" s="237" t="s">
        <v>44</v>
      </c>
      <c r="Q71" s="420"/>
      <c r="R71" s="159"/>
      <c r="S71" s="159" t="s">
        <v>152</v>
      </c>
      <c r="T71" s="47" t="str">
        <f t="shared" si="6"/>
        <v>完了</v>
      </c>
      <c r="U71" s="65">
        <f>COUNTIF(L71:N71,"☑")</f>
        <v>1</v>
      </c>
      <c r="W71" s="5"/>
      <c r="X71" s="5"/>
      <c r="Y71" s="5"/>
      <c r="Z71" s="5"/>
      <c r="AA71" s="5">
        <f>IF($L71=$X$1,1,IF($M71=$X$1,2))</f>
        <v>1</v>
      </c>
      <c r="AB71" s="2" t="str">
        <f t="shared" si="5"/>
        <v>ＯＫ</v>
      </c>
    </row>
    <row r="72" spans="1:28" ht="20.100000000000001" customHeight="1" thickBot="1" x14ac:dyDescent="0.2">
      <c r="B72" s="341"/>
      <c r="C72" s="77">
        <v>-18</v>
      </c>
      <c r="D72" s="345" t="s">
        <v>154</v>
      </c>
      <c r="E72" s="345"/>
      <c r="F72" s="345"/>
      <c r="G72" s="345"/>
      <c r="H72" s="345"/>
      <c r="I72" s="345"/>
      <c r="J72" s="345"/>
      <c r="K72" s="346"/>
      <c r="L72" s="14" t="s">
        <v>183</v>
      </c>
      <c r="M72" s="14" t="s">
        <v>13</v>
      </c>
      <c r="N72" s="85"/>
      <c r="O72" s="218"/>
      <c r="P72" s="236" t="s">
        <v>44</v>
      </c>
      <c r="Q72" s="421"/>
      <c r="R72" s="159" t="s">
        <v>152</v>
      </c>
      <c r="S72" s="159" t="s">
        <v>152</v>
      </c>
      <c r="T72" s="47" t="str">
        <f>IF(U72=0,"未回答",IF(U72&gt;1,"複数回答不可","完了"))</f>
        <v>完了</v>
      </c>
      <c r="U72" s="65">
        <f>COUNTIF(L72:M72,"☑")</f>
        <v>1</v>
      </c>
      <c r="W72" s="5"/>
      <c r="X72" s="5"/>
      <c r="Y72" s="5"/>
      <c r="Z72" s="5"/>
      <c r="AA72" s="5">
        <f>IF($L72=$X$1,1,IF($M72=$X$1,2))</f>
        <v>1</v>
      </c>
      <c r="AB72" s="2" t="str">
        <f t="shared" si="5"/>
        <v>ＯＫ</v>
      </c>
    </row>
    <row r="73" spans="1:28" ht="20.100000000000001" customHeight="1" x14ac:dyDescent="0.15">
      <c r="B73" s="515"/>
      <c r="C73" s="193">
        <v>-19</v>
      </c>
      <c r="D73" s="347" t="s">
        <v>171</v>
      </c>
      <c r="E73" s="347"/>
      <c r="F73" s="347"/>
      <c r="G73" s="347"/>
      <c r="H73" s="347"/>
      <c r="I73" s="347"/>
      <c r="J73" s="347"/>
      <c r="K73" s="348"/>
      <c r="L73" s="17" t="s">
        <v>183</v>
      </c>
      <c r="M73" s="17" t="s">
        <v>13</v>
      </c>
      <c r="N73" s="83"/>
      <c r="O73" s="288"/>
      <c r="P73" s="352" t="s">
        <v>76</v>
      </c>
      <c r="Q73" s="436" t="s">
        <v>169</v>
      </c>
      <c r="R73" s="159"/>
      <c r="S73" s="159" t="s">
        <v>152</v>
      </c>
      <c r="T73" s="47" t="str">
        <f>IF(U73=0,"未回答",IF(U73&gt;1,"複数回答不可","完了"))</f>
        <v>完了</v>
      </c>
      <c r="U73" s="65">
        <f>COUNTIF(L73:M73,"☑")</f>
        <v>1</v>
      </c>
      <c r="W73" s="5"/>
      <c r="X73" s="5"/>
      <c r="Y73" s="5"/>
      <c r="Z73" s="5"/>
      <c r="AA73" s="5">
        <f>IF($L73=$X$1,1,IF($M73=$X$1,2))</f>
        <v>1</v>
      </c>
      <c r="AB73" s="2" t="str">
        <f>IF(AA73=1,"有料該当",IF(AA73=2,"ＯＫ","要チェック"))</f>
        <v>有料該当</v>
      </c>
    </row>
    <row r="74" spans="1:28" ht="14.25" customHeight="1" thickBot="1" x14ac:dyDescent="0.2">
      <c r="B74" s="516"/>
      <c r="C74" s="194"/>
      <c r="D74" s="331" t="s">
        <v>72</v>
      </c>
      <c r="E74" s="331"/>
      <c r="F74" s="331"/>
      <c r="G74" s="331"/>
      <c r="H74" s="331"/>
      <c r="I74" s="331"/>
      <c r="J74" s="331"/>
      <c r="K74" s="332"/>
      <c r="L74" s="20"/>
      <c r="M74" s="20"/>
      <c r="N74" s="20"/>
      <c r="O74" s="289"/>
      <c r="P74" s="353"/>
      <c r="Q74" s="437"/>
      <c r="R74" s="152"/>
      <c r="S74" s="152"/>
      <c r="U74" s="65"/>
      <c r="W74" s="5"/>
      <c r="X74" s="5"/>
      <c r="Y74" s="5"/>
      <c r="Z74" s="5"/>
      <c r="AA74" s="5"/>
    </row>
    <row r="75" spans="1:28" ht="31.5" customHeight="1" x14ac:dyDescent="0.15">
      <c r="B75" s="28"/>
      <c r="C75" s="349" t="s">
        <v>225</v>
      </c>
      <c r="D75" s="349"/>
      <c r="E75" s="349"/>
      <c r="F75" s="349"/>
      <c r="G75" s="349"/>
      <c r="H75" s="349"/>
      <c r="I75" s="350" t="s">
        <v>103</v>
      </c>
      <c r="J75" s="350"/>
      <c r="K75" s="350"/>
      <c r="L75" s="350"/>
      <c r="M75" s="350"/>
      <c r="N75" s="350"/>
      <c r="O75" s="350"/>
      <c r="P75" s="350"/>
      <c r="Q75" s="177"/>
      <c r="R75" s="196"/>
      <c r="S75" s="196"/>
      <c r="U75" s="65"/>
    </row>
    <row r="76" spans="1:28" ht="27.75" customHeight="1" x14ac:dyDescent="0.15">
      <c r="B76" s="28"/>
      <c r="C76" s="349"/>
      <c r="D76" s="349"/>
      <c r="E76" s="349"/>
      <c r="F76" s="349"/>
      <c r="G76" s="349"/>
      <c r="H76" s="349"/>
      <c r="I76" s="351" t="s">
        <v>114</v>
      </c>
      <c r="J76" s="351"/>
      <c r="K76" s="351"/>
      <c r="L76" s="351"/>
      <c r="M76" s="351"/>
      <c r="N76" s="351"/>
      <c r="O76" s="351"/>
      <c r="P76" s="351"/>
      <c r="Q76" s="178"/>
      <c r="R76" s="197"/>
      <c r="S76" s="197"/>
      <c r="U76" s="65">
        <f>SUM(U8:U75)</f>
        <v>41</v>
      </c>
    </row>
    <row r="77" spans="1:28" s="4" customFormat="1" ht="20.100000000000001" customHeight="1" x14ac:dyDescent="0.15">
      <c r="A77" s="25"/>
      <c r="B77" s="28"/>
      <c r="C77" s="198" t="s">
        <v>74</v>
      </c>
      <c r="D77" s="198"/>
      <c r="E77" s="198"/>
      <c r="F77" s="198"/>
      <c r="G77" s="198"/>
      <c r="H77" s="79"/>
      <c r="I77" s="79"/>
      <c r="J77" s="79"/>
      <c r="K77" s="79"/>
      <c r="L77" s="79"/>
      <c r="M77" s="79"/>
      <c r="N77" s="79"/>
      <c r="O77" s="79"/>
      <c r="P77" s="79"/>
      <c r="Q77" s="179"/>
      <c r="R77" s="79"/>
      <c r="S77" s="79"/>
      <c r="T77" s="47"/>
      <c r="U77" s="65"/>
      <c r="AB77" s="50"/>
    </row>
    <row r="78" spans="1:28" s="4" customFormat="1" ht="20.100000000000001" customHeight="1" x14ac:dyDescent="0.15">
      <c r="A78" s="25"/>
      <c r="B78" s="28"/>
      <c r="C78" s="356" t="s">
        <v>238</v>
      </c>
      <c r="D78" s="356"/>
      <c r="E78" s="356"/>
      <c r="F78" s="356"/>
      <c r="G78" s="356"/>
      <c r="H78" s="356"/>
      <c r="I78" s="356"/>
      <c r="J78" s="356"/>
      <c r="K78" s="356"/>
      <c r="L78" s="356"/>
      <c r="M78" s="356"/>
      <c r="N78" s="356"/>
      <c r="O78" s="356"/>
      <c r="P78" s="356"/>
      <c r="Q78" s="180"/>
      <c r="R78" s="192"/>
      <c r="S78" s="192"/>
      <c r="T78" s="47"/>
      <c r="U78" s="65"/>
      <c r="AB78" s="50"/>
    </row>
    <row r="79" spans="1:28" s="4" customFormat="1" ht="20.100000000000001" customHeight="1" x14ac:dyDescent="0.15">
      <c r="A79" s="25"/>
      <c r="B79" s="28"/>
      <c r="C79" s="356"/>
      <c r="D79" s="356"/>
      <c r="E79" s="356"/>
      <c r="F79" s="356"/>
      <c r="G79" s="356"/>
      <c r="H79" s="356"/>
      <c r="I79" s="356"/>
      <c r="J79" s="356"/>
      <c r="K79" s="356"/>
      <c r="L79" s="356"/>
      <c r="M79" s="356"/>
      <c r="N79" s="356"/>
      <c r="O79" s="356"/>
      <c r="P79" s="356"/>
      <c r="Q79" s="180"/>
      <c r="R79" s="192"/>
      <c r="S79" s="192"/>
      <c r="T79" s="47"/>
      <c r="U79" s="65"/>
      <c r="AB79" s="50"/>
    </row>
    <row r="80" spans="1:28" s="4" customFormat="1" ht="20.100000000000001" customHeight="1" x14ac:dyDescent="0.15">
      <c r="A80" s="25"/>
      <c r="B80" s="28"/>
      <c r="C80" s="356"/>
      <c r="D80" s="356"/>
      <c r="E80" s="356"/>
      <c r="F80" s="356"/>
      <c r="G80" s="356"/>
      <c r="H80" s="356"/>
      <c r="I80" s="356"/>
      <c r="J80" s="356"/>
      <c r="K80" s="356"/>
      <c r="L80" s="356"/>
      <c r="M80" s="356"/>
      <c r="N80" s="356"/>
      <c r="O80" s="356"/>
      <c r="P80" s="356"/>
      <c r="Q80" s="180"/>
      <c r="R80" s="192"/>
      <c r="S80" s="192"/>
      <c r="T80" s="47"/>
      <c r="U80" s="65"/>
      <c r="AB80" s="50"/>
    </row>
    <row r="81" spans="1:28" s="4" customFormat="1" ht="12" x14ac:dyDescent="0.15">
      <c r="A81" s="25"/>
      <c r="B81" s="28"/>
      <c r="C81" s="356"/>
      <c r="D81" s="356"/>
      <c r="E81" s="356"/>
      <c r="F81" s="356"/>
      <c r="G81" s="356"/>
      <c r="H81" s="356"/>
      <c r="I81" s="356"/>
      <c r="J81" s="356"/>
      <c r="K81" s="356"/>
      <c r="L81" s="356"/>
      <c r="M81" s="356"/>
      <c r="N81" s="356"/>
      <c r="O81" s="356"/>
      <c r="P81" s="356"/>
      <c r="Q81" s="181"/>
      <c r="R81" s="196"/>
      <c r="S81" s="196"/>
      <c r="T81" s="47"/>
      <c r="U81" s="65"/>
      <c r="AB81" s="50"/>
    </row>
    <row r="82" spans="1:28" s="4" customFormat="1" ht="20.100000000000001" customHeight="1" x14ac:dyDescent="0.15">
      <c r="A82" s="25"/>
      <c r="B82" s="28"/>
      <c r="C82" s="356"/>
      <c r="D82" s="356"/>
      <c r="E82" s="356"/>
      <c r="F82" s="356"/>
      <c r="G82" s="356"/>
      <c r="H82" s="356"/>
      <c r="I82" s="356"/>
      <c r="J82" s="356"/>
      <c r="K82" s="356"/>
      <c r="L82" s="356"/>
      <c r="M82" s="356"/>
      <c r="N82" s="356"/>
      <c r="O82" s="356"/>
      <c r="P82" s="356"/>
      <c r="Q82" s="182"/>
      <c r="R82" s="195"/>
      <c r="S82" s="195"/>
      <c r="T82" s="47"/>
      <c r="U82" s="65"/>
      <c r="AB82" s="50"/>
    </row>
    <row r="83" spans="1:28" s="4" customFormat="1" ht="20.100000000000001" customHeight="1" x14ac:dyDescent="0.15">
      <c r="A83" s="25"/>
      <c r="B83" s="30"/>
      <c r="C83" s="44"/>
      <c r="E83" s="13"/>
      <c r="F83" s="13"/>
      <c r="G83" s="13"/>
      <c r="H83" s="13"/>
      <c r="I83" s="13"/>
      <c r="J83" s="13"/>
      <c r="M83" s="3"/>
      <c r="N83" s="3"/>
      <c r="O83" s="3"/>
      <c r="P83" s="10"/>
      <c r="Q83" s="10"/>
      <c r="R83" s="10"/>
      <c r="S83" s="10"/>
      <c r="T83" s="47"/>
      <c r="U83" s="65">
        <f>I1-U76</f>
        <v>-1</v>
      </c>
      <c r="AB83" s="50"/>
    </row>
    <row r="84" spans="1:28" s="4" customFormat="1" ht="20.100000000000001" customHeight="1" x14ac:dyDescent="0.15">
      <c r="A84" s="25"/>
      <c r="B84" s="30"/>
      <c r="C84" s="44"/>
      <c r="E84" s="13"/>
      <c r="F84" s="13"/>
      <c r="G84" s="13"/>
      <c r="H84" s="13"/>
      <c r="I84" s="13"/>
      <c r="J84" s="13"/>
      <c r="M84" s="3"/>
      <c r="N84" s="3"/>
      <c r="O84" s="3"/>
      <c r="P84" s="10"/>
      <c r="Q84" s="10"/>
      <c r="R84" s="10"/>
      <c r="S84" s="10"/>
      <c r="T84" s="47"/>
      <c r="U84" s="65"/>
      <c r="AB84" s="50"/>
    </row>
    <row r="85" spans="1:28" s="4" customFormat="1" ht="20.100000000000001" customHeight="1" x14ac:dyDescent="0.15">
      <c r="A85" s="25"/>
      <c r="B85" s="30"/>
      <c r="C85" s="44"/>
      <c r="T85" s="67"/>
      <c r="U85" s="67"/>
      <c r="AB85" s="50"/>
    </row>
    <row r="86" spans="1:28" s="4" customFormat="1" ht="20.100000000000001" customHeight="1" x14ac:dyDescent="0.15">
      <c r="A86" s="25"/>
      <c r="B86" s="30"/>
      <c r="C86" s="44"/>
      <c r="T86" s="47"/>
      <c r="U86" s="67"/>
      <c r="AB86" s="50"/>
    </row>
    <row r="87" spans="1:28" s="4" customFormat="1" ht="20.100000000000001" customHeight="1" x14ac:dyDescent="0.15">
      <c r="A87" s="25"/>
      <c r="B87" s="30"/>
      <c r="C87" s="44"/>
      <c r="D87" s="305"/>
      <c r="E87" s="305"/>
      <c r="F87" s="305"/>
      <c r="G87" s="305"/>
      <c r="H87" s="305"/>
      <c r="I87" s="305"/>
      <c r="J87" s="305"/>
      <c r="K87" s="305"/>
      <c r="L87" s="3"/>
      <c r="M87" s="3"/>
      <c r="N87" s="3"/>
      <c r="O87" s="3"/>
      <c r="P87" s="10"/>
      <c r="Q87" s="10"/>
      <c r="R87" s="10"/>
      <c r="S87" s="10"/>
      <c r="T87" s="47"/>
      <c r="U87" s="65"/>
      <c r="AB87" s="50"/>
    </row>
    <row r="88" spans="1:28" s="4" customFormat="1" ht="20.100000000000001" customHeight="1" x14ac:dyDescent="0.15">
      <c r="A88" s="25"/>
      <c r="B88" s="30"/>
      <c r="C88" s="44"/>
      <c r="D88" s="305"/>
      <c r="E88" s="305"/>
      <c r="F88" s="305"/>
      <c r="G88" s="305"/>
      <c r="H88" s="305"/>
      <c r="I88" s="305"/>
      <c r="J88" s="305"/>
      <c r="K88" s="305"/>
      <c r="L88" s="3"/>
      <c r="M88" s="3"/>
      <c r="N88" s="3"/>
      <c r="O88" s="3"/>
      <c r="P88" s="10"/>
      <c r="Q88" s="10"/>
      <c r="R88" s="10"/>
      <c r="S88" s="10"/>
      <c r="T88" s="47"/>
      <c r="U88" s="65"/>
      <c r="AB88" s="50"/>
    </row>
    <row r="89" spans="1:28" s="4" customFormat="1" ht="20.100000000000001" customHeight="1" x14ac:dyDescent="0.15">
      <c r="A89" s="25"/>
      <c r="B89" s="30"/>
      <c r="C89" s="44"/>
      <c r="D89" s="305"/>
      <c r="E89" s="305"/>
      <c r="F89" s="305"/>
      <c r="G89" s="305"/>
      <c r="H89" s="305"/>
      <c r="I89" s="305"/>
      <c r="J89" s="305"/>
      <c r="K89" s="305"/>
      <c r="L89" s="3"/>
      <c r="M89" s="3"/>
      <c r="N89" s="3"/>
      <c r="O89" s="3"/>
      <c r="P89" s="10"/>
      <c r="Q89" s="10"/>
      <c r="R89" s="10"/>
      <c r="S89" s="10"/>
      <c r="T89" s="47"/>
      <c r="U89" s="65"/>
      <c r="AB89" s="50"/>
    </row>
    <row r="90" spans="1:28" s="4" customFormat="1" ht="20.100000000000001" customHeight="1" x14ac:dyDescent="0.15">
      <c r="A90" s="25"/>
      <c r="B90" s="30"/>
      <c r="C90" s="44"/>
      <c r="D90" s="305"/>
      <c r="E90" s="305"/>
      <c r="F90" s="305"/>
      <c r="G90" s="305"/>
      <c r="H90" s="305"/>
      <c r="I90" s="305"/>
      <c r="J90" s="305"/>
      <c r="K90" s="305"/>
      <c r="L90" s="3"/>
      <c r="M90" s="3"/>
      <c r="N90" s="3"/>
      <c r="O90" s="3"/>
      <c r="P90" s="10"/>
      <c r="Q90" s="10"/>
      <c r="R90" s="10"/>
      <c r="S90" s="10"/>
      <c r="T90" s="47"/>
      <c r="U90" s="65"/>
      <c r="AB90" s="50"/>
    </row>
    <row r="91" spans="1:28" s="4" customFormat="1" ht="20.100000000000001" customHeight="1" x14ac:dyDescent="0.15">
      <c r="A91" s="25"/>
      <c r="B91" s="30"/>
      <c r="C91" s="44"/>
      <c r="D91" s="13"/>
      <c r="E91" s="13"/>
      <c r="F91" s="13"/>
      <c r="G91" s="13"/>
      <c r="H91" s="13"/>
      <c r="I91" s="13"/>
      <c r="J91" s="13"/>
      <c r="K91" s="13"/>
      <c r="L91" s="3"/>
      <c r="M91" s="3"/>
      <c r="N91" s="3"/>
      <c r="O91" s="3"/>
      <c r="P91" s="10"/>
      <c r="Q91" s="10"/>
      <c r="R91" s="10"/>
      <c r="S91" s="10"/>
      <c r="T91" s="47"/>
      <c r="U91" s="65"/>
      <c r="AB91" s="50"/>
    </row>
    <row r="92" spans="1:28" s="4" customFormat="1" ht="20.100000000000001" customHeight="1" x14ac:dyDescent="0.15">
      <c r="A92" s="25"/>
      <c r="B92" s="30"/>
      <c r="C92" s="44"/>
      <c r="D92" s="304" t="s">
        <v>113</v>
      </c>
      <c r="E92" s="305"/>
      <c r="F92" s="305"/>
      <c r="G92" s="305"/>
      <c r="H92" s="305"/>
      <c r="I92" s="305"/>
      <c r="J92" s="305"/>
      <c r="K92" s="305"/>
      <c r="L92" s="305"/>
      <c r="M92" s="305"/>
      <c r="N92" s="305"/>
      <c r="O92" s="305"/>
      <c r="P92" s="305"/>
      <c r="Q92" s="144"/>
      <c r="R92" s="144"/>
      <c r="S92" s="144"/>
      <c r="T92" s="47"/>
      <c r="U92" s="65"/>
      <c r="AB92" s="50"/>
    </row>
    <row r="93" spans="1:28" s="4" customFormat="1" ht="20.100000000000001" customHeight="1" x14ac:dyDescent="0.15">
      <c r="A93" s="25"/>
      <c r="B93" s="30"/>
      <c r="C93" s="44"/>
      <c r="D93" s="305"/>
      <c r="E93" s="305"/>
      <c r="F93" s="305"/>
      <c r="G93" s="305"/>
      <c r="H93" s="305"/>
      <c r="I93" s="305"/>
      <c r="J93" s="305"/>
      <c r="K93" s="305"/>
      <c r="L93" s="305"/>
      <c r="M93" s="305"/>
      <c r="N93" s="305"/>
      <c r="O93" s="305"/>
      <c r="P93" s="305"/>
      <c r="Q93" s="144"/>
      <c r="R93" s="144"/>
      <c r="S93" s="144"/>
      <c r="T93" s="47"/>
      <c r="U93" s="65"/>
      <c r="AB93" s="50"/>
    </row>
    <row r="94" spans="1:28" s="4" customFormat="1" ht="20.100000000000001" customHeight="1" x14ac:dyDescent="0.15">
      <c r="A94" s="25"/>
      <c r="B94" s="30"/>
      <c r="C94" s="44"/>
      <c r="D94" s="305"/>
      <c r="E94" s="305"/>
      <c r="F94" s="305"/>
      <c r="G94" s="305"/>
      <c r="H94" s="305"/>
      <c r="I94" s="305"/>
      <c r="J94" s="305"/>
      <c r="K94" s="305"/>
      <c r="L94" s="305"/>
      <c r="M94" s="305"/>
      <c r="N94" s="305"/>
      <c r="O94" s="305"/>
      <c r="P94" s="305"/>
      <c r="Q94" s="144"/>
      <c r="R94" s="144"/>
      <c r="S94" s="144"/>
      <c r="T94" s="47"/>
      <c r="U94" s="65"/>
      <c r="AB94" s="50"/>
    </row>
    <row r="95" spans="1:28" s="4" customFormat="1" ht="20.100000000000001" customHeight="1" x14ac:dyDescent="0.15">
      <c r="A95" s="25"/>
      <c r="B95" s="30"/>
      <c r="C95" s="44"/>
      <c r="D95" s="305"/>
      <c r="E95" s="305"/>
      <c r="F95" s="305"/>
      <c r="G95" s="305"/>
      <c r="H95" s="305"/>
      <c r="I95" s="305"/>
      <c r="J95" s="305"/>
      <c r="K95" s="305"/>
      <c r="L95" s="305"/>
      <c r="M95" s="305"/>
      <c r="N95" s="305"/>
      <c r="O95" s="305"/>
      <c r="P95" s="305"/>
      <c r="Q95" s="144"/>
      <c r="R95" s="144"/>
      <c r="S95" s="144"/>
      <c r="T95" s="47"/>
      <c r="U95" s="65"/>
      <c r="AB95" s="50"/>
    </row>
    <row r="96" spans="1:28" s="4" customFormat="1" ht="20.100000000000001" customHeight="1" x14ac:dyDescent="0.15">
      <c r="A96" s="25"/>
      <c r="B96" s="30"/>
      <c r="C96" s="44"/>
      <c r="D96" s="305"/>
      <c r="E96" s="305"/>
      <c r="F96" s="305"/>
      <c r="G96" s="305"/>
      <c r="H96" s="305"/>
      <c r="I96" s="305"/>
      <c r="J96" s="305"/>
      <c r="K96" s="305"/>
      <c r="L96" s="305"/>
      <c r="M96" s="305"/>
      <c r="N96" s="305"/>
      <c r="O96" s="305"/>
      <c r="P96" s="305"/>
      <c r="Q96" s="144"/>
      <c r="R96" s="144"/>
      <c r="S96" s="144"/>
      <c r="T96" s="47"/>
      <c r="U96" s="65"/>
      <c r="AB96" s="50"/>
    </row>
    <row r="97" spans="1:28" s="4" customFormat="1" ht="20.100000000000001" customHeight="1" x14ac:dyDescent="0.15">
      <c r="A97" s="25"/>
      <c r="B97" s="30"/>
      <c r="C97" s="44"/>
      <c r="D97" s="305"/>
      <c r="E97" s="305"/>
      <c r="F97" s="305"/>
      <c r="G97" s="305"/>
      <c r="H97" s="305"/>
      <c r="I97" s="305"/>
      <c r="J97" s="305"/>
      <c r="K97" s="305"/>
      <c r="L97" s="305"/>
      <c r="M97" s="305"/>
      <c r="N97" s="305"/>
      <c r="O97" s="305"/>
      <c r="P97" s="305"/>
      <c r="Q97" s="144"/>
      <c r="R97" s="144"/>
      <c r="S97" s="144"/>
      <c r="T97" s="47"/>
      <c r="U97" s="65"/>
      <c r="AB97" s="50"/>
    </row>
    <row r="98" spans="1:28" s="4" customFormat="1" ht="20.100000000000001" customHeight="1" x14ac:dyDescent="0.15">
      <c r="A98" s="25"/>
      <c r="B98" s="30"/>
      <c r="C98" s="44"/>
      <c r="D98" s="305"/>
      <c r="E98" s="305"/>
      <c r="F98" s="305"/>
      <c r="G98" s="305"/>
      <c r="H98" s="305"/>
      <c r="I98" s="305"/>
      <c r="J98" s="305"/>
      <c r="K98" s="305"/>
      <c r="L98" s="305"/>
      <c r="M98" s="305"/>
      <c r="N98" s="305"/>
      <c r="O98" s="305"/>
      <c r="P98" s="305"/>
      <c r="Q98" s="144"/>
      <c r="R98" s="144"/>
      <c r="S98" s="144"/>
      <c r="T98" s="47"/>
      <c r="U98" s="65"/>
      <c r="AB98" s="50"/>
    </row>
    <row r="99" spans="1:28" s="4" customFormat="1" ht="20.100000000000001" customHeight="1" x14ac:dyDescent="0.15">
      <c r="A99" s="25"/>
      <c r="B99" s="30"/>
      <c r="C99" s="44"/>
      <c r="D99" s="305"/>
      <c r="E99" s="305"/>
      <c r="F99" s="305"/>
      <c r="G99" s="305"/>
      <c r="H99" s="305"/>
      <c r="I99" s="305"/>
      <c r="J99" s="305"/>
      <c r="K99" s="305"/>
      <c r="L99" s="305"/>
      <c r="M99" s="305"/>
      <c r="N99" s="305"/>
      <c r="O99" s="305"/>
      <c r="P99" s="305"/>
      <c r="Q99" s="144"/>
      <c r="R99" s="144"/>
      <c r="S99" s="144"/>
      <c r="T99" s="47"/>
      <c r="U99" s="65"/>
      <c r="AB99" s="50"/>
    </row>
    <row r="100" spans="1:28" s="4" customFormat="1" ht="20.100000000000001" customHeight="1" x14ac:dyDescent="0.15">
      <c r="A100" s="25"/>
      <c r="B100" s="30"/>
      <c r="C100" s="44"/>
      <c r="D100" s="13"/>
      <c r="P100" s="11"/>
      <c r="Q100" s="11"/>
      <c r="R100" s="11"/>
      <c r="S100" s="11"/>
      <c r="T100" s="47"/>
      <c r="U100" s="65"/>
      <c r="AB100" s="50"/>
    </row>
    <row r="101" spans="1:28" s="4" customFormat="1" ht="20.100000000000001" customHeight="1" x14ac:dyDescent="0.15">
      <c r="A101" s="25"/>
      <c r="B101" s="30"/>
      <c r="C101" s="44"/>
      <c r="D101" s="13"/>
      <c r="P101" s="11"/>
      <c r="Q101" s="11"/>
      <c r="R101" s="11"/>
      <c r="S101" s="11"/>
      <c r="T101" s="47"/>
      <c r="U101" s="65"/>
      <c r="AB101" s="50"/>
    </row>
    <row r="102" spans="1:28" s="4" customFormat="1" ht="20.100000000000001" customHeight="1" x14ac:dyDescent="0.15">
      <c r="A102" s="25"/>
      <c r="B102" s="30"/>
      <c r="C102" s="44"/>
      <c r="D102" s="13"/>
      <c r="P102" s="11"/>
      <c r="Q102" s="11"/>
      <c r="R102" s="11"/>
      <c r="S102" s="11"/>
      <c r="T102" s="47"/>
      <c r="U102" s="65"/>
      <c r="AB102" s="50"/>
    </row>
    <row r="103" spans="1:28" s="4" customFormat="1" ht="20.100000000000001" customHeight="1" x14ac:dyDescent="0.15">
      <c r="A103" s="25"/>
      <c r="B103" s="30"/>
      <c r="C103" s="44"/>
      <c r="D103" s="13"/>
      <c r="P103" s="11"/>
      <c r="Q103" s="11"/>
      <c r="R103" s="11"/>
      <c r="S103" s="11"/>
      <c r="T103" s="47"/>
      <c r="U103" s="65"/>
      <c r="AB103" s="50"/>
    </row>
    <row r="104" spans="1:28" s="4" customFormat="1" ht="20.100000000000001" customHeight="1" x14ac:dyDescent="0.15">
      <c r="A104" s="25"/>
      <c r="B104" s="30"/>
      <c r="C104" s="44"/>
      <c r="D104" s="13"/>
      <c r="P104" s="11"/>
      <c r="Q104" s="11"/>
      <c r="R104" s="11"/>
      <c r="S104" s="11"/>
      <c r="T104" s="47"/>
      <c r="U104" s="65"/>
      <c r="AB104" s="50"/>
    </row>
    <row r="105" spans="1:28" s="4" customFormat="1" ht="20.100000000000001" customHeight="1" x14ac:dyDescent="0.15">
      <c r="A105" s="25"/>
      <c r="B105" s="30"/>
      <c r="C105" s="44"/>
      <c r="D105" s="13"/>
      <c r="P105" s="11"/>
      <c r="Q105" s="11"/>
      <c r="R105" s="11"/>
      <c r="S105" s="11"/>
      <c r="T105" s="47"/>
      <c r="U105" s="65"/>
      <c r="AB105" s="50"/>
    </row>
    <row r="106" spans="1:28" s="4" customFormat="1" ht="20.100000000000001" customHeight="1" x14ac:dyDescent="0.15">
      <c r="A106" s="25"/>
      <c r="B106" s="30"/>
      <c r="C106" s="44"/>
      <c r="D106" s="13"/>
      <c r="P106" s="11"/>
      <c r="Q106" s="11"/>
      <c r="R106" s="11"/>
      <c r="S106" s="11"/>
      <c r="T106" s="47"/>
      <c r="U106" s="65"/>
      <c r="AB106" s="50"/>
    </row>
    <row r="107" spans="1:28" s="4" customFormat="1" ht="20.100000000000001" customHeight="1" x14ac:dyDescent="0.15">
      <c r="A107" s="25"/>
      <c r="B107" s="30"/>
      <c r="C107" s="44"/>
      <c r="D107" s="13"/>
      <c r="P107" s="11"/>
      <c r="Q107" s="11"/>
      <c r="R107" s="11"/>
      <c r="S107" s="11"/>
      <c r="T107" s="47"/>
      <c r="U107" s="65"/>
      <c r="AB107" s="50"/>
    </row>
    <row r="108" spans="1:28" s="4" customFormat="1" ht="20.100000000000001" customHeight="1" x14ac:dyDescent="0.15">
      <c r="A108" s="25"/>
      <c r="B108" s="30"/>
      <c r="C108" s="44"/>
      <c r="D108" s="13"/>
      <c r="P108" s="11"/>
      <c r="Q108" s="11"/>
      <c r="R108" s="11"/>
      <c r="S108" s="11"/>
      <c r="T108" s="47"/>
      <c r="U108" s="65"/>
      <c r="AB108" s="50"/>
    </row>
    <row r="109" spans="1:28" s="4" customFormat="1" ht="20.100000000000001" customHeight="1" x14ac:dyDescent="0.15">
      <c r="A109" s="25"/>
      <c r="B109" s="30"/>
      <c r="C109" s="44"/>
      <c r="D109" s="13"/>
      <c r="P109" s="11"/>
      <c r="Q109" s="11"/>
      <c r="R109" s="11"/>
      <c r="S109" s="11"/>
      <c r="T109" s="47"/>
      <c r="U109" s="65"/>
      <c r="AB109" s="50"/>
    </row>
  </sheetData>
  <mergeCells count="146">
    <mergeCell ref="O46:O47"/>
    <mergeCell ref="O38:O45"/>
    <mergeCell ref="D87:K87"/>
    <mergeCell ref="D88:K88"/>
    <mergeCell ref="D89:K89"/>
    <mergeCell ref="D90:K90"/>
    <mergeCell ref="D70:K70"/>
    <mergeCell ref="D64:K64"/>
    <mergeCell ref="D65:K65"/>
    <mergeCell ref="D56:K56"/>
    <mergeCell ref="D92:P99"/>
    <mergeCell ref="D74:K74"/>
    <mergeCell ref="C75:H76"/>
    <mergeCell ref="I75:P75"/>
    <mergeCell ref="I76:P76"/>
    <mergeCell ref="C78:P82"/>
    <mergeCell ref="Q70:Q72"/>
    <mergeCell ref="D71:K71"/>
    <mergeCell ref="D72:K72"/>
    <mergeCell ref="B73:B74"/>
    <mergeCell ref="D73:K73"/>
    <mergeCell ref="O73:O74"/>
    <mergeCell ref="P73:P74"/>
    <mergeCell ref="Q73:Q74"/>
    <mergeCell ref="B65:B72"/>
    <mergeCell ref="Q65:Q69"/>
    <mergeCell ref="D66:K66"/>
    <mergeCell ref="D67:K67"/>
    <mergeCell ref="C68:C69"/>
    <mergeCell ref="D68:K69"/>
    <mergeCell ref="O68:O69"/>
    <mergeCell ref="P68:P69"/>
    <mergeCell ref="P59:P60"/>
    <mergeCell ref="Q59:Q60"/>
    <mergeCell ref="D60:K60"/>
    <mergeCell ref="B61:B64"/>
    <mergeCell ref="D61:K61"/>
    <mergeCell ref="D62:K62"/>
    <mergeCell ref="O62:O63"/>
    <mergeCell ref="P62:P63"/>
    <mergeCell ref="Q62:Q63"/>
    <mergeCell ref="D63:K63"/>
    <mergeCell ref="D57:K57"/>
    <mergeCell ref="D58:K58"/>
    <mergeCell ref="B59:B60"/>
    <mergeCell ref="D59:K59"/>
    <mergeCell ref="O59:O60"/>
    <mergeCell ref="D54:G54"/>
    <mergeCell ref="H54:K54"/>
    <mergeCell ref="O54:O55"/>
    <mergeCell ref="P54:P55"/>
    <mergeCell ref="Q54:Q55"/>
    <mergeCell ref="D55:K55"/>
    <mergeCell ref="O48:O49"/>
    <mergeCell ref="P48:P49"/>
    <mergeCell ref="Q48:Q49"/>
    <mergeCell ref="D49:K49"/>
    <mergeCell ref="D50:K50"/>
    <mergeCell ref="D51:K51"/>
    <mergeCell ref="D38:K38"/>
    <mergeCell ref="D39:K39"/>
    <mergeCell ref="D45:K45"/>
    <mergeCell ref="D46:K46"/>
    <mergeCell ref="D47:K47"/>
    <mergeCell ref="B48:B58"/>
    <mergeCell ref="D48:G48"/>
    <mergeCell ref="H48:K48"/>
    <mergeCell ref="D52:K52"/>
    <mergeCell ref="D53:K53"/>
    <mergeCell ref="L35:M35"/>
    <mergeCell ref="N35:P35"/>
    <mergeCell ref="D36:K36"/>
    <mergeCell ref="O36:O37"/>
    <mergeCell ref="P36:P37"/>
    <mergeCell ref="Q36:Q37"/>
    <mergeCell ref="D37:K37"/>
    <mergeCell ref="D31:D32"/>
    <mergeCell ref="E31:P31"/>
    <mergeCell ref="L32:M32"/>
    <mergeCell ref="N32:P32"/>
    <mergeCell ref="D33:D34"/>
    <mergeCell ref="E33:P33"/>
    <mergeCell ref="L34:M34"/>
    <mergeCell ref="N34:P34"/>
    <mergeCell ref="D29:K29"/>
    <mergeCell ref="O29:O30"/>
    <mergeCell ref="P29:P30"/>
    <mergeCell ref="Q29:Q30"/>
    <mergeCell ref="D30:F30"/>
    <mergeCell ref="G30:K30"/>
    <mergeCell ref="Q24:Q25"/>
    <mergeCell ref="D25:E25"/>
    <mergeCell ref="F25:G25"/>
    <mergeCell ref="H25:K25"/>
    <mergeCell ref="D26:K26"/>
    <mergeCell ref="D27:K27"/>
    <mergeCell ref="P19:P21"/>
    <mergeCell ref="D20:K20"/>
    <mergeCell ref="D21:K21"/>
    <mergeCell ref="D22:K22"/>
    <mergeCell ref="D23:K23"/>
    <mergeCell ref="D24:G24"/>
    <mergeCell ref="H24:K24"/>
    <mergeCell ref="O24:O25"/>
    <mergeCell ref="P24:P25"/>
    <mergeCell ref="O16:O17"/>
    <mergeCell ref="P16:P17"/>
    <mergeCell ref="O12:O15"/>
    <mergeCell ref="Q16:Q17"/>
    <mergeCell ref="D17:K17"/>
    <mergeCell ref="D18:K18"/>
    <mergeCell ref="C7:K7"/>
    <mergeCell ref="B8:B47"/>
    <mergeCell ref="D8:K8"/>
    <mergeCell ref="D9:K9"/>
    <mergeCell ref="D11:G11"/>
    <mergeCell ref="H11:K11"/>
    <mergeCell ref="D12:K12"/>
    <mergeCell ref="D13:K13"/>
    <mergeCell ref="D14:K14"/>
    <mergeCell ref="D15:K15"/>
    <mergeCell ref="B5:C5"/>
    <mergeCell ref="D5:F5"/>
    <mergeCell ref="B6:C6"/>
    <mergeCell ref="D6:F6"/>
    <mergeCell ref="R6:S6"/>
    <mergeCell ref="L6:N6"/>
    <mergeCell ref="H6:K6"/>
    <mergeCell ref="O6:Q6"/>
    <mergeCell ref="B3:C3"/>
    <mergeCell ref="D3:E3"/>
    <mergeCell ref="G3:P3"/>
    <mergeCell ref="R3:S3"/>
    <mergeCell ref="B4:C4"/>
    <mergeCell ref="D4:F4"/>
    <mergeCell ref="I4:P4"/>
    <mergeCell ref="D10:K10"/>
    <mergeCell ref="D41:K41"/>
    <mergeCell ref="D42:K42"/>
    <mergeCell ref="D43:K43"/>
    <mergeCell ref="D44:K44"/>
    <mergeCell ref="D40:K40"/>
    <mergeCell ref="D16:G16"/>
    <mergeCell ref="H16:K16"/>
    <mergeCell ref="D19:K19"/>
    <mergeCell ref="D28:K28"/>
  </mergeCells>
  <phoneticPr fontId="25"/>
  <conditionalFormatting sqref="L8:M10 L13:M16 L36:M36 L27:M29 L18:M18 L50:M53 L61:M63 L65:M68 L23:M24 L19:L22 N39:N44 O38 L38:M48 L70:M73 N71:O73">
    <cfRule type="cellIs" dxfId="86" priority="87" stopIfTrue="1" operator="equal">
      <formula>"☑"</formula>
    </cfRule>
  </conditionalFormatting>
  <conditionalFormatting sqref="L11:M11">
    <cfRule type="cellIs" dxfId="85" priority="86" stopIfTrue="1" operator="equal">
      <formula>"☑"</formula>
    </cfRule>
  </conditionalFormatting>
  <conditionalFormatting sqref="L12:M12">
    <cfRule type="cellIs" dxfId="84" priority="85" stopIfTrue="1" operator="equal">
      <formula>"☑"</formula>
    </cfRule>
  </conditionalFormatting>
  <conditionalFormatting sqref="L17:M17">
    <cfRule type="cellIs" dxfId="83" priority="84" stopIfTrue="1" operator="equal">
      <formula>"☑"</formula>
    </cfRule>
  </conditionalFormatting>
  <conditionalFormatting sqref="L26:M26 L30:M30">
    <cfRule type="cellIs" dxfId="82" priority="83" stopIfTrue="1" operator="equal">
      <formula>"☑"</formula>
    </cfRule>
  </conditionalFormatting>
  <conditionalFormatting sqref="L37:M37">
    <cfRule type="cellIs" dxfId="81" priority="82" stopIfTrue="1" operator="equal">
      <formula>"☑"</formula>
    </cfRule>
  </conditionalFormatting>
  <conditionalFormatting sqref="L49:M49">
    <cfRule type="cellIs" dxfId="80" priority="81" stopIfTrue="1" operator="equal">
      <formula>"☑"</formula>
    </cfRule>
  </conditionalFormatting>
  <conditionalFormatting sqref="M19:M22">
    <cfRule type="cellIs" dxfId="79" priority="80" stopIfTrue="1" operator="equal">
      <formula>"☑"</formula>
    </cfRule>
  </conditionalFormatting>
  <conditionalFormatting sqref="L59:M59">
    <cfRule type="cellIs" dxfId="78" priority="79" stopIfTrue="1" operator="equal">
      <formula>"☑"</formula>
    </cfRule>
  </conditionalFormatting>
  <conditionalFormatting sqref="L60:M60">
    <cfRule type="cellIs" dxfId="77" priority="78" stopIfTrue="1" operator="equal">
      <formula>"☑"</formula>
    </cfRule>
  </conditionalFormatting>
  <conditionalFormatting sqref="L69:M69">
    <cfRule type="cellIs" dxfId="76" priority="77" stopIfTrue="1" operator="equal">
      <formula>"☑"</formula>
    </cfRule>
  </conditionalFormatting>
  <conditionalFormatting sqref="T26 T86:T65536 T1:T2 T17 T29:T30 T37 T47 T49 T4:T15 T59:T84">
    <cfRule type="cellIs" dxfId="75" priority="76" stopIfTrue="1" operator="equal">
      <formula>"未回答"</formula>
    </cfRule>
  </conditionalFormatting>
  <conditionalFormatting sqref="U87:U65536 U26 U2 U17 U29:U30 U37 U47 U49 W26:AA30 W8:AA24 U4:U15 W36:AA74 U59:U84">
    <cfRule type="cellIs" dxfId="74" priority="75" stopIfTrue="1" operator="greaterThan">
      <formula>1</formula>
    </cfRule>
  </conditionalFormatting>
  <conditionalFormatting sqref="L74:M74">
    <cfRule type="cellIs" dxfId="73" priority="74" stopIfTrue="1" operator="equal">
      <formula>"☑"</formula>
    </cfRule>
  </conditionalFormatting>
  <conditionalFormatting sqref="L54:M54 L56:M57">
    <cfRule type="cellIs" dxfId="72" priority="73" stopIfTrue="1" operator="equal">
      <formula>"☑"</formula>
    </cfRule>
  </conditionalFormatting>
  <conditionalFormatting sqref="L55:M55">
    <cfRule type="cellIs" dxfId="71" priority="72" stopIfTrue="1" operator="equal">
      <formula>"☑"</formula>
    </cfRule>
  </conditionalFormatting>
  <conditionalFormatting sqref="T55">
    <cfRule type="cellIs" dxfId="70" priority="71" stopIfTrue="1" operator="equal">
      <formula>"未回答"</formula>
    </cfRule>
  </conditionalFormatting>
  <conditionalFormatting sqref="U55">
    <cfRule type="cellIs" dxfId="69" priority="70" stopIfTrue="1" operator="greaterThan">
      <formula>1</formula>
    </cfRule>
  </conditionalFormatting>
  <conditionalFormatting sqref="L58:M58">
    <cfRule type="cellIs" dxfId="68" priority="69" stopIfTrue="1" operator="equal">
      <formula>"☑"</formula>
    </cfRule>
  </conditionalFormatting>
  <conditionalFormatting sqref="L64:M64">
    <cfRule type="cellIs" dxfId="67" priority="68" stopIfTrue="1" operator="equal">
      <formula>"☑"</formula>
    </cfRule>
  </conditionalFormatting>
  <conditionalFormatting sqref="L25:M25">
    <cfRule type="cellIs" dxfId="66" priority="67" stopIfTrue="1" operator="equal">
      <formula>"☑"</formula>
    </cfRule>
  </conditionalFormatting>
  <conditionalFormatting sqref="T25">
    <cfRule type="cellIs" dxfId="65" priority="66" stopIfTrue="1" operator="equal">
      <formula>"未回答"</formula>
    </cfRule>
  </conditionalFormatting>
  <conditionalFormatting sqref="U25">
    <cfRule type="cellIs" dxfId="64" priority="65" stopIfTrue="1" operator="greaterThan">
      <formula>1</formula>
    </cfRule>
  </conditionalFormatting>
  <conditionalFormatting sqref="E1">
    <cfRule type="cellIs" dxfId="63" priority="64" stopIfTrue="1" operator="greaterThan">
      <formula>0</formula>
    </cfRule>
  </conditionalFormatting>
  <conditionalFormatting sqref="T18:T23">
    <cfRule type="cellIs" dxfId="62" priority="63" stopIfTrue="1" operator="equal">
      <formula>"未回答"</formula>
    </cfRule>
  </conditionalFormatting>
  <conditionalFormatting sqref="U18:U23">
    <cfRule type="cellIs" dxfId="61" priority="62" stopIfTrue="1" operator="greaterThan">
      <formula>1</formula>
    </cfRule>
  </conditionalFormatting>
  <conditionalFormatting sqref="T16">
    <cfRule type="cellIs" dxfId="60" priority="61" stopIfTrue="1" operator="equal">
      <formula>"未回答"</formula>
    </cfRule>
  </conditionalFormatting>
  <conditionalFormatting sqref="U16">
    <cfRule type="cellIs" dxfId="59" priority="60" stopIfTrue="1" operator="greaterThan">
      <formula>1</formula>
    </cfRule>
  </conditionalFormatting>
  <conditionalFormatting sqref="T24">
    <cfRule type="cellIs" dxfId="58" priority="59" stopIfTrue="1" operator="equal">
      <formula>"未回答"</formula>
    </cfRule>
  </conditionalFormatting>
  <conditionalFormatting sqref="U24">
    <cfRule type="cellIs" dxfId="57" priority="58" stopIfTrue="1" operator="greaterThan">
      <formula>1</formula>
    </cfRule>
  </conditionalFormatting>
  <conditionalFormatting sqref="T27:T28">
    <cfRule type="cellIs" dxfId="56" priority="57" stopIfTrue="1" operator="equal">
      <formula>"未回答"</formula>
    </cfRule>
  </conditionalFormatting>
  <conditionalFormatting sqref="U27:U28">
    <cfRule type="cellIs" dxfId="55" priority="56" stopIfTrue="1" operator="greaterThan">
      <formula>1</formula>
    </cfRule>
  </conditionalFormatting>
  <conditionalFormatting sqref="T36">
    <cfRule type="cellIs" dxfId="54" priority="55" stopIfTrue="1" operator="equal">
      <formula>"未回答"</formula>
    </cfRule>
  </conditionalFormatting>
  <conditionalFormatting sqref="U36">
    <cfRule type="cellIs" dxfId="53" priority="54" stopIfTrue="1" operator="greaterThan">
      <formula>1</formula>
    </cfRule>
  </conditionalFormatting>
  <conditionalFormatting sqref="T38:T46">
    <cfRule type="cellIs" dxfId="52" priority="53" stopIfTrue="1" operator="equal">
      <formula>"未回答"</formula>
    </cfRule>
  </conditionalFormatting>
  <conditionalFormatting sqref="U38:U46">
    <cfRule type="cellIs" dxfId="51" priority="52" stopIfTrue="1" operator="greaterThan">
      <formula>1</formula>
    </cfRule>
  </conditionalFormatting>
  <conditionalFormatting sqref="T48">
    <cfRule type="cellIs" dxfId="50" priority="51" stopIfTrue="1" operator="equal">
      <formula>"未回答"</formula>
    </cfRule>
  </conditionalFormatting>
  <conditionalFormatting sqref="U48">
    <cfRule type="cellIs" dxfId="49" priority="50" stopIfTrue="1" operator="greaterThan">
      <formula>1</formula>
    </cfRule>
  </conditionalFormatting>
  <conditionalFormatting sqref="T50:T53">
    <cfRule type="cellIs" dxfId="48" priority="49" stopIfTrue="1" operator="equal">
      <formula>"未回答"</formula>
    </cfRule>
  </conditionalFormatting>
  <conditionalFormatting sqref="U50:U53">
    <cfRule type="cellIs" dxfId="47" priority="48" stopIfTrue="1" operator="greaterThan">
      <formula>1</formula>
    </cfRule>
  </conditionalFormatting>
  <conditionalFormatting sqref="T54">
    <cfRule type="cellIs" dxfId="46" priority="47" stopIfTrue="1" operator="equal">
      <formula>"未回答"</formula>
    </cfRule>
  </conditionalFormatting>
  <conditionalFormatting sqref="U54">
    <cfRule type="cellIs" dxfId="45" priority="46" stopIfTrue="1" operator="greaterThan">
      <formula>1</formula>
    </cfRule>
  </conditionalFormatting>
  <conditionalFormatting sqref="T56:T58">
    <cfRule type="cellIs" dxfId="44" priority="45" stopIfTrue="1" operator="equal">
      <formula>"未回答"</formula>
    </cfRule>
  </conditionalFormatting>
  <conditionalFormatting sqref="U56:U58">
    <cfRule type="cellIs" dxfId="43" priority="44" stopIfTrue="1" operator="greaterThan">
      <formula>1</formula>
    </cfRule>
  </conditionalFormatting>
  <conditionalFormatting sqref="D4:F6">
    <cfRule type="cellIs" dxfId="42" priority="43" stopIfTrue="1" operator="equal">
      <formula>0</formula>
    </cfRule>
  </conditionalFormatting>
  <conditionalFormatting sqref="D3:E3">
    <cfRule type="cellIs" dxfId="41" priority="42" stopIfTrue="1" operator="equal">
      <formula>0</formula>
    </cfRule>
  </conditionalFormatting>
  <conditionalFormatting sqref="H6 I5 K5 I4:M4 G3:M3 P4:S4 R6 P3:R3 M5">
    <cfRule type="cellIs" dxfId="40" priority="41" stopIfTrue="1" operator="equal">
      <formula>0</formula>
    </cfRule>
  </conditionalFormatting>
  <conditionalFormatting sqref="K1">
    <cfRule type="cellIs" dxfId="39" priority="40" stopIfTrue="1" operator="equal">
      <formula>"重複回答あり"</formula>
    </cfRule>
  </conditionalFormatting>
  <conditionalFormatting sqref="N8:O10 N16:O16 N36:O36 N27:O29 N18:O18 N50:O53 N61:O62 N65:O67 N24:O24 N46:O46 N63 N23 N13:N15 N47:N48 N38">
    <cfRule type="cellIs" dxfId="38" priority="39" stopIfTrue="1" operator="equal">
      <formula>"☑"</formula>
    </cfRule>
  </conditionalFormatting>
  <conditionalFormatting sqref="N11:O11">
    <cfRule type="cellIs" dxfId="37" priority="38" stopIfTrue="1" operator="equal">
      <formula>"☑"</formula>
    </cfRule>
  </conditionalFormatting>
  <conditionalFormatting sqref="N12:O12">
    <cfRule type="cellIs" dxfId="36" priority="37" stopIfTrue="1" operator="equal">
      <formula>"☑"</formula>
    </cfRule>
  </conditionalFormatting>
  <conditionalFormatting sqref="N17">
    <cfRule type="cellIs" dxfId="35" priority="36" stopIfTrue="1" operator="equal">
      <formula>"☑"</formula>
    </cfRule>
  </conditionalFormatting>
  <conditionalFormatting sqref="N26:O26 N30">
    <cfRule type="cellIs" dxfId="34" priority="35" stopIfTrue="1" operator="equal">
      <formula>"☑"</formula>
    </cfRule>
  </conditionalFormatting>
  <conditionalFormatting sqref="N37 N45">
    <cfRule type="cellIs" dxfId="33" priority="34" stopIfTrue="1" operator="equal">
      <formula>"☑"</formula>
    </cfRule>
  </conditionalFormatting>
  <conditionalFormatting sqref="N49">
    <cfRule type="cellIs" dxfId="32" priority="33" stopIfTrue="1" operator="equal">
      <formula>"☑"</formula>
    </cfRule>
  </conditionalFormatting>
  <conditionalFormatting sqref="N19:N22">
    <cfRule type="cellIs" dxfId="31" priority="32" stopIfTrue="1" operator="equal">
      <formula>"☑"</formula>
    </cfRule>
  </conditionalFormatting>
  <conditionalFormatting sqref="N59:O59">
    <cfRule type="cellIs" dxfId="30" priority="31" stopIfTrue="1" operator="equal">
      <formula>"☑"</formula>
    </cfRule>
  </conditionalFormatting>
  <conditionalFormatting sqref="N60">
    <cfRule type="cellIs" dxfId="29" priority="30" stopIfTrue="1" operator="equal">
      <formula>"☑"</formula>
    </cfRule>
  </conditionalFormatting>
  <conditionalFormatting sqref="N69">
    <cfRule type="cellIs" dxfId="28" priority="29" stopIfTrue="1" operator="equal">
      <formula>"☑"</formula>
    </cfRule>
  </conditionalFormatting>
  <conditionalFormatting sqref="N74">
    <cfRule type="cellIs" dxfId="27" priority="28" stopIfTrue="1" operator="equal">
      <formula>"☑"</formula>
    </cfRule>
  </conditionalFormatting>
  <conditionalFormatting sqref="N54:O54 N56:O57">
    <cfRule type="cellIs" dxfId="26" priority="27" stopIfTrue="1" operator="equal">
      <formula>"☑"</formula>
    </cfRule>
  </conditionalFormatting>
  <conditionalFormatting sqref="N55">
    <cfRule type="cellIs" dxfId="25" priority="26" stopIfTrue="1" operator="equal">
      <formula>"☑"</formula>
    </cfRule>
  </conditionalFormatting>
  <conditionalFormatting sqref="N58:O58">
    <cfRule type="cellIs" dxfId="24" priority="25" stopIfTrue="1" operator="equal">
      <formula>"☑"</formula>
    </cfRule>
  </conditionalFormatting>
  <conditionalFormatting sqref="N64:O64">
    <cfRule type="cellIs" dxfId="23" priority="24" stopIfTrue="1" operator="equal">
      <formula>"☑"</formula>
    </cfRule>
  </conditionalFormatting>
  <conditionalFormatting sqref="N25">
    <cfRule type="cellIs" dxfId="22" priority="23" stopIfTrue="1" operator="equal">
      <formula>"☑"</formula>
    </cfRule>
  </conditionalFormatting>
  <conditionalFormatting sqref="N3:O5 O6">
    <cfRule type="cellIs" dxfId="21" priority="22" stopIfTrue="1" operator="equal">
      <formula>0</formula>
    </cfRule>
  </conditionalFormatting>
  <conditionalFormatting sqref="L32:M32">
    <cfRule type="cellIs" dxfId="20" priority="20" stopIfTrue="1" operator="equal">
      <formula>"☑"</formula>
    </cfRule>
  </conditionalFormatting>
  <conditionalFormatting sqref="V33:Z33 V34:Y34 W31:Z31 W32:Y32 X35:Y35">
    <cfRule type="cellIs" dxfId="19" priority="19" stopIfTrue="1" operator="greaterThan">
      <formula>1</formula>
    </cfRule>
  </conditionalFormatting>
  <conditionalFormatting sqref="Z32">
    <cfRule type="cellIs" dxfId="18" priority="18" stopIfTrue="1" operator="greaterThan">
      <formula>1</formula>
    </cfRule>
  </conditionalFormatting>
  <conditionalFormatting sqref="G32 I32 K32 N32:O32 N34:O35 E35 K35 I34:I35">
    <cfRule type="containsBlanks" dxfId="17" priority="21" stopIfTrue="1">
      <formula>LEN(TRIM(E32))=0</formula>
    </cfRule>
  </conditionalFormatting>
  <conditionalFormatting sqref="Z34:Z35">
    <cfRule type="cellIs" dxfId="16" priority="17" stopIfTrue="1" operator="greaterThan">
      <formula>1</formula>
    </cfRule>
  </conditionalFormatting>
  <conditionalFormatting sqref="G35">
    <cfRule type="containsBlanks" dxfId="15" priority="16" stopIfTrue="1">
      <formula>LEN(TRIM(G35))=0</formula>
    </cfRule>
  </conditionalFormatting>
  <conditionalFormatting sqref="K34">
    <cfRule type="containsBlanks" dxfId="14" priority="15" stopIfTrue="1">
      <formula>LEN(TRIM(K34))=0</formula>
    </cfRule>
  </conditionalFormatting>
  <conditionalFormatting sqref="G34">
    <cfRule type="containsBlanks" dxfId="13" priority="14" stopIfTrue="1">
      <formula>LEN(TRIM(G34))=0</formula>
    </cfRule>
  </conditionalFormatting>
  <conditionalFormatting sqref="E34">
    <cfRule type="cellIs" dxfId="12" priority="13" stopIfTrue="1" operator="equal">
      <formula>0</formula>
    </cfRule>
  </conditionalFormatting>
  <conditionalFormatting sqref="N68:O68">
    <cfRule type="cellIs" dxfId="11" priority="12" stopIfTrue="1" operator="equal">
      <formula>"☑"</formula>
    </cfRule>
  </conditionalFormatting>
  <conditionalFormatting sqref="N70:O70">
    <cfRule type="cellIs" dxfId="10" priority="11" stopIfTrue="1" operator="equal">
      <formula>"☑"</formula>
    </cfRule>
  </conditionalFormatting>
  <conditionalFormatting sqref="T32">
    <cfRule type="cellIs" dxfId="9" priority="5" stopIfTrue="1" operator="equal">
      <formula>"未回答"</formula>
    </cfRule>
  </conditionalFormatting>
  <conditionalFormatting sqref="T33">
    <cfRule type="cellIs" dxfId="8" priority="10" stopIfTrue="1" operator="equal">
      <formula>"未回答"</formula>
    </cfRule>
  </conditionalFormatting>
  <conditionalFormatting sqref="U33">
    <cfRule type="cellIs" dxfId="7" priority="9" stopIfTrue="1" operator="greaterThan">
      <formula>1</formula>
    </cfRule>
  </conditionalFormatting>
  <conditionalFormatting sqref="T34:T35">
    <cfRule type="cellIs" dxfId="6" priority="8" stopIfTrue="1" operator="equal">
      <formula>"未回答"</formula>
    </cfRule>
  </conditionalFormatting>
  <conditionalFormatting sqref="U34">
    <cfRule type="cellIs" dxfId="5" priority="7" stopIfTrue="1" operator="greaterThan">
      <formula>1</formula>
    </cfRule>
  </conditionalFormatting>
  <conditionalFormatting sqref="U32">
    <cfRule type="cellIs" dxfId="4" priority="6" stopIfTrue="1" operator="greaterThan">
      <formula>1</formula>
    </cfRule>
  </conditionalFormatting>
  <conditionalFormatting sqref="V32">
    <cfRule type="cellIs" dxfId="3" priority="4" stopIfTrue="1" operator="equal">
      <formula>"未回答"</formula>
    </cfRule>
  </conditionalFormatting>
  <conditionalFormatting sqref="V35">
    <cfRule type="cellIs" dxfId="2" priority="3" stopIfTrue="1" operator="equal">
      <formula>"未回答"</formula>
    </cfRule>
  </conditionalFormatting>
  <conditionalFormatting sqref="W35">
    <cfRule type="cellIs" dxfId="1" priority="2" stopIfTrue="1" operator="greaterThan">
      <formula>1</formula>
    </cfRule>
  </conditionalFormatting>
  <conditionalFormatting sqref="O48">
    <cfRule type="cellIs" dxfId="0" priority="1" stopIfTrue="1" operator="equal">
      <formula>"☑"</formula>
    </cfRule>
  </conditionalFormatting>
  <dataValidations count="1">
    <dataValidation type="list" allowBlank="1" showInputMessage="1" showErrorMessage="1" sqref="L32:M32 L8:M30 N30 N69 N65:O67 N74 N71:O71 N41:N45 L36:M74">
      <formula1>"□,☑"</formula1>
    </dataValidation>
  </dataValidations>
  <hyperlinks>
    <hyperlink ref="I76" r:id="rId1"/>
  </hyperlinks>
  <pageMargins left="0.23622047244094491" right="0.23622047244094491" top="0.74803149606299213" bottom="0.74803149606299213" header="0.31496062992125984" footer="0.31496062992125984"/>
  <pageSetup paperSize="9" scale="49" fitToHeight="0" orientation="portrait" r:id="rId2"/>
  <headerFooter alignWithMargins="0">
    <oddHeader>&amp;L定期報告書&amp;R(別紙1）</oddHeader>
  </headerFooter>
  <rowBreaks count="1" manualBreakCount="1">
    <brk id="58" max="34" man="1"/>
  </rowBreaks>
  <colBreaks count="1" manualBreakCount="1">
    <brk id="15" min="2" max="77"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0"/>
  <sheetViews>
    <sheetView view="pageBreakPreview" topLeftCell="A19" zoomScale="115" zoomScaleNormal="100" zoomScaleSheetLayoutView="115" workbookViewId="0">
      <selection activeCell="B27" sqref="B27"/>
    </sheetView>
  </sheetViews>
  <sheetFormatPr defaultRowHeight="13.5" x14ac:dyDescent="0.15"/>
  <cols>
    <col min="1" max="1" width="12.125" customWidth="1"/>
    <col min="2" max="2" width="61.875" customWidth="1"/>
    <col min="3" max="7" width="5.375" customWidth="1"/>
    <col min="8" max="8" width="21.625" customWidth="1"/>
    <col min="9" max="9" width="14.125" customWidth="1"/>
  </cols>
  <sheetData>
    <row r="1" spans="1:9" x14ac:dyDescent="0.15">
      <c r="A1" s="120" t="s">
        <v>7</v>
      </c>
      <c r="B1" s="121"/>
      <c r="C1" s="122"/>
      <c r="D1" s="122"/>
      <c r="E1" s="122"/>
      <c r="F1" s="122"/>
      <c r="G1" s="122"/>
    </row>
    <row r="2" spans="1:9" x14ac:dyDescent="0.15">
      <c r="A2" s="123" t="s">
        <v>5</v>
      </c>
      <c r="B2" s="124"/>
      <c r="C2" s="122"/>
      <c r="D2" s="122"/>
      <c r="E2" s="122"/>
      <c r="F2" s="122"/>
      <c r="G2" s="122"/>
    </row>
    <row r="3" spans="1:9" ht="14.25" thickBot="1" x14ac:dyDescent="0.2">
      <c r="A3" s="125" t="s">
        <v>115</v>
      </c>
      <c r="B3" s="126"/>
      <c r="C3" s="122"/>
      <c r="D3" s="122"/>
      <c r="E3" s="122"/>
      <c r="F3" s="122"/>
      <c r="G3" s="122"/>
    </row>
    <row r="4" spans="1:9" x14ac:dyDescent="0.15">
      <c r="A4" s="127"/>
      <c r="B4" s="128"/>
      <c r="C4" s="122"/>
      <c r="D4" s="122"/>
      <c r="E4" s="122"/>
      <c r="F4" s="122"/>
      <c r="G4" s="122"/>
      <c r="H4" s="122"/>
    </row>
    <row r="5" spans="1:9" x14ac:dyDescent="0.15">
      <c r="A5" s="200" t="s">
        <v>2</v>
      </c>
      <c r="B5" s="201" t="s">
        <v>116</v>
      </c>
      <c r="C5" s="202" t="s">
        <v>192</v>
      </c>
      <c r="D5" s="202" t="s">
        <v>117</v>
      </c>
      <c r="E5" s="202" t="s">
        <v>193</v>
      </c>
      <c r="F5" s="202" t="s">
        <v>194</v>
      </c>
      <c r="G5" s="202" t="s">
        <v>118</v>
      </c>
      <c r="H5" s="253" t="s">
        <v>195</v>
      </c>
      <c r="I5" s="204" t="s">
        <v>172</v>
      </c>
    </row>
    <row r="6" spans="1:9" ht="143.25" customHeight="1" x14ac:dyDescent="0.15">
      <c r="A6" s="531" t="s">
        <v>119</v>
      </c>
      <c r="B6" s="129" t="s">
        <v>120</v>
      </c>
      <c r="C6" s="130" t="s">
        <v>196</v>
      </c>
      <c r="D6" s="130" t="s">
        <v>196</v>
      </c>
      <c r="E6" s="130" t="s">
        <v>196</v>
      </c>
      <c r="F6" s="130" t="s">
        <v>196</v>
      </c>
      <c r="G6" s="130" t="s">
        <v>196</v>
      </c>
      <c r="H6" s="254"/>
      <c r="I6" s="522" t="s">
        <v>227</v>
      </c>
    </row>
    <row r="7" spans="1:9" ht="34.5" customHeight="1" x14ac:dyDescent="0.15">
      <c r="A7" s="534"/>
      <c r="B7" s="131" t="s">
        <v>121</v>
      </c>
      <c r="C7" s="130" t="s">
        <v>196</v>
      </c>
      <c r="D7" s="130" t="s">
        <v>196</v>
      </c>
      <c r="E7" s="130" t="s">
        <v>196</v>
      </c>
      <c r="F7" s="130" t="s">
        <v>196</v>
      </c>
      <c r="G7" s="130" t="s">
        <v>196</v>
      </c>
      <c r="I7" s="523"/>
    </row>
    <row r="8" spans="1:9" ht="32.25" customHeight="1" x14ac:dyDescent="0.15">
      <c r="A8" s="532"/>
      <c r="B8" s="129" t="s">
        <v>122</v>
      </c>
      <c r="C8" s="130" t="s">
        <v>196</v>
      </c>
      <c r="D8" s="130" t="s">
        <v>196</v>
      </c>
      <c r="E8" s="130" t="s">
        <v>196</v>
      </c>
      <c r="F8" s="130" t="s">
        <v>196</v>
      </c>
      <c r="G8" s="130" t="s">
        <v>196</v>
      </c>
      <c r="H8" s="254"/>
      <c r="I8" s="523"/>
    </row>
    <row r="9" spans="1:9" ht="32.25" customHeight="1" x14ac:dyDescent="0.15">
      <c r="A9" s="531" t="s">
        <v>123</v>
      </c>
      <c r="B9" s="131" t="s">
        <v>124</v>
      </c>
      <c r="C9" s="130" t="s">
        <v>196</v>
      </c>
      <c r="D9" s="130" t="s">
        <v>196</v>
      </c>
      <c r="E9" s="130" t="s">
        <v>196</v>
      </c>
      <c r="F9" s="130" t="s">
        <v>196</v>
      </c>
      <c r="G9" s="130" t="s">
        <v>196</v>
      </c>
      <c r="I9" s="523"/>
    </row>
    <row r="10" spans="1:9" ht="141" customHeight="1" x14ac:dyDescent="0.15">
      <c r="A10" s="534"/>
      <c r="B10" s="131" t="s">
        <v>125</v>
      </c>
      <c r="C10" s="130" t="s">
        <v>196</v>
      </c>
      <c r="D10" s="130" t="s">
        <v>196</v>
      </c>
      <c r="E10" s="130" t="s">
        <v>196</v>
      </c>
      <c r="F10" s="130" t="s">
        <v>196</v>
      </c>
      <c r="G10" s="130" t="s">
        <v>196</v>
      </c>
      <c r="H10" s="254"/>
      <c r="I10" s="523"/>
    </row>
    <row r="11" spans="1:9" ht="21" customHeight="1" x14ac:dyDescent="0.15">
      <c r="A11" s="532"/>
      <c r="B11" s="129" t="s">
        <v>126</v>
      </c>
      <c r="C11" s="130" t="s">
        <v>196</v>
      </c>
      <c r="D11" s="130" t="s">
        <v>196</v>
      </c>
      <c r="E11" s="130" t="s">
        <v>196</v>
      </c>
      <c r="F11" s="130" t="s">
        <v>196</v>
      </c>
      <c r="G11" s="130" t="s">
        <v>196</v>
      </c>
      <c r="H11" s="254"/>
      <c r="I11" s="524"/>
    </row>
    <row r="12" spans="1:9" ht="30" customHeight="1" x14ac:dyDescent="0.15">
      <c r="A12" s="252" t="s">
        <v>127</v>
      </c>
      <c r="B12" s="129" t="s">
        <v>128</v>
      </c>
      <c r="C12" s="130" t="s">
        <v>196</v>
      </c>
      <c r="D12" s="130" t="s">
        <v>196</v>
      </c>
      <c r="E12" s="130" t="s">
        <v>196</v>
      </c>
      <c r="F12" s="130" t="s">
        <v>196</v>
      </c>
      <c r="G12" s="130" t="s">
        <v>196</v>
      </c>
      <c r="H12" s="5"/>
      <c r="I12" s="276" t="s">
        <v>228</v>
      </c>
    </row>
    <row r="13" spans="1:9" ht="32.25" customHeight="1" x14ac:dyDescent="0.15">
      <c r="A13" s="531" t="s">
        <v>129</v>
      </c>
      <c r="B13" s="129" t="s">
        <v>130</v>
      </c>
      <c r="C13" s="130" t="s">
        <v>196</v>
      </c>
      <c r="D13" s="130" t="s">
        <v>196</v>
      </c>
      <c r="E13" s="130" t="s">
        <v>196</v>
      </c>
      <c r="F13" s="130" t="s">
        <v>196</v>
      </c>
      <c r="G13" s="130" t="s">
        <v>196</v>
      </c>
      <c r="H13" s="255"/>
      <c r="I13" s="535" t="s">
        <v>229</v>
      </c>
    </row>
    <row r="14" spans="1:9" ht="24.75" customHeight="1" x14ac:dyDescent="0.15">
      <c r="A14" s="534"/>
      <c r="B14" s="129" t="s">
        <v>131</v>
      </c>
      <c r="C14" s="130" t="s">
        <v>196</v>
      </c>
      <c r="D14" s="130" t="s">
        <v>196</v>
      </c>
      <c r="E14" s="130" t="s">
        <v>196</v>
      </c>
      <c r="F14" s="130" t="s">
        <v>196</v>
      </c>
      <c r="G14" s="130" t="s">
        <v>196</v>
      </c>
      <c r="H14" s="255"/>
      <c r="I14" s="536"/>
    </row>
    <row r="15" spans="1:9" ht="36.75" customHeight="1" x14ac:dyDescent="0.15">
      <c r="A15" s="132" t="s">
        <v>132</v>
      </c>
      <c r="B15" s="129" t="s">
        <v>133</v>
      </c>
      <c r="C15" s="130" t="s">
        <v>196</v>
      </c>
      <c r="D15" s="130" t="s">
        <v>196</v>
      </c>
      <c r="E15" s="130" t="s">
        <v>196</v>
      </c>
      <c r="F15" s="130" t="s">
        <v>196</v>
      </c>
      <c r="G15" s="130" t="s">
        <v>196</v>
      </c>
      <c r="H15" s="255"/>
      <c r="I15" s="525" t="s">
        <v>175</v>
      </c>
    </row>
    <row r="16" spans="1:9" ht="29.25" customHeight="1" x14ac:dyDescent="0.15">
      <c r="A16" s="134"/>
      <c r="B16" s="129" t="s">
        <v>134</v>
      </c>
      <c r="C16" s="130" t="s">
        <v>196</v>
      </c>
      <c r="D16" s="130" t="s">
        <v>196</v>
      </c>
      <c r="E16" s="130" t="s">
        <v>196</v>
      </c>
      <c r="F16" s="130" t="s">
        <v>196</v>
      </c>
      <c r="G16" s="130" t="s">
        <v>196</v>
      </c>
      <c r="H16" s="254"/>
      <c r="I16" s="526"/>
    </row>
    <row r="17" spans="1:9" ht="27.75" customHeight="1" x14ac:dyDescent="0.15">
      <c r="A17" s="203"/>
      <c r="B17" s="129" t="s">
        <v>135</v>
      </c>
      <c r="C17" s="130" t="s">
        <v>196</v>
      </c>
      <c r="D17" s="130" t="s">
        <v>196</v>
      </c>
      <c r="E17" s="130" t="s">
        <v>196</v>
      </c>
      <c r="F17" s="130" t="s">
        <v>196</v>
      </c>
      <c r="G17" s="130" t="s">
        <v>196</v>
      </c>
      <c r="H17" s="254"/>
      <c r="I17" s="526"/>
    </row>
    <row r="18" spans="1:9" ht="31.5" customHeight="1" x14ac:dyDescent="0.15">
      <c r="A18" s="133"/>
      <c r="B18" s="129" t="s">
        <v>136</v>
      </c>
      <c r="C18" s="130" t="s">
        <v>196</v>
      </c>
      <c r="D18" s="130" t="s">
        <v>196</v>
      </c>
      <c r="E18" s="130" t="s">
        <v>196</v>
      </c>
      <c r="F18" s="130" t="s">
        <v>196</v>
      </c>
      <c r="G18" s="130" t="s">
        <v>196</v>
      </c>
      <c r="H18" s="254"/>
      <c r="I18" s="527"/>
    </row>
    <row r="19" spans="1:9" ht="21" customHeight="1" x14ac:dyDescent="0.15">
      <c r="A19" s="132" t="s">
        <v>137</v>
      </c>
      <c r="B19" s="129" t="s">
        <v>138</v>
      </c>
      <c r="C19" s="130" t="s">
        <v>196</v>
      </c>
      <c r="D19" s="130" t="s">
        <v>196</v>
      </c>
      <c r="E19" s="130" t="s">
        <v>196</v>
      </c>
      <c r="F19" s="130" t="s">
        <v>196</v>
      </c>
      <c r="G19" s="130" t="s">
        <v>196</v>
      </c>
      <c r="H19" s="254"/>
      <c r="I19" s="528" t="s">
        <v>177</v>
      </c>
    </row>
    <row r="20" spans="1:9" ht="26.25" customHeight="1" x14ac:dyDescent="0.15">
      <c r="A20" s="134"/>
      <c r="B20" s="129" t="s">
        <v>139</v>
      </c>
      <c r="C20" s="130" t="s">
        <v>196</v>
      </c>
      <c r="D20" s="130" t="s">
        <v>196</v>
      </c>
      <c r="E20" s="130" t="s">
        <v>196</v>
      </c>
      <c r="F20" s="130" t="s">
        <v>196</v>
      </c>
      <c r="G20" s="130" t="s">
        <v>196</v>
      </c>
      <c r="H20" s="254"/>
      <c r="I20" s="529"/>
    </row>
    <row r="21" spans="1:9" ht="29.25" customHeight="1" x14ac:dyDescent="0.15">
      <c r="A21" s="134"/>
      <c r="B21" s="135" t="s">
        <v>140</v>
      </c>
      <c r="C21" s="130" t="s">
        <v>196</v>
      </c>
      <c r="D21" s="130" t="s">
        <v>196</v>
      </c>
      <c r="E21" s="130" t="s">
        <v>196</v>
      </c>
      <c r="F21" s="130" t="s">
        <v>196</v>
      </c>
      <c r="G21" s="130" t="s">
        <v>196</v>
      </c>
      <c r="H21" s="254"/>
      <c r="I21" s="529"/>
    </row>
    <row r="22" spans="1:9" ht="111.75" customHeight="1" x14ac:dyDescent="0.15">
      <c r="A22" s="134"/>
      <c r="B22" s="206" t="s">
        <v>239</v>
      </c>
      <c r="C22" s="130" t="s">
        <v>196</v>
      </c>
      <c r="D22" s="130" t="s">
        <v>196</v>
      </c>
      <c r="E22" s="130" t="s">
        <v>196</v>
      </c>
      <c r="F22" s="130" t="s">
        <v>196</v>
      </c>
      <c r="G22" s="130" t="s">
        <v>196</v>
      </c>
      <c r="I22" s="529"/>
    </row>
    <row r="23" spans="1:9" ht="105" customHeight="1" x14ac:dyDescent="0.15">
      <c r="A23" s="134"/>
      <c r="B23" s="131" t="s">
        <v>176</v>
      </c>
      <c r="C23" s="137" t="s">
        <v>196</v>
      </c>
      <c r="D23" s="137" t="s">
        <v>196</v>
      </c>
      <c r="E23" s="137" t="s">
        <v>196</v>
      </c>
      <c r="F23" s="137" t="s">
        <v>196</v>
      </c>
      <c r="G23" s="137" t="s">
        <v>196</v>
      </c>
      <c r="H23" s="254"/>
      <c r="I23" s="529"/>
    </row>
    <row r="24" spans="1:9" ht="68.25" customHeight="1" x14ac:dyDescent="0.15">
      <c r="A24" s="134"/>
      <c r="B24" s="129" t="s">
        <v>142</v>
      </c>
      <c r="C24" s="130" t="s">
        <v>196</v>
      </c>
      <c r="D24" s="130" t="s">
        <v>196</v>
      </c>
      <c r="E24" s="130" t="s">
        <v>196</v>
      </c>
      <c r="F24" s="130" t="s">
        <v>196</v>
      </c>
      <c r="G24" s="130" t="s">
        <v>196</v>
      </c>
      <c r="H24" s="254"/>
      <c r="I24" s="529"/>
    </row>
    <row r="25" spans="1:9" ht="30.75" customHeight="1" x14ac:dyDescent="0.15">
      <c r="A25" s="134"/>
      <c r="B25" s="136" t="s">
        <v>143</v>
      </c>
      <c r="C25" s="130" t="s">
        <v>196</v>
      </c>
      <c r="D25" s="130" t="s">
        <v>196</v>
      </c>
      <c r="E25" s="130" t="s">
        <v>196</v>
      </c>
      <c r="F25" s="130" t="s">
        <v>196</v>
      </c>
      <c r="G25" s="130" t="s">
        <v>196</v>
      </c>
      <c r="I25" s="530"/>
    </row>
    <row r="26" spans="1:9" ht="132" customHeight="1" x14ac:dyDescent="0.15">
      <c r="A26" s="270"/>
      <c r="B26" s="273" t="s">
        <v>148</v>
      </c>
      <c r="C26" s="265" t="s">
        <v>196</v>
      </c>
      <c r="D26" s="265" t="s">
        <v>196</v>
      </c>
      <c r="E26" s="265" t="s">
        <v>196</v>
      </c>
      <c r="F26" s="265" t="s">
        <v>196</v>
      </c>
      <c r="G26" s="265" t="s">
        <v>196</v>
      </c>
      <c r="H26" s="271"/>
      <c r="I26" s="520" t="s">
        <v>230</v>
      </c>
    </row>
    <row r="27" spans="1:9" ht="112.5" customHeight="1" x14ac:dyDescent="0.15">
      <c r="A27" s="272"/>
      <c r="B27" s="274" t="s">
        <v>144</v>
      </c>
      <c r="C27" s="275" t="s">
        <v>196</v>
      </c>
      <c r="D27" s="265" t="s">
        <v>196</v>
      </c>
      <c r="E27" s="265" t="s">
        <v>196</v>
      </c>
      <c r="F27" s="265" t="s">
        <v>196</v>
      </c>
      <c r="G27" s="265" t="s">
        <v>196</v>
      </c>
      <c r="H27" s="265"/>
      <c r="I27" s="521"/>
    </row>
    <row r="28" spans="1:9" ht="20.25" customHeight="1" x14ac:dyDescent="0.15">
      <c r="A28" s="531" t="s">
        <v>145</v>
      </c>
      <c r="B28" s="140" t="s">
        <v>146</v>
      </c>
      <c r="C28" s="130" t="s">
        <v>196</v>
      </c>
      <c r="D28" s="130" t="s">
        <v>196</v>
      </c>
      <c r="E28" s="130" t="s">
        <v>196</v>
      </c>
      <c r="F28" s="130" t="s">
        <v>196</v>
      </c>
      <c r="G28" s="130" t="s">
        <v>196</v>
      </c>
      <c r="H28" s="254"/>
      <c r="I28" s="525" t="s">
        <v>178</v>
      </c>
    </row>
    <row r="29" spans="1:9" ht="93" customHeight="1" x14ac:dyDescent="0.15">
      <c r="A29" s="532"/>
      <c r="B29" s="135" t="s">
        <v>147</v>
      </c>
      <c r="C29" s="138" t="s">
        <v>196</v>
      </c>
      <c r="D29" s="130" t="s">
        <v>196</v>
      </c>
      <c r="E29" s="130" t="s">
        <v>196</v>
      </c>
      <c r="F29" s="130" t="s">
        <v>196</v>
      </c>
      <c r="G29" s="130" t="s">
        <v>196</v>
      </c>
      <c r="H29" s="130"/>
      <c r="I29" s="533"/>
    </row>
    <row r="30" spans="1:9" x14ac:dyDescent="0.15">
      <c r="A30" s="141"/>
      <c r="B30" s="142"/>
      <c r="C30" s="143"/>
      <c r="D30" s="143"/>
      <c r="E30" s="143"/>
      <c r="F30" s="143"/>
      <c r="G30" s="143"/>
      <c r="H30" s="256"/>
    </row>
  </sheetData>
  <mergeCells count="10">
    <mergeCell ref="I26:I27"/>
    <mergeCell ref="I6:I11"/>
    <mergeCell ref="I15:I18"/>
    <mergeCell ref="I19:I25"/>
    <mergeCell ref="A28:A29"/>
    <mergeCell ref="I28:I29"/>
    <mergeCell ref="A6:A8"/>
    <mergeCell ref="A9:A11"/>
    <mergeCell ref="A13:A14"/>
    <mergeCell ref="I13:I14"/>
  </mergeCells>
  <phoneticPr fontId="27"/>
  <dataValidations count="1">
    <dataValidation type="list" allowBlank="1" showInputMessage="1" showErrorMessage="1" sqref="C6:G29">
      <formula1>"□,☑"</formula1>
    </dataValidation>
  </dataValidations>
  <pageMargins left="0.7" right="0.7" top="0.75" bottom="0.75" header="0.3" footer="0.3"/>
  <pageSetup paperSize="9" scale="56" orientation="portrait" r:id="rId1"/>
  <headerFooter>
    <oddHeader>&amp;L自主点検表　※２</oddHeader>
  </headerFooter>
  <rowBreaks count="1" manualBreakCount="1">
    <brk id="2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view="pageBreakPreview" topLeftCell="A11" zoomScale="90" zoomScaleNormal="100" zoomScaleSheetLayoutView="90" workbookViewId="0">
      <selection activeCell="B23" sqref="B23"/>
    </sheetView>
  </sheetViews>
  <sheetFormatPr defaultRowHeight="13.5" x14ac:dyDescent="0.15"/>
  <cols>
    <col min="1" max="1" width="12.125" customWidth="1"/>
    <col min="2" max="2" width="61.875" customWidth="1"/>
    <col min="3" max="7" width="5.375" customWidth="1"/>
    <col min="8" max="8" width="21.625" customWidth="1"/>
    <col min="9" max="9" width="14.125" customWidth="1"/>
  </cols>
  <sheetData>
    <row r="1" spans="1:9" x14ac:dyDescent="0.15">
      <c r="A1" s="120" t="s">
        <v>7</v>
      </c>
      <c r="B1" s="121" t="s">
        <v>197</v>
      </c>
      <c r="C1" s="122"/>
      <c r="D1" s="122"/>
      <c r="E1" s="122"/>
      <c r="F1" s="122"/>
      <c r="G1" s="122"/>
    </row>
    <row r="2" spans="1:9" x14ac:dyDescent="0.15">
      <c r="A2" s="123" t="s">
        <v>5</v>
      </c>
      <c r="B2" s="124" t="s">
        <v>198</v>
      </c>
      <c r="C2" s="122"/>
      <c r="D2" s="122"/>
      <c r="E2" s="122"/>
      <c r="F2" s="122"/>
      <c r="G2" s="122"/>
    </row>
    <row r="3" spans="1:9" ht="14.25" thickBot="1" x14ac:dyDescent="0.2">
      <c r="A3" s="125" t="s">
        <v>115</v>
      </c>
      <c r="B3" s="126" t="s">
        <v>199</v>
      </c>
      <c r="C3" s="122"/>
      <c r="D3" s="122"/>
      <c r="E3" s="122"/>
      <c r="F3" s="122"/>
      <c r="G3" s="122"/>
    </row>
    <row r="4" spans="1:9" x14ac:dyDescent="0.15">
      <c r="A4" s="127"/>
      <c r="B4" s="128"/>
      <c r="C4" s="122"/>
      <c r="D4" s="122"/>
      <c r="E4" s="122"/>
      <c r="F4" s="122"/>
      <c r="G4" s="122"/>
      <c r="H4" s="122"/>
    </row>
    <row r="5" spans="1:9" x14ac:dyDescent="0.15">
      <c r="A5" s="200" t="s">
        <v>2</v>
      </c>
      <c r="B5" s="201" t="s">
        <v>116</v>
      </c>
      <c r="C5" s="202" t="s">
        <v>200</v>
      </c>
      <c r="D5" s="202" t="s">
        <v>117</v>
      </c>
      <c r="E5" s="202" t="s">
        <v>201</v>
      </c>
      <c r="F5" s="202" t="s">
        <v>202</v>
      </c>
      <c r="G5" s="202" t="s">
        <v>118</v>
      </c>
      <c r="H5" s="253" t="s">
        <v>195</v>
      </c>
      <c r="I5" s="204" t="s">
        <v>172</v>
      </c>
    </row>
    <row r="6" spans="1:9" ht="143.25" customHeight="1" x14ac:dyDescent="0.15">
      <c r="A6" s="531" t="s">
        <v>119</v>
      </c>
      <c r="B6" s="129" t="s">
        <v>120</v>
      </c>
      <c r="C6" s="208" t="s">
        <v>183</v>
      </c>
      <c r="D6" s="130" t="s">
        <v>196</v>
      </c>
      <c r="E6" s="130" t="s">
        <v>196</v>
      </c>
      <c r="F6" s="130" t="s">
        <v>196</v>
      </c>
      <c r="G6" s="265" t="s">
        <v>196</v>
      </c>
      <c r="H6" s="254"/>
      <c r="I6" s="522" t="s">
        <v>180</v>
      </c>
    </row>
    <row r="7" spans="1:9" ht="34.5" customHeight="1" x14ac:dyDescent="0.15">
      <c r="A7" s="534"/>
      <c r="B7" s="131" t="s">
        <v>121</v>
      </c>
      <c r="C7" s="130" t="s">
        <v>13</v>
      </c>
      <c r="D7" s="208" t="s">
        <v>183</v>
      </c>
      <c r="E7" s="130" t="s">
        <v>196</v>
      </c>
      <c r="F7" s="130" t="s">
        <v>196</v>
      </c>
      <c r="G7" s="265" t="s">
        <v>196</v>
      </c>
      <c r="H7" s="261" t="s">
        <v>233</v>
      </c>
      <c r="I7" s="523"/>
    </row>
    <row r="8" spans="1:9" ht="32.25" customHeight="1" x14ac:dyDescent="0.15">
      <c r="A8" s="532"/>
      <c r="B8" s="129" t="s">
        <v>122</v>
      </c>
      <c r="C8" s="130" t="s">
        <v>13</v>
      </c>
      <c r="D8" s="130" t="s">
        <v>196</v>
      </c>
      <c r="E8" s="208" t="s">
        <v>183</v>
      </c>
      <c r="F8" s="130" t="s">
        <v>196</v>
      </c>
      <c r="G8" s="265" t="s">
        <v>196</v>
      </c>
      <c r="H8" s="257" t="s">
        <v>203</v>
      </c>
      <c r="I8" s="524"/>
    </row>
    <row r="9" spans="1:9" ht="32.25" customHeight="1" x14ac:dyDescent="0.15">
      <c r="A9" s="531" t="s">
        <v>123</v>
      </c>
      <c r="B9" s="131" t="s">
        <v>124</v>
      </c>
      <c r="C9" s="208" t="s">
        <v>183</v>
      </c>
      <c r="D9" s="130" t="s">
        <v>196</v>
      </c>
      <c r="E9" s="130" t="s">
        <v>196</v>
      </c>
      <c r="F9" s="130" t="s">
        <v>196</v>
      </c>
      <c r="G9" s="265" t="s">
        <v>196</v>
      </c>
      <c r="H9" s="257" t="s">
        <v>206</v>
      </c>
      <c r="I9" s="537"/>
    </row>
    <row r="10" spans="1:9" ht="141" customHeight="1" x14ac:dyDescent="0.15">
      <c r="A10" s="534"/>
      <c r="B10" s="131" t="s">
        <v>125</v>
      </c>
      <c r="C10" s="130" t="s">
        <v>13</v>
      </c>
      <c r="D10" s="208" t="s">
        <v>183</v>
      </c>
      <c r="E10" s="130" t="s">
        <v>196</v>
      </c>
      <c r="F10" s="130" t="s">
        <v>196</v>
      </c>
      <c r="G10" s="265" t="s">
        <v>196</v>
      </c>
      <c r="H10" s="258" t="s">
        <v>205</v>
      </c>
      <c r="I10" s="538"/>
    </row>
    <row r="11" spans="1:9" ht="21" customHeight="1" x14ac:dyDescent="0.15">
      <c r="A11" s="532"/>
      <c r="B11" s="129" t="s">
        <v>204</v>
      </c>
      <c r="C11" s="130" t="s">
        <v>13</v>
      </c>
      <c r="D11" s="130" t="s">
        <v>196</v>
      </c>
      <c r="E11" s="208" t="s">
        <v>183</v>
      </c>
      <c r="F11" s="130" t="s">
        <v>196</v>
      </c>
      <c r="G11" s="265" t="s">
        <v>196</v>
      </c>
      <c r="H11" s="254"/>
      <c r="I11" s="539"/>
    </row>
    <row r="12" spans="1:9" ht="30" customHeight="1" x14ac:dyDescent="0.15">
      <c r="A12" s="252" t="s">
        <v>127</v>
      </c>
      <c r="B12" s="129" t="s">
        <v>128</v>
      </c>
      <c r="C12" s="130" t="s">
        <v>13</v>
      </c>
      <c r="D12" s="208" t="s">
        <v>183</v>
      </c>
      <c r="E12" s="130" t="s">
        <v>196</v>
      </c>
      <c r="F12" s="130" t="s">
        <v>196</v>
      </c>
      <c r="G12" s="265" t="s">
        <v>196</v>
      </c>
      <c r="H12" s="259" t="s">
        <v>207</v>
      </c>
      <c r="I12" s="205" t="s">
        <v>173</v>
      </c>
    </row>
    <row r="13" spans="1:9" ht="32.25" customHeight="1" x14ac:dyDescent="0.15">
      <c r="A13" s="531" t="s">
        <v>129</v>
      </c>
      <c r="B13" s="129" t="s">
        <v>130</v>
      </c>
      <c r="C13" s="208" t="s">
        <v>183</v>
      </c>
      <c r="D13" s="130" t="s">
        <v>196</v>
      </c>
      <c r="E13" s="130" t="s">
        <v>196</v>
      </c>
      <c r="F13" s="130" t="s">
        <v>196</v>
      </c>
      <c r="G13" s="265" t="s">
        <v>196</v>
      </c>
      <c r="H13" s="254"/>
      <c r="I13" s="540" t="s">
        <v>174</v>
      </c>
    </row>
    <row r="14" spans="1:9" ht="24.75" customHeight="1" x14ac:dyDescent="0.15">
      <c r="A14" s="534"/>
      <c r="B14" s="129" t="s">
        <v>131</v>
      </c>
      <c r="C14" s="130" t="s">
        <v>13</v>
      </c>
      <c r="D14" s="130" t="s">
        <v>196</v>
      </c>
      <c r="E14" s="130" t="s">
        <v>196</v>
      </c>
      <c r="F14" s="130" t="s">
        <v>196</v>
      </c>
      <c r="G14" s="265" t="s">
        <v>196</v>
      </c>
      <c r="H14" s="254"/>
      <c r="I14" s="526"/>
    </row>
    <row r="15" spans="1:9" ht="36.75" customHeight="1" x14ac:dyDescent="0.15">
      <c r="A15" s="132" t="s">
        <v>132</v>
      </c>
      <c r="B15" s="129" t="s">
        <v>133</v>
      </c>
      <c r="C15" s="208" t="s">
        <v>183</v>
      </c>
      <c r="D15" s="130" t="s">
        <v>196</v>
      </c>
      <c r="E15" s="130" t="s">
        <v>196</v>
      </c>
      <c r="F15" s="130" t="s">
        <v>196</v>
      </c>
      <c r="G15" s="265" t="s">
        <v>196</v>
      </c>
      <c r="I15" s="525" t="s">
        <v>175</v>
      </c>
    </row>
    <row r="16" spans="1:9" ht="29.25" customHeight="1" x14ac:dyDescent="0.15">
      <c r="A16" s="134"/>
      <c r="B16" s="129" t="s">
        <v>134</v>
      </c>
      <c r="C16" s="208" t="s">
        <v>183</v>
      </c>
      <c r="D16" s="130" t="s">
        <v>196</v>
      </c>
      <c r="E16" s="130" t="s">
        <v>196</v>
      </c>
      <c r="F16" s="130" t="s">
        <v>196</v>
      </c>
      <c r="G16" s="265" t="s">
        <v>196</v>
      </c>
      <c r="H16" s="254"/>
      <c r="I16" s="526"/>
    </row>
    <row r="17" spans="1:9" ht="27.75" customHeight="1" x14ac:dyDescent="0.15">
      <c r="A17" s="203"/>
      <c r="B17" s="129" t="s">
        <v>135</v>
      </c>
      <c r="C17" s="130" t="s">
        <v>13</v>
      </c>
      <c r="D17" s="208" t="s">
        <v>183</v>
      </c>
      <c r="E17" s="130" t="s">
        <v>196</v>
      </c>
      <c r="F17" s="130" t="s">
        <v>196</v>
      </c>
      <c r="G17" s="265" t="s">
        <v>196</v>
      </c>
      <c r="H17" s="260" t="s">
        <v>232</v>
      </c>
      <c r="I17" s="526"/>
    </row>
    <row r="18" spans="1:9" ht="31.5" customHeight="1" x14ac:dyDescent="0.15">
      <c r="A18" s="133"/>
      <c r="B18" s="129" t="s">
        <v>136</v>
      </c>
      <c r="C18" s="208" t="s">
        <v>183</v>
      </c>
      <c r="D18" s="130" t="s">
        <v>196</v>
      </c>
      <c r="E18" s="130" t="s">
        <v>196</v>
      </c>
      <c r="F18" s="130" t="s">
        <v>196</v>
      </c>
      <c r="G18" s="265" t="s">
        <v>196</v>
      </c>
      <c r="H18" s="254"/>
      <c r="I18" s="527"/>
    </row>
    <row r="19" spans="1:9" ht="21" customHeight="1" x14ac:dyDescent="0.15">
      <c r="A19" s="132" t="s">
        <v>137</v>
      </c>
      <c r="B19" s="129" t="s">
        <v>138</v>
      </c>
      <c r="C19" s="208" t="s">
        <v>183</v>
      </c>
      <c r="D19" s="130" t="s">
        <v>196</v>
      </c>
      <c r="E19" s="130" t="s">
        <v>196</v>
      </c>
      <c r="F19" s="130" t="s">
        <v>196</v>
      </c>
      <c r="G19" s="265" t="s">
        <v>196</v>
      </c>
      <c r="I19" s="528" t="s">
        <v>177</v>
      </c>
    </row>
    <row r="20" spans="1:9" ht="26.25" customHeight="1" x14ac:dyDescent="0.15">
      <c r="A20" s="134"/>
      <c r="B20" s="129" t="s">
        <v>139</v>
      </c>
      <c r="C20" s="208" t="s">
        <v>183</v>
      </c>
      <c r="D20" s="130" t="s">
        <v>196</v>
      </c>
      <c r="E20" s="130" t="s">
        <v>196</v>
      </c>
      <c r="F20" s="130" t="s">
        <v>196</v>
      </c>
      <c r="G20" s="265" t="s">
        <v>196</v>
      </c>
      <c r="H20" s="255"/>
      <c r="I20" s="529"/>
    </row>
    <row r="21" spans="1:9" ht="29.25" customHeight="1" x14ac:dyDescent="0.15">
      <c r="A21" s="134"/>
      <c r="B21" s="135" t="s">
        <v>140</v>
      </c>
      <c r="C21" s="208" t="s">
        <v>183</v>
      </c>
      <c r="D21" s="130" t="s">
        <v>196</v>
      </c>
      <c r="E21" s="130" t="s">
        <v>196</v>
      </c>
      <c r="F21" s="130" t="s">
        <v>196</v>
      </c>
      <c r="G21" s="265" t="s">
        <v>196</v>
      </c>
      <c r="H21" s="255"/>
      <c r="I21" s="529"/>
    </row>
    <row r="22" spans="1:9" ht="111.75" customHeight="1" x14ac:dyDescent="0.15">
      <c r="A22" s="134"/>
      <c r="B22" s="206" t="s">
        <v>141</v>
      </c>
      <c r="C22" s="208" t="s">
        <v>183</v>
      </c>
      <c r="D22" s="130" t="s">
        <v>196</v>
      </c>
      <c r="E22" s="130" t="s">
        <v>196</v>
      </c>
      <c r="F22" s="130" t="s">
        <v>196</v>
      </c>
      <c r="G22" s="265" t="s">
        <v>196</v>
      </c>
      <c r="H22" s="254"/>
      <c r="I22" s="529"/>
    </row>
    <row r="23" spans="1:9" ht="105" customHeight="1" x14ac:dyDescent="0.15">
      <c r="A23" s="134"/>
      <c r="B23" s="131" t="s">
        <v>176</v>
      </c>
      <c r="C23" s="210" t="s">
        <v>183</v>
      </c>
      <c r="D23" s="137" t="s">
        <v>196</v>
      </c>
      <c r="E23" s="137" t="s">
        <v>196</v>
      </c>
      <c r="F23" s="137" t="s">
        <v>196</v>
      </c>
      <c r="G23" s="266" t="s">
        <v>196</v>
      </c>
      <c r="H23" s="254"/>
      <c r="I23" s="529"/>
    </row>
    <row r="24" spans="1:9" ht="68.25" customHeight="1" x14ac:dyDescent="0.15">
      <c r="A24" s="134"/>
      <c r="B24" s="129" t="s">
        <v>142</v>
      </c>
      <c r="C24" s="208" t="s">
        <v>183</v>
      </c>
      <c r="D24" s="130" t="s">
        <v>196</v>
      </c>
      <c r="E24" s="130" t="s">
        <v>196</v>
      </c>
      <c r="F24" s="130" t="s">
        <v>196</v>
      </c>
      <c r="G24" s="265" t="s">
        <v>196</v>
      </c>
      <c r="I24" s="529"/>
    </row>
    <row r="25" spans="1:9" ht="30.75" customHeight="1" x14ac:dyDescent="0.15">
      <c r="A25" s="134"/>
      <c r="B25" s="136" t="s">
        <v>143</v>
      </c>
      <c r="C25" s="208" t="s">
        <v>183</v>
      </c>
      <c r="D25" s="130" t="s">
        <v>196</v>
      </c>
      <c r="E25" s="130" t="s">
        <v>196</v>
      </c>
      <c r="F25" s="130" t="s">
        <v>196</v>
      </c>
      <c r="G25" s="265" t="s">
        <v>196</v>
      </c>
      <c r="H25" s="255"/>
      <c r="I25" s="530"/>
    </row>
    <row r="26" spans="1:9" ht="132" customHeight="1" x14ac:dyDescent="0.15">
      <c r="A26" s="270"/>
      <c r="B26" s="273" t="s">
        <v>148</v>
      </c>
      <c r="C26" s="277" t="s">
        <v>183</v>
      </c>
      <c r="D26" s="265" t="s">
        <v>196</v>
      </c>
      <c r="E26" s="265" t="s">
        <v>196</v>
      </c>
      <c r="F26" s="265" t="s">
        <v>196</v>
      </c>
      <c r="G26" s="265" t="s">
        <v>196</v>
      </c>
      <c r="H26" s="271"/>
      <c r="I26" s="520" t="s">
        <v>230</v>
      </c>
    </row>
    <row r="27" spans="1:9" ht="112.5" customHeight="1" x14ac:dyDescent="0.15">
      <c r="A27" s="272"/>
      <c r="B27" s="274" t="s">
        <v>144</v>
      </c>
      <c r="C27" s="275" t="s">
        <v>196</v>
      </c>
      <c r="D27" s="277" t="s">
        <v>183</v>
      </c>
      <c r="E27" s="265" t="s">
        <v>196</v>
      </c>
      <c r="F27" s="265" t="s">
        <v>196</v>
      </c>
      <c r="G27" s="265" t="s">
        <v>196</v>
      </c>
      <c r="H27" s="278" t="s">
        <v>231</v>
      </c>
      <c r="I27" s="521"/>
    </row>
    <row r="28" spans="1:9" ht="20.25" customHeight="1" x14ac:dyDescent="0.15">
      <c r="A28" s="531" t="s">
        <v>145</v>
      </c>
      <c r="B28" s="140" t="s">
        <v>146</v>
      </c>
      <c r="C28" s="208" t="s">
        <v>183</v>
      </c>
      <c r="D28" s="130" t="s">
        <v>196</v>
      </c>
      <c r="E28" s="130" t="s">
        <v>196</v>
      </c>
      <c r="F28" s="130" t="s">
        <v>196</v>
      </c>
      <c r="G28" s="265" t="s">
        <v>196</v>
      </c>
      <c r="H28" s="254"/>
      <c r="I28" s="525" t="s">
        <v>178</v>
      </c>
    </row>
    <row r="29" spans="1:9" ht="93" customHeight="1" x14ac:dyDescent="0.15">
      <c r="A29" s="532"/>
      <c r="B29" s="135" t="s">
        <v>147</v>
      </c>
      <c r="C29" s="209" t="s">
        <v>183</v>
      </c>
      <c r="D29" s="130" t="s">
        <v>13</v>
      </c>
      <c r="E29" s="130" t="s">
        <v>196</v>
      </c>
      <c r="F29" s="130" t="s">
        <v>196</v>
      </c>
      <c r="G29" s="265" t="s">
        <v>196</v>
      </c>
      <c r="H29" s="139"/>
      <c r="I29" s="533"/>
    </row>
    <row r="30" spans="1:9" x14ac:dyDescent="0.15">
      <c r="A30" s="141"/>
      <c r="B30" s="142"/>
      <c r="C30" s="143"/>
      <c r="D30" s="143"/>
      <c r="E30" s="143"/>
      <c r="F30" s="143"/>
      <c r="G30" s="143"/>
      <c r="H30" s="256"/>
    </row>
  </sheetData>
  <mergeCells count="11">
    <mergeCell ref="I13:I14"/>
    <mergeCell ref="I26:I27"/>
    <mergeCell ref="I15:I18"/>
    <mergeCell ref="I19:I25"/>
    <mergeCell ref="A28:A29"/>
    <mergeCell ref="I28:I29"/>
    <mergeCell ref="A6:A8"/>
    <mergeCell ref="I6:I8"/>
    <mergeCell ref="A9:A11"/>
    <mergeCell ref="I9:I11"/>
    <mergeCell ref="A13:A14"/>
  </mergeCells>
  <phoneticPr fontId="27"/>
  <dataValidations count="2">
    <dataValidation type="list" allowBlank="1" showInputMessage="1" showErrorMessage="1" sqref="C6:G29">
      <formula1>"□,☑"</formula1>
    </dataValidation>
    <dataValidation type="list" allowBlank="1" showInputMessage="1" showErrorMessage="1" sqref="C1:C5 C30:C65536">
      <formula1>"□，☑"</formula1>
    </dataValidation>
  </dataValidations>
  <pageMargins left="0.7" right="0.7" top="0.75" bottom="0.75" header="0.3" footer="0.3"/>
  <pageSetup paperSize="9" scale="46" orientation="portrait" r:id="rId1"/>
  <headerFooter>
    <oddHeader>&amp;L自主点検表　※２</oddHeader>
  </headerFooter>
  <rowBreaks count="1" manualBreakCount="1">
    <brk id="18"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シート１　定期報告書</vt:lpstr>
      <vt:lpstr>記入例（定期報告）</vt:lpstr>
      <vt:lpstr>シート２　自主点検表</vt:lpstr>
      <vt:lpstr>記入例（自主点検表）</vt:lpstr>
      <vt:lpstr>'シート１　定期報告書'!Print_Area</vt:lpstr>
      <vt:lpstr>'シート２　自主点検表'!Print_Area</vt:lpstr>
      <vt:lpstr>'記入例（自主点検表）'!Print_Area</vt:lpstr>
      <vt:lpstr>'記入例（定期報告）'!Print_Area</vt:lpstr>
      <vt:lpstr>'シート１　定期報告書'!Print_Titles</vt:lpstr>
      <vt:lpstr>'記入例（定期報告）'!Print_Titles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髙畑　庄司</cp:lastModifiedBy>
  <cp:lastPrinted>2017-08-23T05:28:25Z</cp:lastPrinted>
  <dcterms:created xsi:type="dcterms:W3CDTF">2012-07-04T02:31:03Z</dcterms:created>
  <dcterms:modified xsi:type="dcterms:W3CDTF">2023-06-20T02:41:21Z</dcterms:modified>
</cp:coreProperties>
</file>