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90" yWindow="-135" windowWidth="14430" windowHeight="12495" tabRatio="7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B102" i="12"/>
  <c r="CW102" i="12"/>
  <c r="CR102" i="12"/>
  <c r="AU88" i="12" l="1"/>
  <c r="AP88" i="12"/>
  <c r="AF88" i="12"/>
  <c r="AU23" i="12" l="1"/>
  <c r="AP23" i="12"/>
  <c r="AA23" i="12"/>
  <c r="V23" i="12"/>
  <c r="Q23" i="12"/>
  <c r="AA9" i="12"/>
  <c r="AA8" i="12"/>
  <c r="AA7"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W34" i="10"/>
  <c r="BW35" i="10" s="1"/>
  <c r="BW36" i="10" s="1"/>
  <c r="BW37" i="10" s="1"/>
  <c r="BW38" i="10" s="1"/>
  <c r="BW39" i="10" s="1"/>
  <c r="BW40" i="10" s="1"/>
  <c r="BW41" i="10" s="1"/>
  <c r="BW42" i="10" s="1"/>
  <c r="BW43" i="10" s="1"/>
  <c r="C34" i="10"/>
  <c r="U34" i="10" l="1"/>
  <c r="U35" i="10" s="1"/>
  <c r="U36" i="10" s="1"/>
  <c r="AM34" i="10"/>
  <c r="AM35" i="10" s="1"/>
  <c r="AM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<sst xmlns="http://schemas.openxmlformats.org/spreadsheetml/2006/main" count="1025" uniqueCount="610">
  <si>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</si>
  <si>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</si>
  <si>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</si>
  <si>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</si>
  <si>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</si>
  <si>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</si>
  <si>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</si>
  <si>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</si>
  <si>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</si>
  <si>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</si>
  <si>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</si>
  <si>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</si>
  <si>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</si>
  <si>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</si>
  <si>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</si>
  <si>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</si>
  <si>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</si>
  <si>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</si>
  <si>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</si>
  <si>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</si>
  <si>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</si>
  <si>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</si>
  <si>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</si>
  <si>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</si>
  <si>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</si>
  <si>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</si>
  <si>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</si>
  <si>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</si>
  <si>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</si>
  <si>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</si>
  <si>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</si>
  <si>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</si>
  <si>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</si>
  <si>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</si>
  <si>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</si>
  <si>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</si>
  <si>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</si>
  <si>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</si>
  <si>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</si>
  <si>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</si>
  <si>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</si>
  <si>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</si>
  <si>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</si>
  <si>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</si>
  <si>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</si>
  <si>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</si>
  <si>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</si>
  <si>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</si>
  <si>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</si>
  <si>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</si>
  <si>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</si>
  <si>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</si>
  <si>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</si>
  <si>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</si>
  <si>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</si>
  <si>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</si>
  <si>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</si>
  <si>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</si>
  <si>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</si>
  <si>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</si>
  <si>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</si>
  <si>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</si>
  <si>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</si>
  <si>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</si>
  <si>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</si>
  <si>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</si>
  <si>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</si>
  <si>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</si>
  <si>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</si>
  <si>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</si>
  <si>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</si>
  <si>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</si>
  <si>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</si>
  <si>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</si>
  <si>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</si>
  <si>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</si>
  <si>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</si>
  <si>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</si>
  <si>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</si>
  <si>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</si>
  <si>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</si>
  <si>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</si>
  <si>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</si>
  <si>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</si>
  <si>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</si>
  <si>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</si>
  <si>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</si>
  <si>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</si>
  <si>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</si>
  <si>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</si>
  <si>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</si>
  <si>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</si>
  <si>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</si>
  <si>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</si>
  <si>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</si>
  <si>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</si>
  <si>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</si>
  <si>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</si>
  <si>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</si>
  <si>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</si>
  <si>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</si>
  <si>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</si>
  <si>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</si>
  <si>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</si>
  <si>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</si>
  <si>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</si>
  <si>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</si>
  <si>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</si>
  <si>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</si>
  <si>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</si>
  <si>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</si>
  <si>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</si>
  <si>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</si>
  <si>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</si>
  <si>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</si>
  <si>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</si>
  <si>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</si>
  <si>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</si>
  <si>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</si>
  <si>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</si>
  <si>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</si>
  <si>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</si>
  <si>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</si>
  <si>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</si>
  <si>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</si>
  <si>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</si>
  <si>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</si>
  <si>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</si>
  <si>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</si>
  <si>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</si>
  <si>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</si>
  <si>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</si>
  <si>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</si>
  <si>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</si>
  <si>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</si>
  <si>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</si>
  <si>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</si>
  <si>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</si>
  <si>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</si>
  <si>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</si>
  <si>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</si>
  <si>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</si>
  <si>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</si>
  <si>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</si>
  <si>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</si>
  <si>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病院事業会計</t>
    <phoneticPr fontId="5"/>
  </si>
  <si>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</si>
  <si>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</si>
  <si>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</si>
  <si>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</si>
  <si>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</si>
  <si>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</si>
  <si>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</si>
  <si>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</si>
  <si>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</si>
  <si>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</si>
  <si>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</si>
  <si>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</si>
  <si>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</si>
  <si>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</si>
  <si>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</si>
  <si>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</si>
  <si>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</si>
  <si>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</si>
  <si>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</si>
  <si>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</si>
  <si>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</si>
  <si>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</si>
  <si>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</si>
  <si>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</si>
  <si>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</si>
  <si>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</si>
  <si>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</si>
  <si>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</si>
  <si>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</si>
  <si>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</si>
  <si>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</si>
  <si>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</si>
  <si>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</si>
  <si>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</si>
  <si>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</si>
  <si>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</si>
  <si>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</si>
  <si>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</si>
  <si>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</si>
  <si>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</si>
  <si>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</si>
  <si>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</si>
  <si>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</si>
  <si>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</si>
  <si>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</si>
  <si>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</si>
  <si>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</si>
  <si>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</si>
  <si>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</si>
  <si>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</si>
  <si>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</si>
  <si>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</si>
  <si>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</si>
  <si>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</si>
  <si>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</si>
  <si>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</si>
  <si>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</si>
  <si>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</si>
  <si>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</si>
  <si>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</si>
  <si>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</si>
  <si>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</si>
  <si>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</si>
  <si>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</si>
  <si>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</si>
  <si>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岩手県盛岡市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</si>
  <si>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</si>
  <si>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</si>
  <si>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</si>
  <si>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</si>
  <si>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</si>
  <si>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</si>
  <si>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</si>
  <si>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</si>
  <si>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</si>
  <si>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</si>
  <si>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</si>
  <si>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</si>
  <si>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</si>
  <si>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</si>
  <si>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</si>
  <si>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</si>
  <si>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</si>
  <si>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</si>
  <si>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</si>
  <si>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</si>
  <si>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</si>
  <si>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</si>
  <si>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</si>
  <si>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</si>
  <si>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</si>
  <si>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</si>
  <si>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</si>
  <si>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</si>
  <si>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</si>
  <si>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</si>
  <si>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</si>
  <si>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</si>
  <si>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</si>
  <si>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</si>
  <si>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</si>
  <si>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</si>
  <si>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</si>
  <si>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</si>
  <si>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</si>
  <si>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</si>
  <si>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</si>
  <si>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</si>
  <si>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</si>
  <si>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</si>
  <si>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</si>
  <si>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</si>
  <si>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</si>
  <si>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</si>
  <si>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</si>
  <si>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</si>
  <si>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</si>
  <si>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</si>
  <si>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</si>
  <si>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</si>
  <si>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</si>
  <si>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</si>
  <si>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</si>
  <si>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</si>
  <si>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</si>
  <si>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</si>
  <si>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</si>
  <si>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</si>
  <si>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</si>
  <si>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</si>
  <si>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</si>
  <si>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</si>
  <si>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</si>
  <si>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</si>
  <si>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</si>
  <si>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</si>
  <si>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</si>
  <si>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</si>
  <si>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</si>
  <si>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</si>
  <si>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</si>
  <si>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</si>
  <si>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</si>
  <si>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</si>
  <si>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</si>
  <si>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</si>
  <si>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</si>
  <si>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</si>
  <si>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</si>
  <si>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</si>
  <si>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</si>
  <si>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</si>
  <si>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</si>
  <si>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</si>
  <si>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</si>
  <si>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</si>
  <si>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</si>
  <si>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</si>
  <si>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</si>
  <si>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</si>
  <si>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</si>
  <si>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</si>
  <si>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</si>
  <si>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</si>
  <si>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</si>
  <si>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</si>
  <si>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</si>
  <si>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</si>
  <si>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</si>
  <si>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</si>
  <si>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</si>
  <si>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</si>
  <si>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</si>
  <si>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</si>
  <si>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</si>
  <si>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</si>
  <si>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</si>
  <si>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</si>
  <si>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</si>
  <si>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</si>
  <si>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</si>
  <si>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</si>
  <si>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</si>
  <si>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</si>
  <si>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</si>
  <si>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</si>
  <si>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</si>
  <si>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</si>
  <si>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</si>
  <si>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</si>
  <si>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</si>
  <si>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</si>
  <si>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</si>
  <si>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</si>
  <si>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</si>
  <si>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</si>
  <si>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</si>
  <si>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</si>
  <si>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</si>
  <si>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</si>
  <si>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</si>
  <si>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</si>
  <si>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</si>
  <si>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</si>
  <si>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</si>
  <si>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</si>
  <si>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</si>
  <si>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</si>
  <si>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</si>
  <si>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</si>
  <si>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</si>
  <si>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</si>
  <si>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</si>
  <si>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</si>
  <si>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</si>
  <si>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岩手県盛岡市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</si>
  <si>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</si>
  <si>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</si>
  <si>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</si>
  <si>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</si>
  <si>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</si>
  <si>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</si>
  <si>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</si>
  <si>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</si>
  <si>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</si>
  <si>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</si>
  <si>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</si>
  <si>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</si>
  <si>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</si>
  <si>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</si>
  <si>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</si>
  <si>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</si>
  <si>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</si>
  <si>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</si>
  <si>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</si>
  <si>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</si>
  <si>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</si>
  <si>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</si>
  <si>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</si>
  <si>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</si>
  <si>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</si>
  <si>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</si>
  <si>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</si>
  <si>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</si>
  <si>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</si>
  <si>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</si>
  <si>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</si>
  <si>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</si>
  <si>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</si>
  <si>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</si>
  <si>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</si>
  <si>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水道事業会計</t>
    <phoneticPr fontId="5"/>
  </si>
  <si>
    <t>法適用企業</t>
    <phoneticPr fontId="5"/>
  </si>
  <si>
    <t>下水道事業会計</t>
    <phoneticPr fontId="5"/>
  </si>
  <si>
    <t>病院事業会計</t>
    <phoneticPr fontId="5"/>
  </si>
  <si>
    <t>農業集落排水事業費特別会計</t>
    <phoneticPr fontId="5"/>
  </si>
  <si>
    <t>法非適用企業</t>
    <phoneticPr fontId="5"/>
  </si>
  <si>
    <t>公設浄化槽事業費特別会計</t>
    <phoneticPr fontId="5"/>
  </si>
  <si>
    <t>法非適用企業</t>
    <phoneticPr fontId="5"/>
  </si>
  <si>
    <t>中央卸売市場費特別会計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</si>
  <si>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</si>
  <si>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</si>
  <si>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</si>
  <si>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</si>
  <si>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</si>
  <si>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</si>
  <si>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</si>
  <si>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</si>
  <si>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</si>
  <si>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</si>
  <si>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</si>
  <si>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</si>
  <si>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</si>
  <si>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</si>
  <si>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</si>
  <si>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</si>
  <si>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</si>
  <si>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</si>
  <si>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</si>
  <si>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</si>
  <si>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</si>
  <si>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</si>
  <si>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</si>
  <si>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</si>
  <si>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</si>
  <si>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</si>
  <si>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</si>
  <si>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</si>
  <si>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</si>
  <si>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</si>
  <si>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</si>
  <si>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</si>
  <si>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</si>
  <si>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</si>
  <si>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</si>
  <si>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</si>
  <si>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</si>
  <si>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</si>
  <si>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</si>
  <si>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</si>
  <si>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</si>
  <si>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</si>
  <si>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</si>
  <si>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</si>
  <si>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</si>
  <si>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</si>
  <si>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</si>
  <si>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</si>
  <si>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</si>
  <si>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</si>
  <si>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</si>
  <si>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</si>
  <si>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</si>
  <si>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</si>
  <si>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</si>
  <si>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</si>
  <si>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</si>
  <si>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中央卸売市場費特別会計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</si>
  <si>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</si>
  <si>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</si>
  <si>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</si>
  <si>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</si>
  <si>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</si>
  <si>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</si>
  <si>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</si>
  <si>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</si>
  <si>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</si>
  <si>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</si>
  <si>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</si>
  <si>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</si>
  <si>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</si>
  <si>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</si>
  <si>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</si>
  <si>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</si>
  <si>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</si>
  <si>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</si>
  <si>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</si>
  <si>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</si>
  <si>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</si>
  <si>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</si>
  <si>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</si>
  <si>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</si>
  <si>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</si>
  <si>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</si>
  <si>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</si>
  <si>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</si>
  <si>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</si>
  <si>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</si>
  <si>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</si>
  <si>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</si>
  <si>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</si>
  <si>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</si>
  <si>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</si>
  <si>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</si>
  <si>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</si>
  <si>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</si>
  <si>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</si>
  <si>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</si>
  <si>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</si>
  <si>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</si>
  <si>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</si>
  <si>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</si>
  <si>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</si>
  <si>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</si>
  <si>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</si>
  <si>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</si>
  <si>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</si>
  <si>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</si>
  <si>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</si>
  <si>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</si>
  <si>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</si>
  <si>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</si>
  <si>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</si>
  <si>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</si>
  <si>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</si>
  <si>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</si>
  <si>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</si>
  <si>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</si>
  <si>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</si>
  <si>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</si>
  <si>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</si>
  <si>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</si>
  <si>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</si>
  <si>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</si>
  <si>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</si>
  <si>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</si>
  <si>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</si>
  <si>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</si>
  <si>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</si>
  <si>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</si>
  <si>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</si>
  <si>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</si>
  <si>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</si>
  <si>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</si>
  <si>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</si>
  <si>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</si>
  <si>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</si>
  <si>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</si>
  <si>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</si>
  <si>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</si>
  <si>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</si>
  <si>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</si>
  <si>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</si>
  <si>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2.66</t>
  </si>
  <si>
    <t>▲ 2.13</t>
  </si>
  <si>
    <t>病院事業会計</t>
  </si>
  <si>
    <t>▲ 0.17</t>
  </si>
  <si>
    <t>水道事業会計</t>
  </si>
  <si>
    <t>下水道事業会計</t>
  </si>
  <si>
    <t>国民健康保険費特別会計</t>
  </si>
  <si>
    <t>一般会計</t>
  </si>
  <si>
    <t>介護保険費特別会計</t>
  </si>
  <si>
    <t>母子父子寡婦福祉資金貸付事業費特別会計</t>
  </si>
  <si>
    <t>後期高齢者医療費特別会計</t>
  </si>
  <si>
    <t>その他会計（赤字）</t>
  </si>
  <si>
    <t>その他会計（黒字）</t>
  </si>
  <si>
    <t>公共施設等整備基金</t>
    <rPh sb="0" eb="2">
      <t>コウキョウ</t>
    </rPh>
    <rPh sb="2" eb="4">
      <t>シセツ</t>
    </rPh>
    <rPh sb="4" eb="5">
      <t>トウ</t>
    </rPh>
    <rPh sb="5" eb="7">
      <t>セイビ</t>
    </rPh>
    <rPh sb="7" eb="9">
      <t>キキン</t>
    </rPh>
    <phoneticPr fontId="11"/>
  </si>
  <si>
    <t>市庁舎整備基金</t>
    <rPh sb="0" eb="3">
      <t>シチョウシャ</t>
    </rPh>
    <rPh sb="3" eb="5">
      <t>セイビ</t>
    </rPh>
    <rPh sb="5" eb="7">
      <t>キキン</t>
    </rPh>
    <phoneticPr fontId="11"/>
  </si>
  <si>
    <t>国際交流基金</t>
    <rPh sb="0" eb="2">
      <t>コクサイ</t>
    </rPh>
    <rPh sb="2" eb="4">
      <t>コウリュウ</t>
    </rPh>
    <rPh sb="4" eb="6">
      <t>キキン</t>
    </rPh>
    <phoneticPr fontId="11"/>
  </si>
  <si>
    <t>地球温暖化対策実行計画推進基金</t>
    <rPh sb="0" eb="2">
      <t>チキュウ</t>
    </rPh>
    <rPh sb="2" eb="5">
      <t>オンダンカ</t>
    </rPh>
    <rPh sb="5" eb="7">
      <t>タイサク</t>
    </rPh>
    <rPh sb="7" eb="9">
      <t>ジッコウ</t>
    </rPh>
    <rPh sb="9" eb="11">
      <t>ケイカク</t>
    </rPh>
    <rPh sb="11" eb="13">
      <t>スイシン</t>
    </rPh>
    <rPh sb="13" eb="15">
      <t>キキン</t>
    </rPh>
    <phoneticPr fontId="11"/>
  </si>
  <si>
    <t>子ども未来基金</t>
    <rPh sb="0" eb="1">
      <t>コ</t>
    </rPh>
    <rPh sb="3" eb="5">
      <t>ミライ</t>
    </rPh>
    <rPh sb="5" eb="7">
      <t>キキン</t>
    </rPh>
    <phoneticPr fontId="11"/>
  </si>
  <si>
    <t>（財）地場産業振興センター</t>
    <rPh sb="1" eb="2">
      <t>ザイ</t>
    </rPh>
    <rPh sb="3" eb="5">
      <t>ジバ</t>
    </rPh>
    <rPh sb="5" eb="7">
      <t>サンギョウ</t>
    </rPh>
    <rPh sb="7" eb="9">
      <t>シンコウ</t>
    </rPh>
    <phoneticPr fontId="24"/>
  </si>
  <si>
    <t>盛岡まちづくり（株）</t>
    <rPh sb="0" eb="2">
      <t>モリオカ</t>
    </rPh>
    <rPh sb="8" eb="9">
      <t>カブ</t>
    </rPh>
    <phoneticPr fontId="24"/>
  </si>
  <si>
    <t>（財）盛岡観光コンベンション協会</t>
    <rPh sb="1" eb="2">
      <t>ザイ</t>
    </rPh>
    <rPh sb="3" eb="5">
      <t>モリオカ</t>
    </rPh>
    <rPh sb="5" eb="7">
      <t>カンコウ</t>
    </rPh>
    <rPh sb="14" eb="16">
      <t>キョウカイ</t>
    </rPh>
    <phoneticPr fontId="24"/>
  </si>
  <si>
    <t>たまやま振興</t>
    <rPh sb="4" eb="6">
      <t>シンコウ</t>
    </rPh>
    <phoneticPr fontId="24"/>
  </si>
  <si>
    <t>盛岡地区広域土地開発公社</t>
    <rPh sb="0" eb="2">
      <t>モリオカ</t>
    </rPh>
    <rPh sb="2" eb="4">
      <t>チク</t>
    </rPh>
    <rPh sb="4" eb="6">
      <t>コウイキ</t>
    </rPh>
    <rPh sb="6" eb="8">
      <t>トチ</t>
    </rPh>
    <rPh sb="8" eb="10">
      <t>カイハツ</t>
    </rPh>
    <rPh sb="10" eb="12">
      <t>コウシャ</t>
    </rPh>
    <phoneticPr fontId="24"/>
  </si>
  <si>
    <t>（株）盛岡地域交流センター</t>
    <rPh sb="1" eb="2">
      <t>カブ</t>
    </rPh>
    <rPh sb="3" eb="5">
      <t>モリオカ</t>
    </rPh>
    <rPh sb="5" eb="7">
      <t>チイキ</t>
    </rPh>
    <rPh sb="7" eb="9">
      <t>コウリュウ</t>
    </rPh>
    <phoneticPr fontId="24"/>
  </si>
  <si>
    <t>（財）盛岡国際交流協会</t>
    <rPh sb="1" eb="2">
      <t>ザイ</t>
    </rPh>
    <rPh sb="3" eb="5">
      <t>モリオカ</t>
    </rPh>
    <rPh sb="5" eb="7">
      <t>コクサイ</t>
    </rPh>
    <rPh sb="7" eb="9">
      <t>コウリュウ</t>
    </rPh>
    <rPh sb="9" eb="11">
      <t>キョウカイ</t>
    </rPh>
    <phoneticPr fontId="24"/>
  </si>
  <si>
    <t>（社）盛岡市社会福祉事業団</t>
    <rPh sb="1" eb="2">
      <t>シャ</t>
    </rPh>
    <rPh sb="3" eb="6">
      <t>モリオカシ</t>
    </rPh>
    <rPh sb="6" eb="8">
      <t>シャカイ</t>
    </rPh>
    <rPh sb="8" eb="10">
      <t>フクシ</t>
    </rPh>
    <rPh sb="10" eb="13">
      <t>ジギョウダン</t>
    </rPh>
    <phoneticPr fontId="24"/>
  </si>
  <si>
    <t>盛岡市勤労者福祉サービスセンター</t>
    <rPh sb="0" eb="3">
      <t>モリオカシ</t>
    </rPh>
    <rPh sb="3" eb="6">
      <t>キンロウシャ</t>
    </rPh>
    <rPh sb="6" eb="8">
      <t>フクシ</t>
    </rPh>
    <phoneticPr fontId="24"/>
  </si>
  <si>
    <t>（財）盛岡地区勤労者共同福祉センター</t>
    <rPh sb="1" eb="2">
      <t>ザイ</t>
    </rPh>
    <rPh sb="3" eb="5">
      <t>モリオカ</t>
    </rPh>
    <rPh sb="5" eb="7">
      <t>チク</t>
    </rPh>
    <rPh sb="7" eb="10">
      <t>キンロウシャ</t>
    </rPh>
    <rPh sb="10" eb="12">
      <t>キョウドウ</t>
    </rPh>
    <rPh sb="12" eb="14">
      <t>フクシ</t>
    </rPh>
    <phoneticPr fontId="24"/>
  </si>
  <si>
    <t>盛岡市都南自治振興公社</t>
    <rPh sb="0" eb="3">
      <t>モリオカシ</t>
    </rPh>
    <rPh sb="3" eb="5">
      <t>トナン</t>
    </rPh>
    <rPh sb="5" eb="7">
      <t>ジチ</t>
    </rPh>
    <rPh sb="7" eb="9">
      <t>シンコウ</t>
    </rPh>
    <rPh sb="9" eb="11">
      <t>コウシャ</t>
    </rPh>
    <phoneticPr fontId="24"/>
  </si>
  <si>
    <t>（財）盛岡市駐車場公社</t>
    <rPh sb="1" eb="2">
      <t>ザイ</t>
    </rPh>
    <rPh sb="3" eb="6">
      <t>モリオカシ</t>
    </rPh>
    <rPh sb="6" eb="9">
      <t>チュウシャジョウ</t>
    </rPh>
    <rPh sb="9" eb="11">
      <t>コウシャ</t>
    </rPh>
    <phoneticPr fontId="24"/>
  </si>
  <si>
    <t>（財）盛岡市動物公園公社</t>
    <rPh sb="1" eb="2">
      <t>ザイ</t>
    </rPh>
    <rPh sb="3" eb="6">
      <t>モリオカシ</t>
    </rPh>
    <rPh sb="6" eb="8">
      <t>ドウブツ</t>
    </rPh>
    <rPh sb="8" eb="10">
      <t>コウエン</t>
    </rPh>
    <rPh sb="10" eb="12">
      <t>コウシャ</t>
    </rPh>
    <phoneticPr fontId="24"/>
  </si>
  <si>
    <t>（財）岩手育英会</t>
    <rPh sb="1" eb="2">
      <t>ザイ</t>
    </rPh>
    <rPh sb="3" eb="5">
      <t>イワテ</t>
    </rPh>
    <rPh sb="5" eb="8">
      <t>イクエイカイ</t>
    </rPh>
    <phoneticPr fontId="24"/>
  </si>
  <si>
    <t>（財）盛岡市文化振興事業団</t>
    <rPh sb="1" eb="2">
      <t>ザイ</t>
    </rPh>
    <rPh sb="3" eb="6">
      <t>モリオカシ</t>
    </rPh>
    <rPh sb="6" eb="8">
      <t>ブンカ</t>
    </rPh>
    <rPh sb="8" eb="10">
      <t>シンコウ</t>
    </rPh>
    <rPh sb="10" eb="13">
      <t>ジギョウダン</t>
    </rPh>
    <phoneticPr fontId="24"/>
  </si>
  <si>
    <t>盛岡市体育協会</t>
    <rPh sb="0" eb="2">
      <t>モリオカ</t>
    </rPh>
    <rPh sb="2" eb="3">
      <t>シ</t>
    </rPh>
    <rPh sb="3" eb="5">
      <t>タイイク</t>
    </rPh>
    <rPh sb="5" eb="7">
      <t>キョウカイ</t>
    </rPh>
    <phoneticPr fontId="24"/>
  </si>
  <si>
    <t>一般会計</t>
    <phoneticPr fontId="5"/>
  </si>
  <si>
    <t>母子父子寡婦福祉資金貸付事業費特別会計</t>
    <phoneticPr fontId="5"/>
  </si>
  <si>
    <t>土地取得事業費特別会計</t>
    <phoneticPr fontId="5"/>
  </si>
  <si>
    <t>盛岡地区広域消防組合</t>
    <rPh sb="0" eb="2">
      <t>モリオカ</t>
    </rPh>
    <rPh sb="2" eb="4">
      <t>チク</t>
    </rPh>
    <rPh sb="4" eb="6">
      <t>コウイキ</t>
    </rPh>
    <rPh sb="6" eb="8">
      <t>ショウボウ</t>
    </rPh>
    <rPh sb="8" eb="10">
      <t>クミアイ</t>
    </rPh>
    <phoneticPr fontId="24"/>
  </si>
  <si>
    <t>盛岡・紫波地区環境施設組合</t>
    <rPh sb="0" eb="2">
      <t>モリオカ</t>
    </rPh>
    <rPh sb="3" eb="5">
      <t>シワ</t>
    </rPh>
    <rPh sb="5" eb="7">
      <t>チク</t>
    </rPh>
    <rPh sb="7" eb="9">
      <t>カンキョウ</t>
    </rPh>
    <rPh sb="9" eb="11">
      <t>シセツ</t>
    </rPh>
    <rPh sb="11" eb="13">
      <t>クミアイ</t>
    </rPh>
    <phoneticPr fontId="24"/>
  </si>
  <si>
    <t>紫波・稗貫衛生処理組合</t>
    <rPh sb="0" eb="2">
      <t>シワ</t>
    </rPh>
    <rPh sb="3" eb="5">
      <t>ヒエヌキ</t>
    </rPh>
    <rPh sb="5" eb="7">
      <t>エイセイ</t>
    </rPh>
    <rPh sb="7" eb="9">
      <t>ショリ</t>
    </rPh>
    <rPh sb="9" eb="11">
      <t>クミアイ</t>
    </rPh>
    <phoneticPr fontId="24"/>
  </si>
  <si>
    <t>盛岡地区衛生処理組合</t>
    <rPh sb="0" eb="2">
      <t>モリオカ</t>
    </rPh>
    <rPh sb="2" eb="4">
      <t>チク</t>
    </rPh>
    <rPh sb="4" eb="6">
      <t>エイセイ</t>
    </rPh>
    <rPh sb="6" eb="8">
      <t>ショリ</t>
    </rPh>
    <rPh sb="8" eb="10">
      <t>クミアイ</t>
    </rPh>
    <phoneticPr fontId="24"/>
  </si>
  <si>
    <t>盛岡市・矢巾町都市計画事業等組合</t>
    <rPh sb="0" eb="3">
      <t>モリオカシ</t>
    </rPh>
    <rPh sb="4" eb="7">
      <t>ヤハバチョウ</t>
    </rPh>
    <rPh sb="7" eb="9">
      <t>トシ</t>
    </rPh>
    <rPh sb="9" eb="11">
      <t>ケイカク</t>
    </rPh>
    <rPh sb="11" eb="13">
      <t>ジギョウ</t>
    </rPh>
    <rPh sb="13" eb="14">
      <t>トウ</t>
    </rPh>
    <rPh sb="14" eb="16">
      <t>クミアイ</t>
    </rPh>
    <phoneticPr fontId="24"/>
  </si>
  <si>
    <t>矢櫃山造林一部組合</t>
    <rPh sb="0" eb="1">
      <t>ヤ</t>
    </rPh>
    <rPh sb="1" eb="2">
      <t>ヒツ</t>
    </rPh>
    <rPh sb="2" eb="3">
      <t>ヤマ</t>
    </rPh>
    <rPh sb="3" eb="5">
      <t>ゾウリン</t>
    </rPh>
    <rPh sb="5" eb="7">
      <t>イチブ</t>
    </rPh>
    <rPh sb="7" eb="9">
      <t>クミアイ</t>
    </rPh>
    <phoneticPr fontId="24"/>
  </si>
  <si>
    <t>岩手・玉山環境組合</t>
    <rPh sb="0" eb="2">
      <t>イワテ</t>
    </rPh>
    <rPh sb="3" eb="5">
      <t>タマヤマ</t>
    </rPh>
    <rPh sb="5" eb="7">
      <t>カンキョウ</t>
    </rPh>
    <rPh sb="7" eb="9">
      <t>クミアイ</t>
    </rPh>
    <phoneticPr fontId="24"/>
  </si>
  <si>
    <t>盛岡北部行政事務組合</t>
    <rPh sb="0" eb="2">
      <t>モリオカ</t>
    </rPh>
    <rPh sb="2" eb="4">
      <t>ホクブ</t>
    </rPh>
    <rPh sb="4" eb="6">
      <t>ギョウセイ</t>
    </rPh>
    <rPh sb="6" eb="8">
      <t>ジム</t>
    </rPh>
    <rPh sb="8" eb="10">
      <t>クミアイ</t>
    </rPh>
    <phoneticPr fontId="24"/>
  </si>
  <si>
    <t>岩手県後期高齢者医療広域連合</t>
    <rPh sb="0" eb="3">
      <t>イワテケン</t>
    </rPh>
    <rPh sb="3" eb="5">
      <t>コウキ</t>
    </rPh>
    <rPh sb="5" eb="8">
      <t>コウレイシャ</t>
    </rPh>
    <rPh sb="8" eb="10">
      <t>イリョウ</t>
    </rPh>
    <rPh sb="10" eb="12">
      <t>コウイキ</t>
    </rPh>
    <rPh sb="12" eb="14">
      <t>レンゴウ</t>
    </rPh>
    <phoneticPr fontId="24"/>
  </si>
  <si>
    <t>岩手県市町村総合事務組合</t>
    <rPh sb="0" eb="3">
      <t>イワテケン</t>
    </rPh>
    <rPh sb="3" eb="6">
      <t>シチョウソン</t>
    </rPh>
    <rPh sb="6" eb="8">
      <t>ソウゴウ</t>
    </rPh>
    <rPh sb="8" eb="10">
      <t>ジム</t>
    </rPh>
    <rPh sb="10" eb="12">
      <t>クミアイ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</si>
  <si>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</si>
  <si>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</si>
  <si>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</si>
  <si>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地方債の新規発行額を抑制してきたことなどから，年々数値は改善の傾向にあるが，平成４～10年度に行った大規模施設の建設，区画整理等の都市計画事業への充当債の償還に係る充当一般財源が 120億円を超えていることが将来負担比率を高める要因となっており，類似団体を上回っている状況にある。
　有形固定資産減価償却率については，上昇傾向にあり，類似団体平均に近づいているが，公共施設等総合管理計画等に基づく大規模改修等が今後，本格的に推進されることから，類似団体平均を上回ることは回避できるものと見込まれる。</t>
    <rPh sb="9" eb="10">
      <t>ガク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</si>
  <si>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</si>
  <si>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</si>
  <si>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</si>
  <si>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</si>
  <si>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</si>
  <si>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</si>
  <si>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実質公債費比率は対前年度比  0.1 ptの減となった。平成４～10年度に行った大規模施設の建設，区画整理等の都市計画事業債の償還はピークを過ぎたものの，元利償還金充当一般財源が依然として高い水準にあるため，将来負担比率及び実質公債費比率とも類似団体平均を上回っている。
　総合計画実施計画に掲げる自治体経営の取組において，実質公債費比率においては，14%を上回らないように。将来負担比率算においては，算定開始から現在までで最も数値の高かった 149.4%を上回らない財政運営を行うこととして目標値を設定している。
　また，市債の新規発行額を予算総額の８％以内（臨時財政対策債を除く）かつ元金償還額以内とし，将来の公債費の縮減を図ることとしている。
</t>
    <rPh sb="105" eb="107">
      <t>ショウライ</t>
    </rPh>
    <rPh sb="107" eb="109">
      <t>フタン</t>
    </rPh>
    <rPh sb="109" eb="111">
      <t>ヒリツ</t>
    </rPh>
    <rPh sb="111" eb="112">
      <t>オヨ</t>
    </rPh>
    <rPh sb="113" eb="115">
      <t>ジッシツ</t>
    </rPh>
    <rPh sb="115" eb="117">
      <t>コウサイ</t>
    </rPh>
    <rPh sb="117" eb="118">
      <t>ヒ</t>
    </rPh>
    <rPh sb="118" eb="120">
      <t>ヒリツ</t>
    </rPh>
    <rPh sb="189" eb="191">
      <t>ショウライ</t>
    </rPh>
    <rPh sb="191" eb="193">
      <t>フタン</t>
    </rPh>
    <rPh sb="193" eb="195">
      <t>ヒリツ</t>
    </rPh>
    <rPh sb="202" eb="204">
      <t>サンテイ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</si>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</sst>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466D-4549-A527-8016E1DEBA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51160</c:v>
                </c:pt>
                <c:pt idx="1">
                  <c:v>49798</c:v>
                </c:pt>
                <c:pt idx="2">
                  <c:v>52196</c:v>
                </c:pt>
                <c:pt idx="3">
                  <c:v>45531</c:v>
                </c:pt>
                <c:pt idx="4">
                  <c:v>39733</c:v>
                </c:pt>
              </c:numCache>
            </c:numRef>
          </c:val>
          <c:smooth val="0"/>
          <c:extLst xmlns:c16r2="http://schemas.microsoft.com/office/drawing/2015/06/chart">
            <c:ext xmlns:c16="http://schemas.microsoft.com/office/drawing/2014/chart" uri="{C3380CC4-5D6E-409C-BE32-E72D297353CC}">
              <c16:uniqueId val="{00000001-466D-4549-A527-8016E1DEBAA9}"/>
            </c:ext>
          </c:extLst>
        </c:ser>
        <c:dLbls>
          <c:showLegendKey val="0"/>
          <c:showVal val="0"/>
          <c:showCatName val="0"/>
          <c:showSerName val="0"/>
          <c:showPercent val="0"/>
          <c:showBubbleSize val="0"/>
        </c:dLbls>
        <c:marker val="1"/>
        <c:smooth val="0"/>
        <c:axId val="171904000"/>
        <c:axId val="171910272"/>
      </c:lineChart>
      <c:catAx>
        <c:axId val="17190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10272"/>
        <c:crosses val="autoZero"/>
        <c:auto val="1"/>
        <c:lblAlgn val="ctr"/>
        <c:lblOffset val="100"/>
        <c:tickLblSkip val="1"/>
        <c:tickMarkSkip val="1"/>
        <c:noMultiLvlLbl val="0"/>
      </c:catAx>
      <c:valAx>
        <c:axId val="1719102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0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c:v>
                </c:pt>
                <c:pt idx="1">
                  <c:v>2.2400000000000002</c:v>
                </c:pt>
                <c:pt idx="2">
                  <c:v>2.83</c:v>
                </c:pt>
                <c:pt idx="3">
                  <c:v>2</c:v>
                </c:pt>
                <c:pt idx="4">
                  <c:v>1.88</c:v>
                </c:pt>
              </c:numCache>
            </c:numRef>
          </c:val>
          <c:extLst xmlns:c16r2="http://schemas.microsoft.com/office/drawing/2015/06/chart">
            <c:ext xmlns:c16="http://schemas.microsoft.com/office/drawing/2014/chart" uri="{C3380CC4-5D6E-409C-BE32-E72D297353CC}">
              <c16:uniqueId val="{00000000-A031-4337-AB64-F1A12CE09C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14.72</c:v>
                </c:pt>
                <c:pt idx="1">
                  <c:v>15.84</c:v>
                </c:pt>
                <c:pt idx="2">
                  <c:v>16.11</c:v>
                </c:pt>
                <c:pt idx="3">
                  <c:v>14.34</c:v>
                </c:pt>
                <c:pt idx="4">
                  <c:v>12.27</c:v>
                </c:pt>
              </c:numCache>
            </c:numRef>
          </c:val>
          <c:extLst xmlns:c16r2="http://schemas.microsoft.com/office/drawing/2015/06/chart">
            <c:ext xmlns:c16="http://schemas.microsoft.com/office/drawing/2014/chart" uri="{C3380CC4-5D6E-409C-BE32-E72D297353CC}">
              <c16:uniqueId val="{00000001-A031-4337-AB64-F1A12CE09C00}"/>
            </c:ext>
          </c:extLst>
        </c:ser>
        <c:dLbls>
          <c:showLegendKey val="0"/>
          <c:showVal val="0"/>
          <c:showCatName val="0"/>
          <c:showSerName val="0"/>
          <c:showPercent val="0"/>
          <c:showBubbleSize val="0"/>
        </c:dLbls>
        <c:gapWidth val="250"/>
        <c:overlap val="100"/>
        <c:axId val="186964608"/>
        <c:axId val="22154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1.42</c:v>
                </c:pt>
                <c:pt idx="1">
                  <c:v>1.67</c:v>
                </c:pt>
                <c:pt idx="2">
                  <c:v>0.66</c:v>
                </c:pt>
                <c:pt idx="3">
                  <c:v>-2.66</c:v>
                </c:pt>
                <c:pt idx="4">
                  <c:v>-2.13</c:v>
                </c:pt>
              </c:numCache>
            </c:numRef>
          </c:val>
          <c:smooth val="0"/>
          <c:extLst xmlns:c16r2="http://schemas.microsoft.com/office/drawing/2015/06/chart">
            <c:ext xmlns:c16="http://schemas.microsoft.com/office/drawing/2014/chart" uri="{C3380CC4-5D6E-409C-BE32-E72D297353CC}">
              <c16:uniqueId val="{00000002-A031-4337-AB64-F1A12CE09C00}"/>
            </c:ext>
          </c:extLst>
        </c:ser>
        <c:dLbls>
          <c:showLegendKey val="0"/>
          <c:showVal val="0"/>
          <c:showCatName val="0"/>
          <c:showSerName val="0"/>
          <c:showPercent val="0"/>
          <c:showBubbleSize val="0"/>
        </c:dLbls>
        <c:marker val="1"/>
        <c:smooth val="0"/>
        <c:axId val="186964608"/>
        <c:axId val="221541120"/>
      </c:lineChart>
      <c:catAx>
        <c:axId val="1869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541120"/>
        <c:crosses val="autoZero"/>
        <c:auto val="1"/>
        <c:lblAlgn val="ctr"/>
        <c:lblOffset val="100"/>
        <c:tickLblSkip val="1"/>
        <c:tickMarkSkip val="1"/>
        <c:noMultiLvlLbl val="0"/>
      </c:catAx>
      <c:valAx>
        <c:axId val="2215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9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33A-49F7-A8BD-0C08ADEADE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3A-49F7-A8BD-0C08ADEADE7A}"/>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33A-49F7-A8BD-0C08ADEADE7A}"/>
            </c:ext>
          </c:extLst>
        </c:ser>
        <c:ser>
          <c:idx val="3"/>
          <c:order val="3"/>
          <c:tx>
            <c:strRef>
              <c:f>データシート!$A$30</c:f>
              <c:strCache>
                <c:ptCount val="1"/>
                <c:pt idx="0">
                  <c:v>母子父子寡婦福祉資金貸付事業費特別会計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0.13</c:v>
                </c:pt>
                <c:pt idx="4">
                  <c:v>#N/A</c:v>
                </c:pt>
                <c:pt idx="5">
                  <c:v>0.19</c:v>
                </c:pt>
                <c:pt idx="6">
                  <c:v>#N/A</c:v>
                </c:pt>
                <c:pt idx="7">
                  <c:v>0.27</c:v>
                </c:pt>
                <c:pt idx="8">
                  <c:v>#N/A</c:v>
                </c:pt>
                <c:pt idx="9">
                  <c:v>0.26</c:v>
                </c:pt>
              </c:numCache>
            </c:numRef>
          </c:val>
          <c:extLst xmlns:c16r2="http://schemas.microsoft.com/office/drawing/2015/06/chart">
            <c:ext xmlns:c16="http://schemas.microsoft.com/office/drawing/2014/chart" uri="{C3380CC4-5D6E-409C-BE32-E72D297353CC}">
              <c16:uniqueId val="{00000003-933A-49F7-A8BD-0C08ADEADE7A}"/>
            </c:ext>
          </c:extLst>
        </c:ser>
        <c:ser>
          <c:idx val="4"/>
          <c:order val="4"/>
          <c:tx>
            <c:strRef>
              <c:f>データシート!$A$31</c:f>
              <c:strCache>
                <c:ptCount val="1"/>
                <c:pt idx="0">
                  <c:v>介護保険費特別会計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0.14000000000000001</c:v>
                </c:pt>
                <c:pt idx="4">
                  <c:v>#N/A</c:v>
                </c:pt>
                <c:pt idx="5">
                  <c:v>0.02</c:v>
                </c:pt>
                <c:pt idx="6">
                  <c:v>#N/A</c:v>
                </c:pt>
                <c:pt idx="7">
                  <c:v>0.36</c:v>
                </c:pt>
                <c:pt idx="8">
                  <c:v>#N/A</c:v>
                </c:pt>
                <c:pt idx="9">
                  <c:v>0.32</c:v>
                </c:pt>
              </c:numCache>
            </c:numRef>
          </c:val>
          <c:extLst xmlns:c16r2="http://schemas.microsoft.com/office/drawing/2015/06/chart">
            <c:ext xmlns:c16="http://schemas.microsoft.com/office/drawing/2014/chart" uri="{C3380CC4-5D6E-409C-BE32-E72D297353CC}">
              <c16:uniqueId val="{00000004-933A-49F7-A8BD-0C08ADEADE7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1.62</c:v>
                </c:pt>
                <c:pt idx="2">
                  <c:v>#N/A</c:v>
                </c:pt>
                <c:pt idx="3">
                  <c:v>2.1</c:v>
                </c:pt>
                <c:pt idx="4">
                  <c:v>#N/A</c:v>
                </c:pt>
                <c:pt idx="5">
                  <c:v>2.63</c:v>
                </c:pt>
                <c:pt idx="6">
                  <c:v>#N/A</c:v>
                </c:pt>
                <c:pt idx="7">
                  <c:v>1.72</c:v>
                </c:pt>
                <c:pt idx="8">
                  <c:v>#N/A</c:v>
                </c:pt>
                <c:pt idx="9">
                  <c:v>1.61</c:v>
                </c:pt>
              </c:numCache>
            </c:numRef>
          </c:val>
          <c:extLst xmlns:c16r2="http://schemas.microsoft.com/office/drawing/2015/06/chart">
            <c:ext xmlns:c16="http://schemas.microsoft.com/office/drawing/2014/chart" uri="{C3380CC4-5D6E-409C-BE32-E72D297353CC}">
              <c16:uniqueId val="{00000005-933A-49F7-A8BD-0C08ADEADE7A}"/>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0.66</c:v>
                </c:pt>
                <c:pt idx="4">
                  <c:v>#N/A</c:v>
                </c:pt>
                <c:pt idx="5">
                  <c:v>0.67</c:v>
                </c:pt>
                <c:pt idx="6">
                  <c:v>#N/A</c:v>
                </c:pt>
                <c:pt idx="7">
                  <c:v>0.61</c:v>
                </c:pt>
                <c:pt idx="8">
                  <c:v>#N/A</c:v>
                </c:pt>
                <c:pt idx="9">
                  <c:v>2.0099999999999998</c:v>
                </c:pt>
              </c:numCache>
            </c:numRef>
          </c:val>
          <c:extLst xmlns:c16r2="http://schemas.microsoft.com/office/drawing/2015/06/chart">
            <c:ext xmlns:c16="http://schemas.microsoft.com/office/drawing/2014/chart" uri="{C3380CC4-5D6E-409C-BE32-E72D297353CC}">
              <c16:uniqueId val="{00000006-933A-49F7-A8BD-0C08ADEADE7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1.87</c:v>
                </c:pt>
                <c:pt idx="2">
                  <c:v>#N/A</c:v>
                </c:pt>
                <c:pt idx="3">
                  <c:v>2.5</c:v>
                </c:pt>
                <c:pt idx="4">
                  <c:v>#N/A</c:v>
                </c:pt>
                <c:pt idx="5">
                  <c:v>2.92</c:v>
                </c:pt>
                <c:pt idx="6">
                  <c:v>#N/A</c:v>
                </c:pt>
                <c:pt idx="7">
                  <c:v>3.41</c:v>
                </c:pt>
                <c:pt idx="8">
                  <c:v>#N/A</c:v>
                </c:pt>
                <c:pt idx="9">
                  <c:v>3.93</c:v>
                </c:pt>
              </c:numCache>
            </c:numRef>
          </c:val>
          <c:extLst xmlns:c16r2="http://schemas.microsoft.com/office/drawing/2015/06/chart">
            <c:ext xmlns:c16="http://schemas.microsoft.com/office/drawing/2014/chart" uri="{C3380CC4-5D6E-409C-BE32-E72D297353CC}">
              <c16:uniqueId val="{00000007-933A-49F7-A8BD-0C08ADEADE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15.37</c:v>
                </c:pt>
                <c:pt idx="2">
                  <c:v>#N/A</c:v>
                </c:pt>
                <c:pt idx="3">
                  <c:v>16.36</c:v>
                </c:pt>
                <c:pt idx="4">
                  <c:v>#N/A</c:v>
                </c:pt>
                <c:pt idx="5">
                  <c:v>17.100000000000001</c:v>
                </c:pt>
                <c:pt idx="6">
                  <c:v>#N/A</c:v>
                </c:pt>
                <c:pt idx="7">
                  <c:v>17.09</c:v>
                </c:pt>
                <c:pt idx="8">
                  <c:v>#N/A</c:v>
                </c:pt>
                <c:pt idx="9">
                  <c:v>17.18</c:v>
                </c:pt>
              </c:numCache>
            </c:numRef>
          </c:val>
          <c:extLst xmlns:c16r2="http://schemas.microsoft.com/office/drawing/2015/06/chart">
            <c:ext xmlns:c16="http://schemas.microsoft.com/office/drawing/2014/chart" uri="{C3380CC4-5D6E-409C-BE32-E72D297353CC}">
              <c16:uniqueId val="{00000008-933A-49F7-A8BD-0C08ADEADE7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0.18</c:v>
                </c:pt>
                <c:pt idx="2">
                  <c:v>#N/A</c:v>
                </c:pt>
                <c:pt idx="3">
                  <c:v>0.13</c:v>
                </c:pt>
                <c:pt idx="4">
                  <c:v>#N/A</c:v>
                </c:pt>
                <c:pt idx="5">
                  <c:v>0.35</c:v>
                </c:pt>
                <c:pt idx="6">
                  <c:v>#N/A</c:v>
                </c:pt>
                <c:pt idx="7">
                  <c:v>0.13</c:v>
                </c:pt>
                <c:pt idx="8">
                  <c:v>0.17</c:v>
                </c:pt>
                <c:pt idx="9">
                  <c:v>#N/A</c:v>
                </c:pt>
              </c:numCache>
            </c:numRef>
          </c:val>
          <c:extLst xmlns:c16r2="http://schemas.microsoft.com/office/drawing/2015/06/chart">
            <c:ext xmlns:c16="http://schemas.microsoft.com/office/drawing/2014/chart" uri="{C3380CC4-5D6E-409C-BE32-E72D297353CC}">
              <c16:uniqueId val="{00000009-933A-49F7-A8BD-0C08ADEADE7A}"/>
            </c:ext>
          </c:extLst>
        </c:ser>
        <c:dLbls>
          <c:showLegendKey val="0"/>
          <c:showVal val="0"/>
          <c:showCatName val="0"/>
          <c:showSerName val="0"/>
          <c:showPercent val="0"/>
          <c:showBubbleSize val="0"/>
        </c:dLbls>
        <c:gapWidth val="150"/>
        <c:overlap val="100"/>
        <c:axId val="223048448"/>
        <c:axId val="223049984"/>
      </c:barChart>
      <c:catAx>
        <c:axId val="2230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049984"/>
        <c:crosses val="autoZero"/>
        <c:auto val="1"/>
        <c:lblAlgn val="ctr"/>
        <c:lblOffset val="100"/>
        <c:tickLblSkip val="1"/>
        <c:tickMarkSkip val="1"/>
        <c:noMultiLvlLbl val="0"/>
      </c:catAx>
      <c:valAx>
        <c:axId val="22304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4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12206</c:v>
                </c:pt>
                <c:pt idx="5">
                  <c:v>12479</c:v>
                </c:pt>
                <c:pt idx="8">
                  <c:v>11862</c:v>
                </c:pt>
                <c:pt idx="11">
                  <c:v>11801</c:v>
                </c:pt>
                <c:pt idx="14">
                  <c:v>11632</c:v>
                </c:pt>
              </c:numCache>
            </c:numRef>
          </c:val>
          <c:extLst xmlns:c16r2="http://schemas.microsoft.com/office/drawing/2015/06/chart">
            <c:ext xmlns:c16="http://schemas.microsoft.com/office/drawing/2014/chart" uri="{C3380CC4-5D6E-409C-BE32-E72D297353CC}">
              <c16:uniqueId val="{00000000-B52E-4228-8CA5-E7ACC7EB0C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2E-4228-8CA5-E7ACC7EB0C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183</c:v>
                </c:pt>
                <c:pt idx="3">
                  <c:v>183</c:v>
                </c:pt>
                <c:pt idx="6">
                  <c:v>183</c:v>
                </c:pt>
                <c:pt idx="9">
                  <c:v>183</c:v>
                </c:pt>
                <c:pt idx="12">
                  <c:v>183</c:v>
                </c:pt>
              </c:numCache>
            </c:numRef>
          </c:val>
          <c:extLst xmlns:c16r2="http://schemas.microsoft.com/office/drawing/2015/06/chart">
            <c:ext xmlns:c16="http://schemas.microsoft.com/office/drawing/2014/chart" uri="{C3380CC4-5D6E-409C-BE32-E72D297353CC}">
              <c16:uniqueId val="{00000002-B52E-4228-8CA5-E7ACC7EB0C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491</c:v>
                </c:pt>
                <c:pt idx="3">
                  <c:v>496</c:v>
                </c:pt>
                <c:pt idx="6">
                  <c:v>501</c:v>
                </c:pt>
                <c:pt idx="9">
                  <c:v>472</c:v>
                </c:pt>
                <c:pt idx="12">
                  <c:v>419</c:v>
                </c:pt>
              </c:numCache>
            </c:numRef>
          </c:val>
          <c:extLst xmlns:c16r2="http://schemas.microsoft.com/office/drawing/2015/06/chart">
            <c:ext xmlns:c16="http://schemas.microsoft.com/office/drawing/2014/chart" uri="{C3380CC4-5D6E-409C-BE32-E72D297353CC}">
              <c16:uniqueId val="{00000003-B52E-4228-8CA5-E7ACC7EB0C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3790</c:v>
                </c:pt>
                <c:pt idx="3">
                  <c:v>3727</c:v>
                </c:pt>
                <c:pt idx="6">
                  <c:v>3772</c:v>
                </c:pt>
                <c:pt idx="9">
                  <c:v>3695</c:v>
                </c:pt>
                <c:pt idx="12">
                  <c:v>3562</c:v>
                </c:pt>
              </c:numCache>
            </c:numRef>
          </c:val>
          <c:extLst xmlns:c16r2="http://schemas.microsoft.com/office/drawing/2015/06/chart">
            <c:ext xmlns:c16="http://schemas.microsoft.com/office/drawing/2014/chart" uri="{C3380CC4-5D6E-409C-BE32-E72D297353CC}">
              <c16:uniqueId val="{00000004-B52E-4228-8CA5-E7ACC7EB0C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2E-4228-8CA5-E7ACC7EB0C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2E-4228-8CA5-E7ACC7EB0C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14194</c:v>
                </c:pt>
                <c:pt idx="3">
                  <c:v>13315</c:v>
                </c:pt>
                <c:pt idx="6">
                  <c:v>12921</c:v>
                </c:pt>
                <c:pt idx="9">
                  <c:v>12457</c:v>
                </c:pt>
                <c:pt idx="12">
                  <c:v>12560</c:v>
                </c:pt>
              </c:numCache>
            </c:numRef>
          </c:val>
          <c:extLst xmlns:c16r2="http://schemas.microsoft.com/office/drawing/2015/06/chart">
            <c:ext xmlns:c16="http://schemas.microsoft.com/office/drawing/2014/chart" uri="{C3380CC4-5D6E-409C-BE32-E72D297353CC}">
              <c16:uniqueId val="{00000007-B52E-4228-8CA5-E7ACC7EB0CE8}"/>
            </c:ext>
          </c:extLst>
        </c:ser>
        <c:dLbls>
          <c:showLegendKey val="0"/>
          <c:showVal val="0"/>
          <c:showCatName val="0"/>
          <c:showSerName val="0"/>
          <c:showPercent val="0"/>
          <c:showBubbleSize val="0"/>
        </c:dLbls>
        <c:gapWidth val="100"/>
        <c:overlap val="100"/>
        <c:axId val="223125888"/>
        <c:axId val="22312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6452</c:v>
                </c:pt>
                <c:pt idx="2">
                  <c:v>#N/A</c:v>
                </c:pt>
                <c:pt idx="3">
                  <c:v>#N/A</c:v>
                </c:pt>
                <c:pt idx="4">
                  <c:v>5242</c:v>
                </c:pt>
                <c:pt idx="5">
                  <c:v>#N/A</c:v>
                </c:pt>
                <c:pt idx="6">
                  <c:v>#N/A</c:v>
                </c:pt>
                <c:pt idx="7">
                  <c:v>5515</c:v>
                </c:pt>
                <c:pt idx="8">
                  <c:v>#N/A</c:v>
                </c:pt>
                <c:pt idx="9">
                  <c:v>#N/A</c:v>
                </c:pt>
                <c:pt idx="10">
                  <c:v>5006</c:v>
                </c:pt>
                <c:pt idx="11">
                  <c:v>#N/A</c:v>
                </c:pt>
                <c:pt idx="12">
                  <c:v>#N/A</c:v>
                </c:pt>
                <c:pt idx="13">
                  <c:v>5092</c:v>
                </c:pt>
                <c:pt idx="14">
                  <c:v>#N/A</c:v>
                </c:pt>
              </c:numCache>
            </c:numRef>
          </c:val>
          <c:smooth val="0"/>
          <c:extLst xmlns:c16r2="http://schemas.microsoft.com/office/drawing/2015/06/chart">
            <c:ext xmlns:c16="http://schemas.microsoft.com/office/drawing/2014/chart" uri="{C3380CC4-5D6E-409C-BE32-E72D297353CC}">
              <c16:uniqueId val="{00000008-B52E-4228-8CA5-E7ACC7EB0CE8}"/>
            </c:ext>
          </c:extLst>
        </c:ser>
        <c:dLbls>
          <c:showLegendKey val="0"/>
          <c:showVal val="0"/>
          <c:showCatName val="0"/>
          <c:showSerName val="0"/>
          <c:showPercent val="0"/>
          <c:showBubbleSize val="0"/>
        </c:dLbls>
        <c:marker val="1"/>
        <c:smooth val="0"/>
        <c:axId val="223125888"/>
        <c:axId val="223127808"/>
      </c:lineChart>
      <c:catAx>
        <c:axId val="2231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27808"/>
        <c:crosses val="autoZero"/>
        <c:auto val="1"/>
        <c:lblAlgn val="ctr"/>
        <c:lblOffset val="100"/>
        <c:tickLblSkip val="1"/>
        <c:tickMarkSkip val="1"/>
        <c:noMultiLvlLbl val="0"/>
      </c:catAx>
      <c:valAx>
        <c:axId val="22312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2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107764</c:v>
                </c:pt>
                <c:pt idx="5">
                  <c:v>106588</c:v>
                </c:pt>
                <c:pt idx="8">
                  <c:v>106272</c:v>
                </c:pt>
                <c:pt idx="11">
                  <c:v>104665</c:v>
                </c:pt>
                <c:pt idx="14">
                  <c:v>104943</c:v>
                </c:pt>
              </c:numCache>
            </c:numRef>
          </c:val>
          <c:extLst xmlns:c16r2="http://schemas.microsoft.com/office/drawing/2015/06/chart">
            <c:ext xmlns:c16="http://schemas.microsoft.com/office/drawing/2014/chart" uri="{C3380CC4-5D6E-409C-BE32-E72D297353CC}">
              <c16:uniqueId val="{00000000-9077-4D60-8B6E-D6F708F5F4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23052</c:v>
                </c:pt>
                <c:pt idx="5">
                  <c:v>22282</c:v>
                </c:pt>
                <c:pt idx="8">
                  <c:v>21290</c:v>
                </c:pt>
                <c:pt idx="11">
                  <c:v>21055</c:v>
                </c:pt>
                <c:pt idx="14">
                  <c:v>20633</c:v>
                </c:pt>
              </c:numCache>
            </c:numRef>
          </c:val>
          <c:extLst xmlns:c16r2="http://schemas.microsoft.com/office/drawing/2015/06/chart">
            <c:ext xmlns:c16="http://schemas.microsoft.com/office/drawing/2014/chart" uri="{C3380CC4-5D6E-409C-BE32-E72D297353CC}">
              <c16:uniqueId val="{00000001-9077-4D60-8B6E-D6F708F5F4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14083</c:v>
                </c:pt>
                <c:pt idx="5">
                  <c:v>15240</c:v>
                </c:pt>
                <c:pt idx="8">
                  <c:v>15138</c:v>
                </c:pt>
                <c:pt idx="11">
                  <c:v>16696</c:v>
                </c:pt>
                <c:pt idx="14">
                  <c:v>15668</c:v>
                </c:pt>
              </c:numCache>
            </c:numRef>
          </c:val>
          <c:extLst xmlns:c16r2="http://schemas.microsoft.com/office/drawing/2015/06/chart">
            <c:ext xmlns:c16="http://schemas.microsoft.com/office/drawing/2014/chart" uri="{C3380CC4-5D6E-409C-BE32-E72D297353CC}">
              <c16:uniqueId val="{00000002-9077-4D60-8B6E-D6F708F5F4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077-4D60-8B6E-D6F708F5F4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077-4D60-8B6E-D6F708F5F4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62</c:v>
                </c:pt>
                <c:pt idx="3">
                  <c:v>42</c:v>
                </c:pt>
                <c:pt idx="6">
                  <c:v>22</c:v>
                </c:pt>
                <c:pt idx="9">
                  <c:v>3</c:v>
                </c:pt>
                <c:pt idx="12">
                  <c:v>0</c:v>
                </c:pt>
              </c:numCache>
            </c:numRef>
          </c:val>
          <c:extLst xmlns:c16r2="http://schemas.microsoft.com/office/drawing/2015/06/chart">
            <c:ext xmlns:c16="http://schemas.microsoft.com/office/drawing/2014/chart" uri="{C3380CC4-5D6E-409C-BE32-E72D297353CC}">
              <c16:uniqueId val="{00000005-9077-4D60-8B6E-D6F708F5F4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16619</c:v>
                </c:pt>
                <c:pt idx="3">
                  <c:v>15372</c:v>
                </c:pt>
                <c:pt idx="6">
                  <c:v>13673</c:v>
                </c:pt>
                <c:pt idx="9">
                  <c:v>13920</c:v>
                </c:pt>
                <c:pt idx="12">
                  <c:v>13162</c:v>
                </c:pt>
              </c:numCache>
            </c:numRef>
          </c:val>
          <c:extLst xmlns:c16r2="http://schemas.microsoft.com/office/drawing/2015/06/chart">
            <c:ext xmlns:c16="http://schemas.microsoft.com/office/drawing/2014/chart" uri="{C3380CC4-5D6E-409C-BE32-E72D297353CC}">
              <c16:uniqueId val="{00000006-9077-4D60-8B6E-D6F708F5F4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2633</c:v>
                </c:pt>
                <c:pt idx="3">
                  <c:v>2385</c:v>
                </c:pt>
                <c:pt idx="6">
                  <c:v>2759</c:v>
                </c:pt>
                <c:pt idx="9">
                  <c:v>2675</c:v>
                </c:pt>
                <c:pt idx="12">
                  <c:v>2927</c:v>
                </c:pt>
              </c:numCache>
            </c:numRef>
          </c:val>
          <c:extLst xmlns:c16r2="http://schemas.microsoft.com/office/drawing/2015/06/chart">
            <c:ext xmlns:c16="http://schemas.microsoft.com/office/drawing/2014/chart" uri="{C3380CC4-5D6E-409C-BE32-E72D297353CC}">
              <c16:uniqueId val="{00000007-9077-4D60-8B6E-D6F708F5F4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42301</c:v>
                </c:pt>
                <c:pt idx="3">
                  <c:v>35196</c:v>
                </c:pt>
                <c:pt idx="6">
                  <c:v>32355</c:v>
                </c:pt>
                <c:pt idx="9">
                  <c:v>29925</c:v>
                </c:pt>
                <c:pt idx="12">
                  <c:v>27945</c:v>
                </c:pt>
              </c:numCache>
            </c:numRef>
          </c:val>
          <c:extLst xmlns:c16r2="http://schemas.microsoft.com/office/drawing/2015/06/chart">
            <c:ext xmlns:c16="http://schemas.microsoft.com/office/drawing/2014/chart" uri="{C3380CC4-5D6E-409C-BE32-E72D297353CC}">
              <c16:uniqueId val="{00000008-9077-4D60-8B6E-D6F708F5F4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2100</c:v>
                </c:pt>
                <c:pt idx="3">
                  <c:v>1702</c:v>
                </c:pt>
                <c:pt idx="6">
                  <c:v>1318</c:v>
                </c:pt>
                <c:pt idx="9">
                  <c:v>975</c:v>
                </c:pt>
                <c:pt idx="12">
                  <c:v>704</c:v>
                </c:pt>
              </c:numCache>
            </c:numRef>
          </c:val>
          <c:extLst xmlns:c16r2="http://schemas.microsoft.com/office/drawing/2015/06/chart">
            <c:ext xmlns:c16="http://schemas.microsoft.com/office/drawing/2014/chart" uri="{C3380CC4-5D6E-409C-BE32-E72D297353CC}">
              <c16:uniqueId val="{00000009-9077-4D60-8B6E-D6F708F5F4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130299</c:v>
                </c:pt>
                <c:pt idx="3">
                  <c:v>130843</c:v>
                </c:pt>
                <c:pt idx="6">
                  <c:v>132181</c:v>
                </c:pt>
                <c:pt idx="9">
                  <c:v>132055</c:v>
                </c:pt>
                <c:pt idx="12">
                  <c:v>131453</c:v>
                </c:pt>
              </c:numCache>
            </c:numRef>
          </c:val>
          <c:extLst xmlns:c16r2="http://schemas.microsoft.com/office/drawing/2015/06/chart">
            <c:ext xmlns:c16="http://schemas.microsoft.com/office/drawing/2014/chart" uri="{C3380CC4-5D6E-409C-BE32-E72D297353CC}">
              <c16:uniqueId val="{0000000A-9077-4D60-8B6E-D6F708F5F46B}"/>
            </c:ext>
          </c:extLst>
        </c:ser>
        <c:dLbls>
          <c:showLegendKey val="0"/>
          <c:showVal val="0"/>
          <c:showCatName val="0"/>
          <c:showSerName val="0"/>
          <c:showPercent val="0"/>
          <c:showBubbleSize val="0"/>
        </c:dLbls>
        <c:gapWidth val="100"/>
        <c:overlap val="100"/>
        <c:axId val="176444160"/>
        <c:axId val="17644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49116</c:v>
                </c:pt>
                <c:pt idx="2">
                  <c:v>#N/A</c:v>
                </c:pt>
                <c:pt idx="3">
                  <c:v>#N/A</c:v>
                </c:pt>
                <c:pt idx="4">
                  <c:v>41430</c:v>
                </c:pt>
                <c:pt idx="5">
                  <c:v>#N/A</c:v>
                </c:pt>
                <c:pt idx="6">
                  <c:v>#N/A</c:v>
                </c:pt>
                <c:pt idx="7">
                  <c:v>39609</c:v>
                </c:pt>
                <c:pt idx="8">
                  <c:v>#N/A</c:v>
                </c:pt>
                <c:pt idx="9">
                  <c:v>#N/A</c:v>
                </c:pt>
                <c:pt idx="10">
                  <c:v>37137</c:v>
                </c:pt>
                <c:pt idx="11">
                  <c:v>#N/A</c:v>
                </c:pt>
                <c:pt idx="12">
                  <c:v>#N/A</c:v>
                </c:pt>
                <c:pt idx="13">
                  <c:v>34947</c:v>
                </c:pt>
                <c:pt idx="14">
                  <c:v>#N/A</c:v>
                </c:pt>
              </c:numCache>
            </c:numRef>
          </c:val>
          <c:smooth val="0"/>
          <c:extLst xmlns:c16r2="http://schemas.microsoft.com/office/drawing/2015/06/chart">
            <c:ext xmlns:c16="http://schemas.microsoft.com/office/drawing/2014/chart" uri="{C3380CC4-5D6E-409C-BE32-E72D297353CC}">
              <c16:uniqueId val="{0000000B-9077-4D60-8B6E-D6F708F5F46B}"/>
            </c:ext>
          </c:extLst>
        </c:ser>
        <c:dLbls>
          <c:showLegendKey val="0"/>
          <c:showVal val="0"/>
          <c:showCatName val="0"/>
          <c:showSerName val="0"/>
          <c:showPercent val="0"/>
          <c:showBubbleSize val="0"/>
        </c:dLbls>
        <c:marker val="1"/>
        <c:smooth val="0"/>
        <c:axId val="176444160"/>
        <c:axId val="176446080"/>
      </c:lineChart>
      <c:catAx>
        <c:axId val="1764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446080"/>
        <c:crosses val="autoZero"/>
        <c:auto val="1"/>
        <c:lblAlgn val="ctr"/>
        <c:lblOffset val="100"/>
        <c:tickLblSkip val="1"/>
        <c:tickMarkSkip val="1"/>
        <c:noMultiLvlLbl val="0"/>
      </c:catAx>
      <c:valAx>
        <c:axId val="1764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4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10355</c:v>
                </c:pt>
                <c:pt idx="1">
                  <c:v>9190</c:v>
                </c:pt>
                <c:pt idx="2">
                  <c:v>7891</c:v>
                </c:pt>
              </c:numCache>
            </c:numRef>
          </c:val>
          <c:extLst xmlns:c16r2="http://schemas.microsoft.com/office/drawing/2015/06/chart">
            <c:ext xmlns:c16="http://schemas.microsoft.com/office/drawing/2014/chart" uri="{C3380CC4-5D6E-409C-BE32-E72D297353CC}">
              <c16:uniqueId val="{00000000-1874-4487-B0D7-26C7D8BDB6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299</c:v>
                </c:pt>
                <c:pt idx="1">
                  <c:v>305</c:v>
                </c:pt>
                <c:pt idx="2">
                  <c:v>308</c:v>
                </c:pt>
              </c:numCache>
            </c:numRef>
          </c:val>
          <c:extLst xmlns:c16r2="http://schemas.microsoft.com/office/drawing/2015/06/chart">
            <c:ext xmlns:c16="http://schemas.microsoft.com/office/drawing/2014/chart" uri="{C3380CC4-5D6E-409C-BE32-E72D297353CC}">
              <c16:uniqueId val="{00000001-1874-4487-B0D7-26C7D8BDB6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2205</c:v>
                </c:pt>
                <c:pt idx="1">
                  <c:v>4471</c:v>
                </c:pt>
                <c:pt idx="2">
                  <c:v>4957</c:v>
                </c:pt>
              </c:numCache>
            </c:numRef>
          </c:val>
          <c:extLst xmlns:c16r2="http://schemas.microsoft.com/office/drawing/2015/06/chart">
            <c:ext xmlns:c16="http://schemas.microsoft.com/office/drawing/2014/chart" uri="{C3380CC4-5D6E-409C-BE32-E72D297353CC}">
              <c16:uniqueId val="{00000002-1874-4487-B0D7-26C7D8BDB67F}"/>
            </c:ext>
          </c:extLst>
        </c:ser>
        <c:dLbls>
          <c:showLegendKey val="0"/>
          <c:showVal val="0"/>
          <c:showCatName val="0"/>
          <c:showSerName val="0"/>
          <c:showPercent val="0"/>
          <c:showBubbleSize val="0"/>
        </c:dLbls>
        <c:gapWidth val="120"/>
        <c:overlap val="100"/>
        <c:axId val="176300800"/>
        <c:axId val="176302336"/>
      </c:barChart>
      <c:catAx>
        <c:axId val="1763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6302336"/>
        <c:crosses val="autoZero"/>
        <c:auto val="1"/>
        <c:lblAlgn val="ctr"/>
        <c:lblOffset val="100"/>
        <c:tickLblSkip val="1"/>
        <c:tickMarkSkip val="1"/>
        <c:noMultiLvlLbl val="0"/>
      </c:catAx>
      <c:valAx>
        <c:axId val="176302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63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{2FD5FC40-6F2B-4717-A2DB-567B9C1C31C8}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C31-4781-96D2-3189C762F51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{E57054AB-F600-452B-B14F-56D00477A883}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1-4781-96D2-3189C762F51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{B1BB44D4-0017-4220-8D70-0D74CFD4C4C7}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1-4781-96D2-3189C762F51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{60FBF6EA-0B34-49BE-94EB-562A1EB49BFD}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1-4781-96D2-3189C762F51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{48F4EC6E-6A4E-4337-9CDE-FB6524D646CB}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1-4781-96D2-3189C762F51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{1371ACA0-6ED0-4901-BE85-CB92F95BBC8A}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C31-4781-96D2-3189C762F51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{F683B98D-3E4B-4CA9-89C5-9274AF00A880}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C31-4781-96D2-3189C762F51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{F1A2BB23-CBBF-41D7-ADAE-534535763234}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C31-4781-96D2-3189C762F51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{3B063FCD-5D66-49A9-BE7B-4BF8B3C349FF}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C31-4781-96D2-3189C762F5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56.6</c:v>
                </c:pt>
                <c:pt idx="32">
                  <c:v>58.2</c:v>
                </c:pt>
              </c:numCache>
            </c:numRef>
          </c:xVal>
          <c:yVal>
            <c:numRef>
              <c:f>公会計指標分析・財政指標組合せ分析表!$BP$51:$DC$51</c:f>
              <c:numCache>
                <c:formatCode>#,##0.0;"▲ "#,##0.0</c:formatCode>
                <c:ptCount val="40"/>
                <c:pt idx="24">
                  <c:v>68.599999999999994</c:v>
                </c:pt>
                <c:pt idx="32">
                  <c:v>64.2</c:v>
                </c:pt>
              </c:numCache>
            </c:numRef>
          </c:yVal>
          <c:smooth val="0"/>
          <c:extLst xmlns:c16r2="http://schemas.microsoft.com/office/drawing/2015/06/chart">
            <c:ext xmlns:c16="http://schemas.microsoft.com/office/drawing/2014/chart" uri="{C3380CC4-5D6E-409C-BE32-E72D297353CC}">
              <c16:uniqueId val="{00000009-AC31-4781-96D2-3189C762F5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{08866F4E-3765-4919-9657-C6E90E16BDFB}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C31-4781-96D2-3189C762F51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{7642AFFC-B150-421D-87E5-83C1A7AF4B79}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1-4781-96D2-3189C762F51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{5F11A76A-BCF4-45C0-93F1-C4E59F3091A0}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1-4781-96D2-3189C762F51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{A5D6C4DA-8222-492A-9257-FF93DC4018EB}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1-4781-96D2-3189C762F51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{6896A371-19EE-405A-BB80-9B590EB47497}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1-4781-96D2-3189C762F51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{7E81AFAC-B88A-4965-B96F-572C3BC6D12B}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C31-4781-96D2-3189C762F51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{2713E354-CAA2-4B48-ACF2-29B797E0CB84}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C31-4781-96D2-3189C762F51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{6F26ACC7-B2BA-42AC-9A8D-A2140B9B9E2D}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C31-4781-96D2-3189C762F51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{584CDFB1-1681-44B0-B03A-764F92B6536C}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C31-4781-96D2-3189C762F5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AC31-4781-96D2-3189C762F51F}"/>
            </c:ext>
          </c:extLst>
        </c:ser>
        <c:dLbls>
          <c:showLegendKey val="0"/>
          <c:showVal val="1"/>
          <c:showCatName val="0"/>
          <c:showSerName val="0"/>
          <c:showPercent val="0"/>
          <c:showBubbleSize val="0"/>
        </c:dLbls>
        <c:axId val="202539776"/>
        <c:axId val="202541696"/>
      </c:scatterChart>
      <c:valAx>
        <c:axId val="202539776"/>
        <c:scaling>
          <c:orientation val="minMax"/>
          <c:max val="60.300000000000004"/>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541696"/>
        <c:crosses val="autoZero"/>
        <c:crossBetween val="midCat"/>
      </c:valAx>
      <c:valAx>
        <c:axId val="202541696"/>
        <c:scaling>
          <c:orientation val="minMax"/>
          <c:max val="74"/>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53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{0D80BD6F-38A0-4D27-8C9B-6ACB8A2BB9A7}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D3B-4382-A1E6-376E0EBE157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{4EB8B408-017C-40CD-A7EB-49ACA49F7607}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B-4382-A1E6-376E0EBE157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{E3507D22-1573-499D-A979-F92C5294882F}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B-4382-A1E6-376E0EBE157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{392E1201-C47C-4FBE-8E0D-00E2B0839DB6}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B-4382-A1E6-376E0EBE157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{23AD626F-E078-462C-A761-A42391F65766}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B-4382-A1E6-376E0EBE157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{B11C37A0-2C3E-42E0-8306-161D7EBAE8F6}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D3B-4382-A1E6-376E0EBE157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{EC9D6573-DE79-40D0-8364-72A3D2925DC2}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D3B-4382-A1E6-376E0EBE157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{5C6D5462-8070-4BFC-9464-1D8E9B2E036E}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D3B-4382-A1E6-376E0EBE157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{338287ED-CD20-49AB-913C-47B35867ABBA}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D3B-4382-A1E6-376E0EBE1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11.2</c:v>
                </c:pt>
                <c:pt idx="16">
                  <c:v>10.4</c:v>
                </c:pt>
                <c:pt idx="24">
                  <c:v>9.6</c:v>
                </c:pt>
                <c:pt idx="32">
                  <c:v>9.5</c:v>
                </c:pt>
              </c:numCache>
            </c:numRef>
          </c:xVal>
          <c:yVal>
            <c:numRef>
              <c:f>公会計指標分析・財政指標組合せ分析表!$BP$73:$DC$73</c:f>
              <c:numCache>
                <c:formatCode>#,##0.0;"▲ "#,##0.0</c:formatCode>
                <c:ptCount val="40"/>
                <c:pt idx="0">
                  <c:v>89.4</c:v>
                </c:pt>
                <c:pt idx="8">
                  <c:v>75.599999999999994</c:v>
                </c:pt>
                <c:pt idx="16">
                  <c:v>73</c:v>
                </c:pt>
                <c:pt idx="24">
                  <c:v>68.599999999999994</c:v>
                </c:pt>
                <c:pt idx="32">
                  <c:v>64.2</c:v>
                </c:pt>
              </c:numCache>
            </c:numRef>
          </c:yVal>
          <c:smooth val="0"/>
          <c:extLst xmlns:c16r2="http://schemas.microsoft.com/office/drawing/2015/06/chart">
            <c:ext xmlns:c16="http://schemas.microsoft.com/office/drawing/2014/chart" uri="{C3380CC4-5D6E-409C-BE32-E72D297353CC}">
              <c16:uniqueId val="{00000009-9D3B-4382-A1E6-376E0EBE15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{30D3FBEF-ECBD-457B-A7FA-74EDF9683A00}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D3B-4382-A1E6-376E0EBE15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{3F6E967E-1B7D-4FF8-8224-47C4C9156270}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B-4382-A1E6-376E0EBE157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{55E974CB-1637-4337-8E5D-D8B9B02B3B3D}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B-4382-A1E6-376E0EBE157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{DB22111C-78C9-439D-A9BB-8D017EFFD547}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B-4382-A1E6-376E0EBE157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{04D20C23-2F08-465D-9F00-439EADBFE574}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B-4382-A1E6-376E0EBE157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{6683D085-0525-4380-9C39-75C1F90860A9}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D3B-4382-A1E6-376E0EBE157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{813F1CC1-ADD0-40B5-BF24-E0A215DE593E}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D3B-4382-A1E6-376E0EBE157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{DB6B216C-7CD1-45F3-BF62-91E28C2B550B}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D3B-4382-A1E6-376E0EBE157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{1A81805F-6045-4D99-A1AA-84C718C02B32}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D3B-4382-A1E6-376E0EBE1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9D3B-4382-A1E6-376E0EBE1576}"/>
            </c:ext>
          </c:extLst>
        </c:ser>
        <c:dLbls>
          <c:showLegendKey val="0"/>
          <c:showVal val="1"/>
          <c:showCatName val="0"/>
          <c:showSerName val="0"/>
          <c:showPercent val="0"/>
          <c:showBubbleSize val="0"/>
        </c:dLbls>
        <c:axId val="275558400"/>
        <c:axId val="275560320"/>
      </c:scatterChart>
      <c:valAx>
        <c:axId val="275558400"/>
        <c:scaling>
          <c:orientation val="minMax"/>
          <c:max val="13.2"/>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560320"/>
        <c:crosses val="autoZero"/>
        <c:crossBetween val="midCat"/>
      </c:valAx>
      <c:valAx>
        <c:axId val="275560320"/>
        <c:scaling>
          <c:orientation val="minMax"/>
          <c:max val="99"/>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5558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年度に行った大規模施設の建設，区画整理等の都市計画事業債の償還はピークを過ぎたものの，平成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年度以降，臨時財政対策債の償還がピークを迎えることから，元利償還金は，依然として高い水準にある。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一般会計等に係る地方債の現在高及び公営企業債等繰入見込額は，前年度と比較し減少しているが，組合等負担等見込額については，微増傾向にある。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岩手県盛岡市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公共施設の補修最適化・長寿命化計画に係る大規模改修工事等の財源とするため，公共施設等整備基金への積立て等により特定目的基金の残高が前年度比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百万円増となったが，除排雪経費等の増大により財政調整基金の取り崩しによる減により，全体で前年比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社会保障関連経費や公共施設の保有最適化・長寿命化計画事業の増が見込まれる中で，災害等の不足の事態に対応できるよう，適正な基金規模を維持しながら，効果的な活用を図ることとする。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a:t>
          </a:r>
          <a:r>
            <a:rPr lang="ja-JP" altLang="en-US" sz="1200">
              <a:effectLst/>
              <a:latin typeface="ＭＳ Ｐゴシック" panose="020B0600070205080204" pitchFamily="50" charset="-128"/>
              <a:ea typeface="ＭＳ Ｐゴシック" panose="020B0600070205080204" pitchFamily="50" charset="-128"/>
            </a:rPr>
            <a:t>公共施設等の整備事業に要する経費の財源に充てるため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市庁舎整備基金：市庁舎の整備に要する財源に充てるため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国際交流基金：</a:t>
          </a:r>
          <a:r>
            <a:rPr lang="ja-JP" altLang="en-US" sz="1200">
              <a:effectLst/>
              <a:latin typeface="ＭＳ Ｐゴシック" panose="020B0600070205080204" pitchFamily="50" charset="-128"/>
              <a:ea typeface="ＭＳ Ｐゴシック" panose="020B0600070205080204" pitchFamily="50" charset="-128"/>
            </a:rPr>
            <a:t>国際化に対応した施策の推進と市民の国際感覚の醸成に資するため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地球温暖化対策実行計画推進基金：</a:t>
          </a:r>
          <a:r>
            <a:rPr lang="ja-JP" altLang="en-US" sz="1200">
              <a:effectLst/>
              <a:latin typeface="ＭＳ Ｐゴシック" panose="020B0600070205080204" pitchFamily="50" charset="-128"/>
              <a:ea typeface="ＭＳ Ｐゴシック" panose="020B0600070205080204" pitchFamily="50" charset="-128"/>
            </a:rPr>
            <a:t>市の区域における温室効果ガスの排出の量の削減並びに吸収作用の保全及び強化のための盛岡市地球温暖化対策地方公共団体実行計画の推進に要する経費の財源に充てるため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子ども未来基金：</a:t>
          </a:r>
          <a:r>
            <a:rPr lang="ja-JP" altLang="en-US" sz="1200">
              <a:effectLst/>
              <a:latin typeface="ＭＳ Ｐゴシック" panose="020B0600070205080204" pitchFamily="50" charset="-128"/>
              <a:ea typeface="ＭＳ Ｐゴシック" panose="020B0600070205080204" pitchFamily="50" charset="-128"/>
            </a:rPr>
            <a:t>市民が行う子ども及びその保護者に対する支援の促進を図ることにより，市の未来を担う子どもがより健やかに成長することができる社会の実現に資するため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今後，本格化する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公共施設の補修最適化・長寿命化計画に係る大規模改修工事等の財源とするため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の積立てによる増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市庁舎整備基金：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市庁舎の建て替え等の財源とするための積立てによる増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国際交流基金：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姉妹都市等国際交流事業などの国際交流関係事業の財源とするための取崩による減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地球温暖化対策実行計画推進基金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：地球温暖化対策実行計画推進事業など温暖化対策関連事業の財源とするための取り崩しによる減</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子ども未来基金：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子ども未来基金事業の財源とするための取り崩しによる減</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基金の使途を明確にし，今後の各事業の計画を踏まえ，適正な規模の維持，活用を図ることとする。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決算剰余金を積立てた一方で，除排雪経費及び社会保障経費の増大等に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よる取り崩しにより，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年度から２年連続の減となった。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今後も，標準財政規模に応じた基金残高となるよう適正な運用に努めることとする。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岩手競馬経営改善推進資金貸付金利子，林道事業債償還基金費補助金等の積立てにより，前年比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地方債の償還計画を踏まえ，適正な基金の管理，活用を図ることとする。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利用需要の変化に対応した市民サービスを提供し，限られた財源を効果的に活用した施設管理を行い「公共施設保有の最適化」を図るとともに，「公共施設の長寿命化」を進め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り，類似団体平均に近づいているが，公共施設等総合管理計画等に基づく大規模改修等，今後，本格的に推進されることから，類似団体平均を下回ること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8" name="楕円 77"/>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79"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80" name="楕円 79"/>
        <xdr:cNvSpPr/>
      </xdr:nvSpPr>
      <xdr:spPr>
        <a:xfrm>
          <a:off x="4000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68368</xdr:rowOff>
    </xdr:to>
    <xdr:cxnSp macro="">
      <xdr:nvCxnSpPr>
        <xdr:cNvPr id="81" name="直線コネクタ 80"/>
        <xdr:cNvCxnSpPr/>
      </xdr:nvCxnSpPr>
      <xdr:spPr>
        <a:xfrm flipV="1">
          <a:off x="4051300" y="609727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84" name="n_1mainValue有形固定資産減価償却率"/>
        <xdr:cNvSpPr txBox="1"/>
      </xdr:nvSpPr>
      <xdr:spPr>
        <a:xfrm>
          <a:off x="38360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地方債残高も着実に減少し，将来負担額は，減少傾向にあるが，債務償還可能年数は，類似団体平均を上回った。さらに，前年の同指標（</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年）と比較しても，債務償還可能年数が延びた。主な要因としては，社会保障費（扶助費）の増などにより，経常的な業務活動の黒字幅が減ったことなどが考えられる。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5" name="楕円 124"/>
        <xdr:cNvSpPr/>
      </xdr:nvSpPr>
      <xdr:spPr>
        <a:xfrm>
          <a:off x="14744700" y="58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6" name="債務償還可能年数該当値テキスト"/>
        <xdr:cNvSpPr txBox="1"/>
      </xdr:nvSpPr>
      <xdr:spPr>
        <a:xfrm>
          <a:off x="14846300"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73406</xdr:rowOff>
    </xdr:from>
    <xdr:to>
      <xdr:col>24</xdr:col>
      <xdr:colOff>114300</xdr:colOff>
      <xdr:row>39</xdr:row>
      <xdr:rowOff>3556</xdr:rowOff>
    </xdr:to>
    <xdr:sp macro="" textlink="">
      <xdr:nvSpPr>
        <xdr:cNvPr id="68" name="楕円 67"/>
        <xdr:cNvSpPr/>
      </xdr:nvSpPr>
      <xdr:spPr>
        <a:xfrm>
          <a:off x="4584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96283</xdr:rowOff>
    </xdr:from>
    <xdr:ext cx="405111" cy="259045"/>
    <xdr:sp macro="" textlink="">
      <xdr:nvSpPr>
        <xdr:cNvPr id="69" name="【道路】&#10;有形固定資産減価償却率該当値テキスト"/>
        <xdr:cNvSpPr txBox="1"/>
      </xdr:nvSpPr>
      <xdr:spPr>
        <a:xfrm>
          <a:off x="4673600" y="643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0" name="楕円 69"/>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124206</xdr:rowOff>
    </xdr:from>
    <xdr:to>
      <xdr:col>24</xdr:col>
      <xdr:colOff>63500</xdr:colOff>
      <xdr:row>38</xdr:row>
      <xdr:rowOff>165354</xdr:rowOff>
    </xdr:to>
    <xdr:cxnSp macro="">
      <xdr:nvCxnSpPr>
        <xdr:cNvPr id="71" name="直線コネクタ 70"/>
        <xdr:cNvCxnSpPr/>
      </xdr:nvCxnSpPr>
      <xdr:spPr>
        <a:xfrm flipV="1">
          <a:off x="3797300" y="663930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2"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74" name="n_1mainValue【道路】&#10;有形固定資産減価償却率"/>
        <xdr:cNvSpPr txBox="1"/>
      </xdr:nvSpPr>
      <xdr:spPr>
        <a:xfrm>
          <a:off x="3582044"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16692</xdr:rowOff>
    </xdr:from>
    <xdr:to>
      <xdr:col>55</xdr:col>
      <xdr:colOff>50800</xdr:colOff>
      <xdr:row>37</xdr:row>
      <xdr:rowOff>118292</xdr:rowOff>
    </xdr:to>
    <xdr:sp macro="" textlink="">
      <xdr:nvSpPr>
        <xdr:cNvPr id="114" name="楕円 113"/>
        <xdr:cNvSpPr/>
      </xdr:nvSpPr>
      <xdr:spPr>
        <a:xfrm>
          <a:off x="10426700" y="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39569</xdr:rowOff>
    </xdr:from>
    <xdr:ext cx="469744" cy="259045"/>
    <xdr:sp macro="" textlink="">
      <xdr:nvSpPr>
        <xdr:cNvPr id="115" name="【道路】&#10;一人当たり延長該当値テキスト"/>
        <xdr:cNvSpPr txBox="1"/>
      </xdr:nvSpPr>
      <xdr:spPr>
        <a:xfrm>
          <a:off x="10515600"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14841</xdr:rowOff>
    </xdr:from>
    <xdr:to>
      <xdr:col>50</xdr:col>
      <xdr:colOff>165100</xdr:colOff>
      <xdr:row>37</xdr:row>
      <xdr:rowOff>116441</xdr:rowOff>
    </xdr:to>
    <xdr:sp macro="" textlink="">
      <xdr:nvSpPr>
        <xdr:cNvPr id="116" name="楕円 115"/>
        <xdr:cNvSpPr/>
      </xdr:nvSpPr>
      <xdr:spPr>
        <a:xfrm>
          <a:off x="9588500" y="63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65641</xdr:rowOff>
    </xdr:from>
    <xdr:to>
      <xdr:col>55</xdr:col>
      <xdr:colOff>0</xdr:colOff>
      <xdr:row>37</xdr:row>
      <xdr:rowOff>67492</xdr:rowOff>
    </xdr:to>
    <xdr:cxnSp macro="">
      <xdr:nvCxnSpPr>
        <xdr:cNvPr id="117" name="直線コネクタ 116"/>
        <xdr:cNvCxnSpPr/>
      </xdr:nvCxnSpPr>
      <xdr:spPr>
        <a:xfrm>
          <a:off x="9639300" y="6409291"/>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132968</xdr:rowOff>
    </xdr:from>
    <xdr:ext cx="469744" cy="259045"/>
    <xdr:sp macro="" textlink="">
      <xdr:nvSpPr>
        <xdr:cNvPr id="120" name="n_1mainValue【道路】&#10;一人当たり延長"/>
        <xdr:cNvSpPr txBox="1"/>
      </xdr:nvSpPr>
      <xdr:spPr>
        <a:xfrm>
          <a:off x="9391727" y="613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58" name="楕円 157"/>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165752</xdr:rowOff>
    </xdr:from>
    <xdr:ext cx="405111" cy="259045"/>
    <xdr:sp macro="" textlink="">
      <xdr:nvSpPr>
        <xdr:cNvPr id="159" name="【橋りょう・トンネル】&#10;有形固定資産減価償却率該当値テキスト"/>
        <xdr:cNvSpPr txBox="1"/>
      </xdr:nvSpPr>
      <xdr:spPr>
        <a:xfrm>
          <a:off x="467360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0" name="楕円 159"/>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95250</xdr:rowOff>
    </xdr:to>
    <xdr:cxnSp macro="">
      <xdr:nvCxnSpPr>
        <xdr:cNvPr id="161" name="直線コネクタ 160"/>
        <xdr:cNvCxnSpPr/>
      </xdr:nvCxnSpPr>
      <xdr:spPr>
        <a:xfrm flipV="1">
          <a:off x="3797300" y="100107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137177</xdr:rowOff>
    </xdr:from>
    <xdr:ext cx="405111" cy="259045"/>
    <xdr:sp macro="" textlink="">
      <xdr:nvSpPr>
        <xdr:cNvPr id="164" name="n_1mainValue【橋りょう・トンネル】&#10;有形固定資産減価償却率"/>
        <xdr:cNvSpPr txBox="1"/>
      </xdr:nvSpPr>
      <xdr:spPr>
        <a:xfrm>
          <a:off x="35820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161062</xdr:rowOff>
    </xdr:from>
    <xdr:to>
      <xdr:col>55</xdr:col>
      <xdr:colOff>50800</xdr:colOff>
      <xdr:row>59</xdr:row>
      <xdr:rowOff>91212</xdr:rowOff>
    </xdr:to>
    <xdr:sp macro="" textlink="">
      <xdr:nvSpPr>
        <xdr:cNvPr id="200" name="楕円 199"/>
        <xdr:cNvSpPr/>
      </xdr:nvSpPr>
      <xdr:spPr>
        <a:xfrm>
          <a:off x="10426700" y="101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12489</xdr:rowOff>
    </xdr:from>
    <xdr:ext cx="599010" cy="259045"/>
    <xdr:sp macro="" textlink="">
      <xdr:nvSpPr>
        <xdr:cNvPr id="201" name="【橋りょう・トンネル】&#10;一人当たり有形固定資産（償却資産）額該当値テキスト"/>
        <xdr:cNvSpPr txBox="1"/>
      </xdr:nvSpPr>
      <xdr:spPr>
        <a:xfrm>
          <a:off x="10515600" y="995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168597</xdr:rowOff>
    </xdr:from>
    <xdr:to>
      <xdr:col>50</xdr:col>
      <xdr:colOff>165100</xdr:colOff>
      <xdr:row>59</xdr:row>
      <xdr:rowOff>98747</xdr:rowOff>
    </xdr:to>
    <xdr:sp macro="" textlink="">
      <xdr:nvSpPr>
        <xdr:cNvPr id="202" name="楕円 201"/>
        <xdr:cNvSpPr/>
      </xdr:nvSpPr>
      <xdr:spPr>
        <a:xfrm>
          <a:off x="9588500" y="101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40412</xdr:rowOff>
    </xdr:from>
    <xdr:to>
      <xdr:col>55</xdr:col>
      <xdr:colOff>0</xdr:colOff>
      <xdr:row>59</xdr:row>
      <xdr:rowOff>47947</xdr:rowOff>
    </xdr:to>
    <xdr:cxnSp macro="">
      <xdr:nvCxnSpPr>
        <xdr:cNvPr id="203" name="直線コネクタ 202"/>
        <xdr:cNvCxnSpPr/>
      </xdr:nvCxnSpPr>
      <xdr:spPr>
        <a:xfrm flipV="1">
          <a:off x="9639300" y="10155962"/>
          <a:ext cx="8382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115274</xdr:rowOff>
    </xdr:from>
    <xdr:ext cx="599010" cy="259045"/>
    <xdr:sp macro="" textlink="">
      <xdr:nvSpPr>
        <xdr:cNvPr id="206" name="n_1mainValue【橋りょう・トンネル】&#10;一人当たり有形固定資産（償却資産）額"/>
        <xdr:cNvSpPr txBox="1"/>
      </xdr:nvSpPr>
      <xdr:spPr>
        <a:xfrm>
          <a:off x="9327095" y="9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245" name="楕円 244"/>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246"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151130</xdr:rowOff>
    </xdr:from>
    <xdr:to>
      <xdr:col>20</xdr:col>
      <xdr:colOff>38100</xdr:colOff>
      <xdr:row>85</xdr:row>
      <xdr:rowOff>81280</xdr:rowOff>
    </xdr:to>
    <xdr:sp macro="" textlink="">
      <xdr:nvSpPr>
        <xdr:cNvPr id="247" name="楕円 246"/>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30480</xdr:rowOff>
    </xdr:to>
    <xdr:cxnSp macro="">
      <xdr:nvCxnSpPr>
        <xdr:cNvPr id="248" name="直線コネクタ 247"/>
        <xdr:cNvCxnSpPr/>
      </xdr:nvCxnSpPr>
      <xdr:spPr>
        <a:xfrm flipV="1">
          <a:off x="3797300" y="14535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72407</xdr:rowOff>
    </xdr:from>
    <xdr:ext cx="405111" cy="259045"/>
    <xdr:sp macro="" textlink="">
      <xdr:nvSpPr>
        <xdr:cNvPr id="251" name="n_1mainValue【公営住宅】&#10;有形固定資産減価償却率"/>
        <xdr:cNvSpPr txBox="1"/>
      </xdr:nvSpPr>
      <xdr:spPr>
        <a:xfrm>
          <a:off x="3582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287" name="楕円 286"/>
        <xdr:cNvSpPr/>
      </xdr:nvSpPr>
      <xdr:spPr>
        <a:xfrm>
          <a:off x="10426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116603</xdr:rowOff>
    </xdr:from>
    <xdr:ext cx="469744" cy="259045"/>
    <xdr:sp macro="" textlink="">
      <xdr:nvSpPr>
        <xdr:cNvPr id="288" name="【公営住宅】&#10;一人当たり面積該当値テキスト"/>
        <xdr:cNvSpPr txBox="1"/>
      </xdr:nvSpPr>
      <xdr:spPr>
        <a:xfrm>
          <a:off x="10515600"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140005</xdr:rowOff>
    </xdr:from>
    <xdr:to>
      <xdr:col>50</xdr:col>
      <xdr:colOff>165100</xdr:colOff>
      <xdr:row>83</xdr:row>
      <xdr:rowOff>70155</xdr:rowOff>
    </xdr:to>
    <xdr:sp macro="" textlink="">
      <xdr:nvSpPr>
        <xdr:cNvPr id="289" name="楕円 288"/>
        <xdr:cNvSpPr/>
      </xdr:nvSpPr>
      <xdr:spPr>
        <a:xfrm>
          <a:off x="9588500" y="141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17526</xdr:rowOff>
    </xdr:from>
    <xdr:to>
      <xdr:col>55</xdr:col>
      <xdr:colOff>0</xdr:colOff>
      <xdr:row>83</xdr:row>
      <xdr:rowOff>19355</xdr:rowOff>
    </xdr:to>
    <xdr:cxnSp macro="">
      <xdr:nvCxnSpPr>
        <xdr:cNvPr id="290" name="直線コネクタ 289"/>
        <xdr:cNvCxnSpPr/>
      </xdr:nvCxnSpPr>
      <xdr:spPr>
        <a:xfrm flipV="1">
          <a:off x="9639300" y="1424787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61282</xdr:rowOff>
    </xdr:from>
    <xdr:ext cx="469744" cy="259045"/>
    <xdr:sp macro="" textlink="">
      <xdr:nvSpPr>
        <xdr:cNvPr id="293" name="n_1mainValue【公営住宅】&#10;一人当たり面積"/>
        <xdr:cNvSpPr txBox="1"/>
      </xdr:nvSpPr>
      <xdr:spPr>
        <a:xfrm>
          <a:off x="9391727" y="1429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148844</xdr:rowOff>
    </xdr:from>
    <xdr:to>
      <xdr:col>85</xdr:col>
      <xdr:colOff>177800</xdr:colOff>
      <xdr:row>35</xdr:row>
      <xdr:rowOff>78994</xdr:rowOff>
    </xdr:to>
    <xdr:sp macro="" textlink="">
      <xdr:nvSpPr>
        <xdr:cNvPr id="346" name="楕円 345"/>
        <xdr:cNvSpPr/>
      </xdr:nvSpPr>
      <xdr:spPr>
        <a:xfrm>
          <a:off x="16268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271</xdr:rowOff>
    </xdr:from>
    <xdr:ext cx="405111" cy="259045"/>
    <xdr:sp macro="" textlink="">
      <xdr:nvSpPr>
        <xdr:cNvPr id="347" name="【認定こども園・幼稚園・保育所】&#10;有形固定資産減価償却率該当値テキスト"/>
        <xdr:cNvSpPr txBox="1"/>
      </xdr:nvSpPr>
      <xdr:spPr>
        <a:xfrm>
          <a:off x="16357600" y="58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23114</xdr:rowOff>
    </xdr:from>
    <xdr:to>
      <xdr:col>81</xdr:col>
      <xdr:colOff>101600</xdr:colOff>
      <xdr:row>35</xdr:row>
      <xdr:rowOff>124714</xdr:rowOff>
    </xdr:to>
    <xdr:sp macro="" textlink="">
      <xdr:nvSpPr>
        <xdr:cNvPr id="348" name="楕円 347"/>
        <xdr:cNvSpPr/>
      </xdr:nvSpPr>
      <xdr:spPr>
        <a:xfrm>
          <a:off x="15430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28194</xdr:rowOff>
    </xdr:from>
    <xdr:to>
      <xdr:col>85</xdr:col>
      <xdr:colOff>127000</xdr:colOff>
      <xdr:row>35</xdr:row>
      <xdr:rowOff>73914</xdr:rowOff>
    </xdr:to>
    <xdr:cxnSp macro="">
      <xdr:nvCxnSpPr>
        <xdr:cNvPr id="349" name="直線コネクタ 348"/>
        <xdr:cNvCxnSpPr/>
      </xdr:nvCxnSpPr>
      <xdr:spPr>
        <a:xfrm flipV="1">
          <a:off x="15481300" y="60289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5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141241</xdr:rowOff>
    </xdr:from>
    <xdr:ext cx="405111" cy="259045"/>
    <xdr:sp macro="" textlink="">
      <xdr:nvSpPr>
        <xdr:cNvPr id="352" name="n_1mainValue【認定こども園・幼稚園・保育所】&#10;有形固定資産減価償却率"/>
        <xdr:cNvSpPr txBox="1"/>
      </xdr:nvSpPr>
      <xdr:spPr>
        <a:xfrm>
          <a:off x="152660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90" name="楕円 389"/>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391"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392" name="楕円 391"/>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40</xdr:row>
      <xdr:rowOff>129540</xdr:rowOff>
    </xdr:to>
    <xdr:cxnSp macro="">
      <xdr:nvCxnSpPr>
        <xdr:cNvPr id="393" name="直線コネクタ 392"/>
        <xdr:cNvCxnSpPr/>
      </xdr:nvCxnSpPr>
      <xdr:spPr>
        <a:xfrm flipV="1">
          <a:off x="21323300" y="67741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4"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396" name="n_1main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26"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435" name="楕円 434"/>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114317</xdr:rowOff>
    </xdr:from>
    <xdr:ext cx="405111" cy="259045"/>
    <xdr:sp macro="" textlink="">
      <xdr:nvSpPr>
        <xdr:cNvPr id="436" name="【学校施設】&#10;有形固定資産減価償却率該当値テキスト"/>
        <xdr:cNvSpPr txBox="1"/>
      </xdr:nvSpPr>
      <xdr:spPr>
        <a:xfrm>
          <a:off x="16357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437" name="楕円 436"/>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xdr:rowOff>
    </xdr:from>
    <xdr:to>
      <xdr:col>85</xdr:col>
      <xdr:colOff>127000</xdr:colOff>
      <xdr:row>62</xdr:row>
      <xdr:rowOff>80010</xdr:rowOff>
    </xdr:to>
    <xdr:cxnSp macro="">
      <xdr:nvCxnSpPr>
        <xdr:cNvPr id="438" name="直線コネクタ 437"/>
        <xdr:cNvCxnSpPr/>
      </xdr:nvCxnSpPr>
      <xdr:spPr>
        <a:xfrm flipV="1">
          <a:off x="15481300" y="106451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39"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441" name="n_1mainValue【学校施設】&#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73"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163104</xdr:rowOff>
    </xdr:from>
    <xdr:to>
      <xdr:col>116</xdr:col>
      <xdr:colOff>114300</xdr:colOff>
      <xdr:row>58</xdr:row>
      <xdr:rowOff>93254</xdr:rowOff>
    </xdr:to>
    <xdr:sp macro="" textlink="">
      <xdr:nvSpPr>
        <xdr:cNvPr id="482" name="楕円 481"/>
        <xdr:cNvSpPr/>
      </xdr:nvSpPr>
      <xdr:spPr>
        <a:xfrm>
          <a:off x="22110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14531</xdr:rowOff>
    </xdr:from>
    <xdr:ext cx="469744" cy="259045"/>
    <xdr:sp macro="" textlink="">
      <xdr:nvSpPr>
        <xdr:cNvPr id="483" name="【学校施設】&#10;一人当たり面積該当値テキスト"/>
        <xdr:cNvSpPr txBox="1"/>
      </xdr:nvSpPr>
      <xdr:spPr>
        <a:xfrm>
          <a:off x="22199600" y="97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484" name="楕円 483"/>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42454</xdr:rowOff>
    </xdr:from>
    <xdr:to>
      <xdr:col>116</xdr:col>
      <xdr:colOff>63500</xdr:colOff>
      <xdr:row>58</xdr:row>
      <xdr:rowOff>68580</xdr:rowOff>
    </xdr:to>
    <xdr:cxnSp macro="">
      <xdr:nvCxnSpPr>
        <xdr:cNvPr id="485" name="直線コネクタ 484"/>
        <xdr:cNvCxnSpPr/>
      </xdr:nvCxnSpPr>
      <xdr:spPr>
        <a:xfrm flipV="1">
          <a:off x="21323300" y="99865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486"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488" name="n_1mainValue【学校施設】&#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1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527" name="楕円 526"/>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528" name="【児童館】&#10;有形固定資産減価償却率該当値テキスト"/>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529" name="楕円 528"/>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19050</xdr:rowOff>
    </xdr:to>
    <xdr:cxnSp macro="">
      <xdr:nvCxnSpPr>
        <xdr:cNvPr id="530" name="直線コネクタ 529"/>
        <xdr:cNvCxnSpPr/>
      </xdr:nvCxnSpPr>
      <xdr:spPr>
        <a:xfrm flipV="1">
          <a:off x="15481300" y="14203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31"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2"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533" name="n_1mainValue【児童館】&#10;有形固定資産減価償却率"/>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2"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139700</xdr:rowOff>
    </xdr:from>
    <xdr:to>
      <xdr:col>116</xdr:col>
      <xdr:colOff>114300</xdr:colOff>
      <xdr:row>79</xdr:row>
      <xdr:rowOff>69850</xdr:rowOff>
    </xdr:to>
    <xdr:sp macro="" textlink="">
      <xdr:nvSpPr>
        <xdr:cNvPr id="571" name="楕円 570"/>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572" name="【児童館】&#10;一人当たり面積該当値テキスト"/>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73" name="楕円 572"/>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19050</xdr:rowOff>
    </xdr:from>
    <xdr:to>
      <xdr:col>116</xdr:col>
      <xdr:colOff>63500</xdr:colOff>
      <xdr:row>82</xdr:row>
      <xdr:rowOff>152400</xdr:rowOff>
    </xdr:to>
    <xdr:cxnSp macro="">
      <xdr:nvCxnSpPr>
        <xdr:cNvPr id="574" name="直線コネクタ 573"/>
        <xdr:cNvCxnSpPr/>
      </xdr:nvCxnSpPr>
      <xdr:spPr>
        <a:xfrm flipV="1">
          <a:off x="21323300" y="135636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575"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6"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577"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07"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143511</xdr:rowOff>
    </xdr:from>
    <xdr:to>
      <xdr:col>85</xdr:col>
      <xdr:colOff>177800</xdr:colOff>
      <xdr:row>106</xdr:row>
      <xdr:rowOff>73661</xdr:rowOff>
    </xdr:to>
    <xdr:sp macro="" textlink="">
      <xdr:nvSpPr>
        <xdr:cNvPr id="616" name="楕円 615"/>
        <xdr:cNvSpPr/>
      </xdr:nvSpPr>
      <xdr:spPr>
        <a:xfrm>
          <a:off x="16268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121938</xdr:rowOff>
    </xdr:from>
    <xdr:ext cx="405111" cy="259045"/>
    <xdr:sp macro="" textlink="">
      <xdr:nvSpPr>
        <xdr:cNvPr id="617" name="【公民館】&#10;有形固定資産減価償却率該当値テキスト"/>
        <xdr:cNvSpPr txBox="1"/>
      </xdr:nvSpPr>
      <xdr:spPr>
        <a:xfrm>
          <a:off x="16357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618" name="楕円 617"/>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62864</xdr:rowOff>
    </xdr:to>
    <xdr:cxnSp macro="">
      <xdr:nvCxnSpPr>
        <xdr:cNvPr id="619" name="直線コネクタ 618"/>
        <xdr:cNvCxnSpPr/>
      </xdr:nvCxnSpPr>
      <xdr:spPr>
        <a:xfrm flipV="1">
          <a:off x="15481300" y="18196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20"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21"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622" name="n_1mainValue【公民館】&#10;有形固定資産減価償却率"/>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1"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660" name="楕円 659"/>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661"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662" name="楕円 661"/>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114300</xdr:rowOff>
    </xdr:to>
    <xdr:cxnSp macro="">
      <xdr:nvCxnSpPr>
        <xdr:cNvPr id="663" name="直線コネクタ 662"/>
        <xdr:cNvCxnSpPr/>
      </xdr:nvCxnSpPr>
      <xdr:spPr>
        <a:xfrm>
          <a:off x="21323300" y="1794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664"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666" name="n_1mainValue【公民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ほとんどの類型において，有形固定資産減価償却率は類似団体平均を下回っているものの，道路及び認定こども園・幼稚園・保育所においては，類似団体平均を上回っている。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耐用年数を向かえる道路及び保育所が多いことが影響している。道路及び保育所においても，公共施設等総合管理計画等に基づき，計画的な修繕や大規模改修を行うこととしており，施設の長寿命化と適正な維持管理を行っている。</a:t>
          </a:r>
        </a:p>
        <a:p>
          <a:r>
            <a:rPr kumimoji="1" lang="ja-JP" altLang="en-US" sz="1300">
              <a:latin typeface="ＭＳ Ｐゴシック" panose="020B0600070205080204" pitchFamily="50" charset="-128"/>
              <a:ea typeface="ＭＳ Ｐゴシック" panose="020B0600070205080204" pitchFamily="50" charset="-128"/>
            </a:rPr>
            <a:t>　一人当たり面積において，類似団体平均を下った施設は，公営住宅及び認定こども園・幼稚園・保育所であった。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また，橋りようの長寿命化改修や児童センターの増築があったことから，橋りよう・トンネル及び児童館施設において，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人当たりの面積が増加した。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69" name="楕円 68"/>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0" name="【図書館】&#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1" name="楕円 70"/>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93345</xdr:rowOff>
    </xdr:to>
    <xdr:cxnSp macro="">
      <xdr:nvCxnSpPr>
        <xdr:cNvPr id="72" name="直線コネクタ 71"/>
        <xdr:cNvCxnSpPr/>
      </xdr:nvCxnSpPr>
      <xdr:spPr>
        <a:xfrm flipV="1">
          <a:off x="3797300" y="639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135272</xdr:rowOff>
    </xdr:from>
    <xdr:ext cx="405111" cy="259045"/>
    <xdr:sp macro="" textlink="">
      <xdr:nvSpPr>
        <xdr:cNvPr id="75" name="n_1mainValue【図書館】&#10;有形固定資産減価償却率"/>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15" name="楕円 114"/>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16"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17" name="楕円 116"/>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18" name="直線コネクタ 117"/>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1"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49"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58" name="楕円 157"/>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59" name="【体育館・プール】&#10;有形固定資産減価償却率該当値テキスト"/>
        <xdr:cNvSpPr txBox="1"/>
      </xdr:nvSpPr>
      <xdr:spPr>
        <a:xfrm>
          <a:off x="46736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102362</xdr:rowOff>
    </xdr:from>
    <xdr:to>
      <xdr:col>20</xdr:col>
      <xdr:colOff>38100</xdr:colOff>
      <xdr:row>62</xdr:row>
      <xdr:rowOff>32512</xdr:rowOff>
    </xdr:to>
    <xdr:sp macro="" textlink="">
      <xdr:nvSpPr>
        <xdr:cNvPr id="160" name="楕円 159"/>
        <xdr:cNvSpPr/>
      </xdr:nvSpPr>
      <xdr:spPr>
        <a:xfrm>
          <a:off x="3746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98298</xdr:rowOff>
    </xdr:from>
    <xdr:to>
      <xdr:col>24</xdr:col>
      <xdr:colOff>63500</xdr:colOff>
      <xdr:row>61</xdr:row>
      <xdr:rowOff>153162</xdr:rowOff>
    </xdr:to>
    <xdr:cxnSp macro="">
      <xdr:nvCxnSpPr>
        <xdr:cNvPr id="161" name="直線コネクタ 160"/>
        <xdr:cNvCxnSpPr/>
      </xdr:nvCxnSpPr>
      <xdr:spPr>
        <a:xfrm flipV="1">
          <a:off x="3797300" y="105567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23639</xdr:rowOff>
    </xdr:from>
    <xdr:ext cx="405111" cy="259045"/>
    <xdr:sp macro="" textlink="">
      <xdr:nvSpPr>
        <xdr:cNvPr id="164" name="n_1mainValue【体育館・プール】&#10;有形固定資産減価償却率"/>
        <xdr:cNvSpPr txBox="1"/>
      </xdr:nvSpPr>
      <xdr:spPr>
        <a:xfrm>
          <a:off x="35820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111506</xdr:rowOff>
    </xdr:from>
    <xdr:to>
      <xdr:col>55</xdr:col>
      <xdr:colOff>50800</xdr:colOff>
      <xdr:row>58</xdr:row>
      <xdr:rowOff>41656</xdr:rowOff>
    </xdr:to>
    <xdr:sp macro="" textlink="">
      <xdr:nvSpPr>
        <xdr:cNvPr id="200" name="楕円 199"/>
        <xdr:cNvSpPr/>
      </xdr:nvSpPr>
      <xdr:spPr>
        <a:xfrm>
          <a:off x="104267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134383</xdr:rowOff>
    </xdr:from>
    <xdr:ext cx="469744" cy="259045"/>
    <xdr:sp macro="" textlink="">
      <xdr:nvSpPr>
        <xdr:cNvPr id="201" name="【体育館・プール】&#10;一人当たり面積該当値テキスト"/>
        <xdr:cNvSpPr txBox="1"/>
      </xdr:nvSpPr>
      <xdr:spPr>
        <a:xfrm>
          <a:off x="10515600" y="973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120650</xdr:rowOff>
    </xdr:from>
    <xdr:to>
      <xdr:col>50</xdr:col>
      <xdr:colOff>165100</xdr:colOff>
      <xdr:row>58</xdr:row>
      <xdr:rowOff>50800</xdr:rowOff>
    </xdr:to>
    <xdr:sp macro="" textlink="">
      <xdr:nvSpPr>
        <xdr:cNvPr id="202" name="楕円 201"/>
        <xdr:cNvSpPr/>
      </xdr:nvSpPr>
      <xdr:spPr>
        <a:xfrm>
          <a:off x="958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162306</xdr:rowOff>
    </xdr:from>
    <xdr:to>
      <xdr:col>55</xdr:col>
      <xdr:colOff>0</xdr:colOff>
      <xdr:row>58</xdr:row>
      <xdr:rowOff>0</xdr:rowOff>
    </xdr:to>
    <xdr:cxnSp macro="">
      <xdr:nvCxnSpPr>
        <xdr:cNvPr id="203" name="直線コネクタ 202"/>
        <xdr:cNvCxnSpPr/>
      </xdr:nvCxnSpPr>
      <xdr:spPr>
        <a:xfrm flipV="1">
          <a:off x="9639300" y="9934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04"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67327</xdr:rowOff>
    </xdr:from>
    <xdr:ext cx="469744" cy="259045"/>
    <xdr:sp macro="" textlink="">
      <xdr:nvSpPr>
        <xdr:cNvPr id="206" name="n_1mainValue【体育館・プール】&#10;一人当たり面積"/>
        <xdr:cNvSpPr txBox="1"/>
      </xdr:nvSpPr>
      <xdr:spPr>
        <a:xfrm>
          <a:off x="9391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34"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43" name="楕円 242"/>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44"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81026</xdr:rowOff>
    </xdr:from>
    <xdr:to>
      <xdr:col>20</xdr:col>
      <xdr:colOff>38100</xdr:colOff>
      <xdr:row>83</xdr:row>
      <xdr:rowOff>11176</xdr:rowOff>
    </xdr:to>
    <xdr:sp macro="" textlink="">
      <xdr:nvSpPr>
        <xdr:cNvPr id="245" name="楕円 244"/>
        <xdr:cNvSpPr/>
      </xdr:nvSpPr>
      <xdr:spPr>
        <a:xfrm>
          <a:off x="3746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131826</xdr:rowOff>
    </xdr:to>
    <xdr:cxnSp macro="">
      <xdr:nvCxnSpPr>
        <xdr:cNvPr id="246" name="直線コネクタ 245"/>
        <xdr:cNvCxnSpPr/>
      </xdr:nvCxnSpPr>
      <xdr:spPr>
        <a:xfrm flipV="1">
          <a:off x="3797300" y="141884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4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2303</xdr:rowOff>
    </xdr:from>
    <xdr:ext cx="405111" cy="259045"/>
    <xdr:sp macro="" textlink="">
      <xdr:nvSpPr>
        <xdr:cNvPr id="249" name="n_1mainValue【福祉施設】&#10;有形固定資産減価償却率"/>
        <xdr:cNvSpPr txBox="1"/>
      </xdr:nvSpPr>
      <xdr:spPr>
        <a:xfrm>
          <a:off x="35820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127000</xdr:rowOff>
    </xdr:from>
    <xdr:to>
      <xdr:col>55</xdr:col>
      <xdr:colOff>50800</xdr:colOff>
      <xdr:row>81</xdr:row>
      <xdr:rowOff>57150</xdr:rowOff>
    </xdr:to>
    <xdr:sp macro="" textlink="">
      <xdr:nvSpPr>
        <xdr:cNvPr id="287" name="楕円 286"/>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149877</xdr:rowOff>
    </xdr:from>
    <xdr:ext cx="469744" cy="259045"/>
    <xdr:sp macro="" textlink="">
      <xdr:nvSpPr>
        <xdr:cNvPr id="288" name="【福祉施設】&#10;一人当たり面積該当値テキスト"/>
        <xdr:cNvSpPr txBox="1"/>
      </xdr:nvSpPr>
      <xdr:spPr>
        <a:xfrm>
          <a:off x="105156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289" name="楕円 288"/>
        <xdr:cNvSpPr/>
      </xdr:nvSpPr>
      <xdr:spPr>
        <a:xfrm>
          <a:off x="958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6350</xdr:rowOff>
    </xdr:from>
    <xdr:to>
      <xdr:col>55</xdr:col>
      <xdr:colOff>0</xdr:colOff>
      <xdr:row>81</xdr:row>
      <xdr:rowOff>95250</xdr:rowOff>
    </xdr:to>
    <xdr:cxnSp macro="">
      <xdr:nvCxnSpPr>
        <xdr:cNvPr id="290" name="直線コネクタ 289"/>
        <xdr:cNvCxnSpPr/>
      </xdr:nvCxnSpPr>
      <xdr:spPr>
        <a:xfrm flipV="1">
          <a:off x="9639300" y="13893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293" name="n_1mainValue【福祉施設】&#10;一人当たり面積"/>
        <xdr:cNvSpPr txBox="1"/>
      </xdr:nvSpPr>
      <xdr:spPr>
        <a:xfrm>
          <a:off x="9391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42545</xdr:rowOff>
    </xdr:from>
    <xdr:to>
      <xdr:col>24</xdr:col>
      <xdr:colOff>114300</xdr:colOff>
      <xdr:row>107</xdr:row>
      <xdr:rowOff>144145</xdr:rowOff>
    </xdr:to>
    <xdr:sp macro="" textlink="">
      <xdr:nvSpPr>
        <xdr:cNvPr id="332" name="楕円 331"/>
        <xdr:cNvSpPr/>
      </xdr:nvSpPr>
      <xdr:spPr>
        <a:xfrm>
          <a:off x="4584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20972</xdr:rowOff>
    </xdr:from>
    <xdr:ext cx="405111" cy="259045"/>
    <xdr:sp macro="" textlink="">
      <xdr:nvSpPr>
        <xdr:cNvPr id="333" name="【市民会館】&#10;有形固定資産減価償却率該当値テキスト"/>
        <xdr:cNvSpPr txBox="1"/>
      </xdr:nvSpPr>
      <xdr:spPr>
        <a:xfrm>
          <a:off x="4673600"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86361</xdr:rowOff>
    </xdr:from>
    <xdr:to>
      <xdr:col>20</xdr:col>
      <xdr:colOff>38100</xdr:colOff>
      <xdr:row>108</xdr:row>
      <xdr:rowOff>16511</xdr:rowOff>
    </xdr:to>
    <xdr:sp macro="" textlink="">
      <xdr:nvSpPr>
        <xdr:cNvPr id="334" name="楕円 333"/>
        <xdr:cNvSpPr/>
      </xdr:nvSpPr>
      <xdr:spPr>
        <a:xfrm>
          <a:off x="3746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93345</xdr:rowOff>
    </xdr:from>
    <xdr:to>
      <xdr:col>24</xdr:col>
      <xdr:colOff>63500</xdr:colOff>
      <xdr:row>107</xdr:row>
      <xdr:rowOff>137161</xdr:rowOff>
    </xdr:to>
    <xdr:cxnSp macro="">
      <xdr:nvCxnSpPr>
        <xdr:cNvPr id="335" name="直線コネクタ 334"/>
        <xdr:cNvCxnSpPr/>
      </xdr:nvCxnSpPr>
      <xdr:spPr>
        <a:xfrm flipV="1">
          <a:off x="3797300" y="184384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3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7638</xdr:rowOff>
    </xdr:from>
    <xdr:ext cx="405111" cy="259045"/>
    <xdr:sp macro="" textlink="">
      <xdr:nvSpPr>
        <xdr:cNvPr id="338" name="n_1mainValue【市民会館】&#10;有形固定資産減価償却率"/>
        <xdr:cNvSpPr txBox="1"/>
      </xdr:nvSpPr>
      <xdr:spPr>
        <a:xfrm>
          <a:off x="35820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151130</xdr:rowOff>
    </xdr:from>
    <xdr:to>
      <xdr:col>55</xdr:col>
      <xdr:colOff>50800</xdr:colOff>
      <xdr:row>100</xdr:row>
      <xdr:rowOff>81280</xdr:rowOff>
    </xdr:to>
    <xdr:sp macro="" textlink="">
      <xdr:nvSpPr>
        <xdr:cNvPr id="376" name="楕円 375"/>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104157</xdr:rowOff>
    </xdr:from>
    <xdr:ext cx="469744" cy="259045"/>
    <xdr:sp macro="" textlink="">
      <xdr:nvSpPr>
        <xdr:cNvPr id="377" name="【市民会館】&#10;一人当たり面積該当値テキスト"/>
        <xdr:cNvSpPr txBox="1"/>
      </xdr:nvSpPr>
      <xdr:spPr>
        <a:xfrm>
          <a:off x="105156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25400</xdr:rowOff>
    </xdr:from>
    <xdr:to>
      <xdr:col>50</xdr:col>
      <xdr:colOff>165100</xdr:colOff>
      <xdr:row>100</xdr:row>
      <xdr:rowOff>127000</xdr:rowOff>
    </xdr:to>
    <xdr:sp macro="" textlink="">
      <xdr:nvSpPr>
        <xdr:cNvPr id="378" name="楕円 377"/>
        <xdr:cNvSpPr/>
      </xdr:nvSpPr>
      <xdr:spPr>
        <a:xfrm>
          <a:off x="958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30480</xdr:rowOff>
    </xdr:from>
    <xdr:to>
      <xdr:col>55</xdr:col>
      <xdr:colOff>0</xdr:colOff>
      <xdr:row>100</xdr:row>
      <xdr:rowOff>76200</xdr:rowOff>
    </xdr:to>
    <xdr:cxnSp macro="">
      <xdr:nvCxnSpPr>
        <xdr:cNvPr id="379" name="直線コネクタ 378"/>
        <xdr:cNvCxnSpPr/>
      </xdr:nvCxnSpPr>
      <xdr:spPr>
        <a:xfrm flipV="1">
          <a:off x="9639300" y="17175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143527</xdr:rowOff>
    </xdr:from>
    <xdr:ext cx="469744" cy="259045"/>
    <xdr:sp macro="" textlink="">
      <xdr:nvSpPr>
        <xdr:cNvPr id="382" name="n_1mainValue【市民会館】&#10;一人当たり面積"/>
        <xdr:cNvSpPr txBox="1"/>
      </xdr:nvSpPr>
      <xdr:spPr>
        <a:xfrm>
          <a:off x="9391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21" name="楕円 420"/>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422" name="【一般廃棄物処理施設】&#10;有形固定資産減価償却率該当値テキスト"/>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69215</xdr:rowOff>
    </xdr:from>
    <xdr:to>
      <xdr:col>81</xdr:col>
      <xdr:colOff>101600</xdr:colOff>
      <xdr:row>38</xdr:row>
      <xdr:rowOff>170815</xdr:rowOff>
    </xdr:to>
    <xdr:sp macro="" textlink="">
      <xdr:nvSpPr>
        <xdr:cNvPr id="423" name="楕円 422"/>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120015</xdr:rowOff>
    </xdr:to>
    <xdr:cxnSp macro="">
      <xdr:nvCxnSpPr>
        <xdr:cNvPr id="424" name="直線コネクタ 423"/>
        <xdr:cNvCxnSpPr/>
      </xdr:nvCxnSpPr>
      <xdr:spPr>
        <a:xfrm flipV="1">
          <a:off x="15481300" y="65836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161942</xdr:rowOff>
    </xdr:from>
    <xdr:ext cx="405111" cy="259045"/>
    <xdr:sp macro="" textlink="">
      <xdr:nvSpPr>
        <xdr:cNvPr id="427" name="n_1mainValue【一般廃棄物処理施設】&#10;有形固定資産減価償却率"/>
        <xdr:cNvSpPr txBox="1"/>
      </xdr:nvSpPr>
      <xdr:spPr>
        <a:xfrm>
          <a:off x="15266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141351</xdr:rowOff>
    </xdr:from>
    <xdr:to>
      <xdr:col>116</xdr:col>
      <xdr:colOff>114300</xdr:colOff>
      <xdr:row>37</xdr:row>
      <xdr:rowOff>71501</xdr:rowOff>
    </xdr:to>
    <xdr:sp macro="" textlink="">
      <xdr:nvSpPr>
        <xdr:cNvPr id="465" name="楕円 464"/>
        <xdr:cNvSpPr/>
      </xdr:nvSpPr>
      <xdr:spPr>
        <a:xfrm>
          <a:off x="22110700" y="63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164228</xdr:rowOff>
    </xdr:from>
    <xdr:ext cx="534377" cy="259045"/>
    <xdr:sp macro="" textlink="">
      <xdr:nvSpPr>
        <xdr:cNvPr id="466" name="【一般廃棄物処理施設】&#10;一人当たり有形固定資産（償却資産）額該当値テキスト"/>
        <xdr:cNvSpPr txBox="1"/>
      </xdr:nvSpPr>
      <xdr:spPr>
        <a:xfrm>
          <a:off x="22199600" y="61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144145</xdr:rowOff>
    </xdr:from>
    <xdr:to>
      <xdr:col>112</xdr:col>
      <xdr:colOff>38100</xdr:colOff>
      <xdr:row>37</xdr:row>
      <xdr:rowOff>74295</xdr:rowOff>
    </xdr:to>
    <xdr:sp macro="" textlink="">
      <xdr:nvSpPr>
        <xdr:cNvPr id="467" name="楕円 466"/>
        <xdr:cNvSpPr/>
      </xdr:nvSpPr>
      <xdr:spPr>
        <a:xfrm>
          <a:off x="21272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20701</xdr:rowOff>
    </xdr:from>
    <xdr:to>
      <xdr:col>116</xdr:col>
      <xdr:colOff>63500</xdr:colOff>
      <xdr:row>37</xdr:row>
      <xdr:rowOff>23495</xdr:rowOff>
    </xdr:to>
    <xdr:cxnSp macro="">
      <xdr:nvCxnSpPr>
        <xdr:cNvPr id="468" name="直線コネクタ 467"/>
        <xdr:cNvCxnSpPr/>
      </xdr:nvCxnSpPr>
      <xdr:spPr>
        <a:xfrm flipV="1">
          <a:off x="21323300" y="636435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90822</xdr:rowOff>
    </xdr:from>
    <xdr:ext cx="534377" cy="259045"/>
    <xdr:sp macro="" textlink="">
      <xdr:nvSpPr>
        <xdr:cNvPr id="471" name="n_1mainValue【一般廃棄物処理施設】&#10;一人当たり有形固定資産（償却資産）額"/>
        <xdr:cNvSpPr txBox="1"/>
      </xdr:nvSpPr>
      <xdr:spPr>
        <a:xfrm>
          <a:off x="210434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12" name="楕円 511"/>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13"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514" name="楕円 513"/>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55517</xdr:rowOff>
    </xdr:to>
    <xdr:cxnSp macro="">
      <xdr:nvCxnSpPr>
        <xdr:cNvPr id="515" name="直線コネクタ 514"/>
        <xdr:cNvCxnSpPr/>
      </xdr:nvCxnSpPr>
      <xdr:spPr>
        <a:xfrm flipV="1">
          <a:off x="15481300" y="106135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518" name="n_1mainValue【保健センター・保健所】&#10;有形固定資産減価償却率"/>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6" name="楕円 55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57"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58" name="楕円 55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59" name="直線コネクタ 558"/>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62"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19304</xdr:rowOff>
    </xdr:from>
    <xdr:to>
      <xdr:col>85</xdr:col>
      <xdr:colOff>177800</xdr:colOff>
      <xdr:row>82</xdr:row>
      <xdr:rowOff>120904</xdr:rowOff>
    </xdr:to>
    <xdr:sp macro="" textlink="">
      <xdr:nvSpPr>
        <xdr:cNvPr id="599" name="楕円 598"/>
        <xdr:cNvSpPr/>
      </xdr:nvSpPr>
      <xdr:spPr>
        <a:xfrm>
          <a:off x="16268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169181</xdr:rowOff>
    </xdr:from>
    <xdr:ext cx="405111" cy="259045"/>
    <xdr:sp macro="" textlink="">
      <xdr:nvSpPr>
        <xdr:cNvPr id="600" name="【消防施設】&#10;有形固定資産減価償却率該当値テキスト"/>
        <xdr:cNvSpPr txBox="1"/>
      </xdr:nvSpPr>
      <xdr:spPr>
        <a:xfrm>
          <a:off x="16357600"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85598</xdr:rowOff>
    </xdr:from>
    <xdr:to>
      <xdr:col>81</xdr:col>
      <xdr:colOff>101600</xdr:colOff>
      <xdr:row>83</xdr:row>
      <xdr:rowOff>15748</xdr:rowOff>
    </xdr:to>
    <xdr:sp macro="" textlink="">
      <xdr:nvSpPr>
        <xdr:cNvPr id="601" name="楕円 600"/>
        <xdr:cNvSpPr/>
      </xdr:nvSpPr>
      <xdr:spPr>
        <a:xfrm>
          <a:off x="15430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70104</xdr:rowOff>
    </xdr:from>
    <xdr:to>
      <xdr:col>85</xdr:col>
      <xdr:colOff>127000</xdr:colOff>
      <xdr:row>82</xdr:row>
      <xdr:rowOff>136398</xdr:rowOff>
    </xdr:to>
    <xdr:cxnSp macro="">
      <xdr:nvCxnSpPr>
        <xdr:cNvPr id="602" name="直線コネクタ 601"/>
        <xdr:cNvCxnSpPr/>
      </xdr:nvCxnSpPr>
      <xdr:spPr>
        <a:xfrm flipV="1">
          <a:off x="15481300" y="1412900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6875</xdr:rowOff>
    </xdr:from>
    <xdr:ext cx="405111" cy="259045"/>
    <xdr:sp macro="" textlink="">
      <xdr:nvSpPr>
        <xdr:cNvPr id="605" name="n_1mainValue【消防施設】&#10;有形固定資産減価償却率"/>
        <xdr:cNvSpPr txBox="1"/>
      </xdr:nvSpPr>
      <xdr:spPr>
        <a:xfrm>
          <a:off x="15266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45" name="楕円 64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46" name="【消防施設】&#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47" name="楕円 646"/>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86</xdr:row>
      <xdr:rowOff>103414</xdr:rowOff>
    </xdr:to>
    <xdr:cxnSp macro="">
      <xdr:nvCxnSpPr>
        <xdr:cNvPr id="648" name="直線コネクタ 647"/>
        <xdr:cNvCxnSpPr/>
      </xdr:nvCxnSpPr>
      <xdr:spPr>
        <a:xfrm flipV="1">
          <a:off x="21323300" y="14325600"/>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49"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651" name="n_1mainValue【消防施設】&#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90" name="楕円 689"/>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128288</xdr:rowOff>
    </xdr:from>
    <xdr:ext cx="405111" cy="259045"/>
    <xdr:sp macro="" textlink="">
      <xdr:nvSpPr>
        <xdr:cNvPr id="691" name="【庁舎】&#10;有形固定資産減価償却率該当値テキスト"/>
        <xdr:cNvSpPr txBox="1"/>
      </xdr:nvSpPr>
      <xdr:spPr>
        <a:xfrm>
          <a:off x="16357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692" name="楕円 691"/>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17145</xdr:rowOff>
    </xdr:to>
    <xdr:cxnSp macro="">
      <xdr:nvCxnSpPr>
        <xdr:cNvPr id="693" name="直線コネクタ 692"/>
        <xdr:cNvCxnSpPr/>
      </xdr:nvCxnSpPr>
      <xdr:spPr>
        <a:xfrm flipV="1">
          <a:off x="15481300" y="179870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84472</xdr:rowOff>
    </xdr:from>
    <xdr:ext cx="405111" cy="259045"/>
    <xdr:sp macro="" textlink="">
      <xdr:nvSpPr>
        <xdr:cNvPr id="696" name="n_1mainValue【庁舎】&#10;有形固定資産減価償却率"/>
        <xdr:cNvSpPr txBox="1"/>
      </xdr:nvSpPr>
      <xdr:spPr>
        <a:xfrm>
          <a:off x="152660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89408</xdr:rowOff>
    </xdr:from>
    <xdr:to>
      <xdr:col>116</xdr:col>
      <xdr:colOff>114300</xdr:colOff>
      <xdr:row>105</xdr:row>
      <xdr:rowOff>19558</xdr:rowOff>
    </xdr:to>
    <xdr:sp macro="" textlink="">
      <xdr:nvSpPr>
        <xdr:cNvPr id="732" name="楕円 731"/>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112285</xdr:rowOff>
    </xdr:from>
    <xdr:ext cx="469744" cy="259045"/>
    <xdr:sp macro="" textlink="">
      <xdr:nvSpPr>
        <xdr:cNvPr id="733" name="【庁舎】&#10;一人当たり面積該当値テキスト"/>
        <xdr:cNvSpPr txBox="1"/>
      </xdr:nvSpPr>
      <xdr:spPr>
        <a:xfrm>
          <a:off x="22199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34" name="楕円 733"/>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104</xdr:row>
      <xdr:rowOff>144780</xdr:rowOff>
    </xdr:to>
    <xdr:cxnSp macro="">
      <xdr:nvCxnSpPr>
        <xdr:cNvPr id="735" name="直線コネクタ 734"/>
        <xdr:cNvCxnSpPr/>
      </xdr:nvCxnSpPr>
      <xdr:spPr>
        <a:xfrm flipV="1">
          <a:off x="21323300" y="1797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15257</xdr:rowOff>
    </xdr:from>
    <xdr:ext cx="469744" cy="259045"/>
    <xdr:sp macro="" textlink="">
      <xdr:nvSpPr>
        <xdr:cNvPr id="738" name="n_1mainValue【庁舎】&#10;一人当たり面積"/>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ほとんどの類型において，有形固定資産減価償却率は類似団体平均を下回っているものの，図書館及び庁舎においては，類似団体平均を若干上回っている。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年～８年の間に３館建設されており，一部の施設においては，耐用年数である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年を向かえようとしているためである。いずれの図書館も，公共施設保有最適化・長寿命化長期計画等に基づき，</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計画的な修繕の実施や大規模改修を行うこととしており，施設の長寿命化と適正な施設維持管理を行っている。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また，庁舎については，昭和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年に建設され，既に耐用年数である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年を超える庁舎があるためである。この庁舎については，平成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年度までに耐震改修を完了しており，その後，計画的な修繕を実施している。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一人当たり面積において，類似団体平均を下った施設は，図書館，保健センター・保健所及び消防施設であった。消防施設については，計画的な施設更新を行っていることから，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人当たりの面積は，前年に比べ増加している。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類似団体を下回り，</a:t>
          </a:r>
          <a:r>
            <a:rPr kumimoji="1" lang="en-US" altLang="ja-JP" sz="1200">
              <a:latin typeface="ＭＳ Ｐゴシック" panose="020B0600070205080204" pitchFamily="50" charset="-128"/>
              <a:ea typeface="ＭＳ Ｐゴシック" panose="020B0600070205080204" pitchFamily="50" charset="-128"/>
            </a:rPr>
            <a:t>0.74</a:t>
          </a:r>
          <a:r>
            <a:rPr kumimoji="1" lang="ja-JP" altLang="en-US" sz="1200">
              <a:latin typeface="ＭＳ Ｐゴシック" panose="020B0600070205080204" pitchFamily="50" charset="-128"/>
              <a:ea typeface="ＭＳ Ｐゴシック" panose="020B0600070205080204" pitchFamily="50" charset="-128"/>
            </a:rPr>
            <a:t>となっている。「盛岡市総合計画実施計画」に掲げる自治体経営の取組の中でも税収の確保に向けた取組みを推進することとしており，具体的な取り組みとして，①納付機会の拡大等による収納窓口の充実，②納税推進センターによる早期納付の勧奨，③口座振替の促進，④適宜適切な滞納整理の実施により，収納率の向上に努め，自主財源の確保を図ることとしている。（市税収納率目標：平成</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年度までに</a:t>
          </a:r>
          <a:r>
            <a:rPr kumimoji="1" lang="en-US" altLang="ja-JP" sz="1200">
              <a:latin typeface="ＭＳ Ｐゴシック" panose="020B0600070205080204" pitchFamily="50" charset="-128"/>
              <a:ea typeface="ＭＳ Ｐゴシック" panose="020B0600070205080204" pitchFamily="50" charset="-128"/>
            </a:rPr>
            <a:t>98.0</a:t>
          </a:r>
          <a:r>
            <a:rPr kumimoji="1" lang="ja-JP" altLang="en-US" sz="1200">
              <a:latin typeface="ＭＳ Ｐゴシック" panose="020B0600070205080204" pitchFamily="50" charset="-128"/>
              <a:ea typeface="ＭＳ Ｐゴシック" panose="020B0600070205080204" pitchFamily="50" charset="-128"/>
            </a:rPr>
            <a:t>％を目指す。）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92428</xdr:rowOff>
    </xdr:to>
    <xdr:cxnSp macro="">
      <xdr:nvCxnSpPr>
        <xdr:cNvPr id="78" name="直線コネクタ 77"/>
        <xdr:cNvCxnSpPr/>
      </xdr:nvCxnSpPr>
      <xdr:spPr>
        <a:xfrm flipV="1">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人件費等は減少したものの，扶助費の増加により経常収支比率は前年度比</a:t>
          </a:r>
          <a:r>
            <a:rPr kumimoji="1" lang="en-US" altLang="ja-JP" sz="1050">
              <a:latin typeface="ＭＳ Ｐゴシック" panose="020B0600070205080204" pitchFamily="50" charset="-128"/>
              <a:ea typeface="ＭＳ Ｐゴシック" panose="020B0600070205080204" pitchFamily="50" charset="-128"/>
            </a:rPr>
            <a:t>2.1pt</a:t>
          </a:r>
          <a:r>
            <a:rPr kumimoji="1" lang="ja-JP" altLang="en-US" sz="1050">
              <a:latin typeface="ＭＳ Ｐゴシック" panose="020B0600070205080204" pitchFamily="50" charset="-128"/>
              <a:ea typeface="ＭＳ Ｐゴシック" panose="020B0600070205080204" pitchFamily="50" charset="-128"/>
            </a:rPr>
            <a:t>増となった。</a:t>
          </a:r>
          <a:endParaRPr kumimoji="1" lang="en-US" altLang="ja-JP" sz="105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50">
              <a:latin typeface="ＭＳ Ｐゴシック" panose="020B0600070205080204" pitchFamily="50" charset="-128"/>
              <a:ea typeface="ＭＳ Ｐゴシック" panose="020B0600070205080204" pitchFamily="50" charset="-128"/>
            </a:rPr>
            <a:t>　計上収支比率が</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％を下回っていた平成８年度と比較すると，平成</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年度に行った大規模施設の整備，区画整理等の都市計画事業への充当債に係る償還が毎年減少はしているものの，充当一般財源が</a:t>
          </a:r>
          <a:r>
            <a:rPr kumimoji="1" lang="en-US" altLang="ja-JP" sz="1050">
              <a:latin typeface="ＭＳ Ｐゴシック" panose="020B0600070205080204" pitchFamily="50" charset="-128"/>
              <a:ea typeface="ＭＳ Ｐゴシック" panose="020B0600070205080204" pitchFamily="50" charset="-128"/>
            </a:rPr>
            <a:t>123</a:t>
          </a:r>
          <a:r>
            <a:rPr kumimoji="1" lang="ja-JP" altLang="en-US" sz="1050">
              <a:latin typeface="ＭＳ Ｐゴシック" panose="020B0600070205080204" pitchFamily="50" charset="-128"/>
              <a:ea typeface="ＭＳ Ｐゴシック" panose="020B0600070205080204" pitchFamily="50" charset="-128"/>
            </a:rPr>
            <a:t>億円を超え依然として高い水準にあること，及び少子高齢化による扶助費の増加が経常収支比率を押し上げていることから，定員適正化計画に基づく人件費の抑制は行っているものの，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％に迫る水準となっている。総合計画実施計画に掲げる自治体経営の取組において，市債の新規発行額を予算総額の８％以内（臨財債を除く）かつ元金償還額以内とし，将来の公債費の縮減を図る。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104394</xdr:rowOff>
    </xdr:to>
    <xdr:cxnSp macro="">
      <xdr:nvCxnSpPr>
        <xdr:cNvPr id="130" name="直線コネクタ 129"/>
        <xdr:cNvCxnSpPr/>
      </xdr:nvCxnSpPr>
      <xdr:spPr>
        <a:xfrm>
          <a:off x="4114800" y="1114729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114046</xdr:rowOff>
    </xdr:to>
    <xdr:cxnSp macro="">
      <xdr:nvCxnSpPr>
        <xdr:cNvPr id="133" name="直線コネクタ 132"/>
        <xdr:cNvCxnSpPr/>
      </xdr:nvCxnSpPr>
      <xdr:spPr>
        <a:xfrm flipV="1">
          <a:off x="3225800" y="1114729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114046</xdr:rowOff>
    </xdr:to>
    <xdr:cxnSp macro="">
      <xdr:nvCxnSpPr>
        <xdr:cNvPr id="136" name="直線コネクタ 135"/>
        <xdr:cNvCxnSpPr/>
      </xdr:nvCxnSpPr>
      <xdr:spPr>
        <a:xfrm>
          <a:off x="2336800" y="111907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46482</xdr:rowOff>
    </xdr:to>
    <xdr:cxnSp macro="">
      <xdr:nvCxnSpPr>
        <xdr:cNvPr id="139" name="直線コネクタ 138"/>
        <xdr:cNvCxnSpPr/>
      </xdr:nvCxnSpPr>
      <xdr:spPr>
        <a:xfrm>
          <a:off x="1447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1" name="楕円 150"/>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2" name="テキスト ボックス 151"/>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5" name="楕円 154"/>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6" name="テキスト ボックス 155"/>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人件費については定員適正化計画に基づく人件費の抑制は行って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，退職金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の増があったが職員給の減により対前年度比は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。物件費は，道路除排雪事業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や塵芥収集運搬委託事業の増により前年度比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となった。合わせると１人当たり対前年度比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3,206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円の増となるが，類似団体平均をやや下回っている状況にある。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引き続き，定員適正化計画及び行政評価による事務事業見直し等により人件費及び物件費の抑制に努めることとする。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70106</xdr:rowOff>
    </xdr:from>
    <xdr:to>
      <xdr:col>23</xdr:col>
      <xdr:colOff>133350</xdr:colOff>
      <xdr:row>83</xdr:row>
      <xdr:rowOff>147465</xdr:rowOff>
    </xdr:to>
    <xdr:cxnSp macro="">
      <xdr:nvCxnSpPr>
        <xdr:cNvPr id="191" name="直線コネクタ 190"/>
        <xdr:cNvCxnSpPr/>
      </xdr:nvCxnSpPr>
      <xdr:spPr>
        <a:xfrm>
          <a:off x="4114800" y="14300456"/>
          <a:ext cx="838200" cy="7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70106</xdr:rowOff>
    </xdr:from>
    <xdr:to>
      <xdr:col>19</xdr:col>
      <xdr:colOff>133350</xdr:colOff>
      <xdr:row>83</xdr:row>
      <xdr:rowOff>130310</xdr:rowOff>
    </xdr:to>
    <xdr:cxnSp macro="">
      <xdr:nvCxnSpPr>
        <xdr:cNvPr id="194" name="直線コネクタ 193"/>
        <xdr:cNvCxnSpPr/>
      </xdr:nvCxnSpPr>
      <xdr:spPr>
        <a:xfrm flipV="1">
          <a:off x="3225800" y="14300456"/>
          <a:ext cx="8890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102126</xdr:rowOff>
    </xdr:from>
    <xdr:to>
      <xdr:col>15</xdr:col>
      <xdr:colOff>82550</xdr:colOff>
      <xdr:row>83</xdr:row>
      <xdr:rowOff>130310</xdr:rowOff>
    </xdr:to>
    <xdr:cxnSp macro="">
      <xdr:nvCxnSpPr>
        <xdr:cNvPr id="197" name="直線コネクタ 196"/>
        <xdr:cNvCxnSpPr/>
      </xdr:nvCxnSpPr>
      <xdr:spPr>
        <a:xfrm>
          <a:off x="2336800" y="14332476"/>
          <a:ext cx="889000" cy="2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22763</xdr:rowOff>
    </xdr:from>
    <xdr:to>
      <xdr:col>11</xdr:col>
      <xdr:colOff>31750</xdr:colOff>
      <xdr:row>83</xdr:row>
      <xdr:rowOff>102126</xdr:rowOff>
    </xdr:to>
    <xdr:cxnSp macro="">
      <xdr:nvCxnSpPr>
        <xdr:cNvPr id="200" name="直線コネクタ 199"/>
        <xdr:cNvCxnSpPr/>
      </xdr:nvCxnSpPr>
      <xdr:spPr>
        <a:xfrm>
          <a:off x="1447800" y="14253113"/>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96665</xdr:rowOff>
    </xdr:from>
    <xdr:to>
      <xdr:col>23</xdr:col>
      <xdr:colOff>184150</xdr:colOff>
      <xdr:row>84</xdr:row>
      <xdr:rowOff>26815</xdr:rowOff>
    </xdr:to>
    <xdr:sp macro="" textlink="">
      <xdr:nvSpPr>
        <xdr:cNvPr id="210" name="楕円 209"/>
        <xdr:cNvSpPr/>
      </xdr:nvSpPr>
      <xdr:spPr>
        <a:xfrm>
          <a:off x="4902200" y="143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113192</xdr:rowOff>
    </xdr:from>
    <xdr:ext cx="762000" cy="259045"/>
    <xdr:sp macro="" textlink="">
      <xdr:nvSpPr>
        <xdr:cNvPr id="211" name="人件費・物件費等の状況該当値テキスト"/>
        <xdr:cNvSpPr txBox="1"/>
      </xdr:nvSpPr>
      <xdr:spPr>
        <a:xfrm>
          <a:off x="5041900" y="1417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19306</xdr:rowOff>
    </xdr:from>
    <xdr:to>
      <xdr:col>19</xdr:col>
      <xdr:colOff>184150</xdr:colOff>
      <xdr:row>83</xdr:row>
      <xdr:rowOff>120906</xdr:rowOff>
    </xdr:to>
    <xdr:sp macro="" textlink="">
      <xdr:nvSpPr>
        <xdr:cNvPr id="212" name="楕円 211"/>
        <xdr:cNvSpPr/>
      </xdr:nvSpPr>
      <xdr:spPr>
        <a:xfrm>
          <a:off x="4064000" y="142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131083</xdr:rowOff>
    </xdr:from>
    <xdr:ext cx="736600" cy="259045"/>
    <xdr:sp macro="" textlink="">
      <xdr:nvSpPr>
        <xdr:cNvPr id="213" name="テキスト ボックス 212"/>
        <xdr:cNvSpPr txBox="1"/>
      </xdr:nvSpPr>
      <xdr:spPr>
        <a:xfrm>
          <a:off x="3733800" y="1401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79510</xdr:rowOff>
    </xdr:from>
    <xdr:to>
      <xdr:col>15</xdr:col>
      <xdr:colOff>133350</xdr:colOff>
      <xdr:row>84</xdr:row>
      <xdr:rowOff>9660</xdr:rowOff>
    </xdr:to>
    <xdr:sp macro="" textlink="">
      <xdr:nvSpPr>
        <xdr:cNvPr id="214" name="楕円 213"/>
        <xdr:cNvSpPr/>
      </xdr:nvSpPr>
      <xdr:spPr>
        <a:xfrm>
          <a:off x="3175000" y="14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19837</xdr:rowOff>
    </xdr:from>
    <xdr:ext cx="762000" cy="259045"/>
    <xdr:sp macro="" textlink="">
      <xdr:nvSpPr>
        <xdr:cNvPr id="215" name="テキスト ボックス 214"/>
        <xdr:cNvSpPr txBox="1"/>
      </xdr:nvSpPr>
      <xdr:spPr>
        <a:xfrm>
          <a:off x="2844800" y="14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51326</xdr:rowOff>
    </xdr:from>
    <xdr:to>
      <xdr:col>11</xdr:col>
      <xdr:colOff>82550</xdr:colOff>
      <xdr:row>83</xdr:row>
      <xdr:rowOff>152926</xdr:rowOff>
    </xdr:to>
    <xdr:sp macro="" textlink="">
      <xdr:nvSpPr>
        <xdr:cNvPr id="216" name="楕円 215"/>
        <xdr:cNvSpPr/>
      </xdr:nvSpPr>
      <xdr:spPr>
        <a:xfrm>
          <a:off x="2286000" y="142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163103</xdr:rowOff>
    </xdr:from>
    <xdr:ext cx="762000" cy="259045"/>
    <xdr:sp macro="" textlink="">
      <xdr:nvSpPr>
        <xdr:cNvPr id="217" name="テキスト ボックス 216"/>
        <xdr:cNvSpPr txBox="1"/>
      </xdr:nvSpPr>
      <xdr:spPr>
        <a:xfrm>
          <a:off x="1955800" y="1405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143413</xdr:rowOff>
    </xdr:from>
    <xdr:to>
      <xdr:col>7</xdr:col>
      <xdr:colOff>31750</xdr:colOff>
      <xdr:row>83</xdr:row>
      <xdr:rowOff>73563</xdr:rowOff>
    </xdr:to>
    <xdr:sp macro="" textlink="">
      <xdr:nvSpPr>
        <xdr:cNvPr id="218" name="楕円 217"/>
        <xdr:cNvSpPr/>
      </xdr:nvSpPr>
      <xdr:spPr>
        <a:xfrm>
          <a:off x="1397000" y="142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83740</xdr:rowOff>
    </xdr:from>
    <xdr:ext cx="762000" cy="259045"/>
    <xdr:sp macro="" textlink="">
      <xdr:nvSpPr>
        <xdr:cNvPr id="219" name="テキスト ボックス 218"/>
        <xdr:cNvSpPr txBox="1"/>
      </xdr:nvSpPr>
      <xdr:spPr>
        <a:xfrm>
          <a:off x="1066800" y="1397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定員管理計画に基づく人件費の抑制を図っており，前年と同数となった。指数は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退職金の増や給与改定に伴う人件費の増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を上回った平成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年度を除き，</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を下回っている。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依然として類似団体平均を下回っており，今後もより一層の給与の適正化に努めることとする。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effectLst/>
              <a:latin typeface="ＭＳ Ｐゴシック" panose="020B0600070205080204" pitchFamily="50" charset="-128"/>
              <a:ea typeface="ＭＳ Ｐゴシック" panose="020B0600070205080204" pitchFamily="50" charset="-128"/>
            </a:rPr>
            <a:t>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年度数値については、平成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年度調査結果未公表のため、前年度の数値を引用している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67129</xdr:rowOff>
    </xdr:to>
    <xdr:cxnSp macro="">
      <xdr:nvCxnSpPr>
        <xdr:cNvPr id="258" name="直線コネクタ 257"/>
        <xdr:cNvCxnSpPr/>
      </xdr:nvCxnSpPr>
      <xdr:spPr>
        <a:xfrm flipV="1">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67129</xdr:rowOff>
    </xdr:to>
    <xdr:cxnSp macro="">
      <xdr:nvCxnSpPr>
        <xdr:cNvPr id="261" name="直線コネクタ 260"/>
        <xdr:cNvCxnSpPr/>
      </xdr:nvCxnSpPr>
      <xdr:spPr>
        <a:xfrm>
          <a:off x="14401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15421</xdr:rowOff>
    </xdr:to>
    <xdr:cxnSp macro="">
      <xdr:nvCxnSpPr>
        <xdr:cNvPr id="264" name="直線コネクタ 263"/>
        <xdr:cNvCxnSpPr/>
      </xdr:nvCxnSpPr>
      <xdr:spPr>
        <a:xfrm>
          <a:off x="13512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5"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7" name="テキスト ボックス 276"/>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1" name="テキスト ボックス 280"/>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2" name="楕円 281"/>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3" name="テキスト ボックス 282"/>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年度までの定員適正化計画及び平成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年度から定員管理計画の実行により類似団体より職員数は少ない状況である。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年度までの定員管理計画において，東日本大震災の被災地派遣分を除き，類似団体の平均程度の職員数を基本とし，平成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年４月１日現在の職員数（</a:t>
          </a:r>
          <a:r>
            <a:rPr kumimoji="1" lang="en-US" altLang="ja-JP" sz="1200">
              <a:latin typeface="ＭＳ Ｐゴシック" panose="020B0600070205080204" pitchFamily="50" charset="-128"/>
              <a:ea typeface="ＭＳ Ｐゴシック" panose="020B0600070205080204" pitchFamily="50" charset="-128"/>
            </a:rPr>
            <a:t>2,251</a:t>
          </a:r>
          <a:r>
            <a:rPr kumimoji="1" lang="ja-JP" altLang="en-US" sz="1200">
              <a:latin typeface="ＭＳ Ｐゴシック" panose="020B0600070205080204" pitchFamily="50" charset="-128"/>
              <a:ea typeface="ＭＳ Ｐゴシック" panose="020B0600070205080204" pitchFamily="50" charset="-128"/>
            </a:rPr>
            <a:t>人）を基準に，５年間で</a:t>
          </a:r>
          <a:r>
            <a:rPr kumimoji="1" lang="en-US" altLang="ja-JP" sz="1200">
              <a:latin typeface="ＭＳ Ｐゴシック" panose="020B0600070205080204" pitchFamily="50" charset="-128"/>
              <a:ea typeface="ＭＳ Ｐゴシック" panose="020B0600070205080204" pitchFamily="50" charset="-128"/>
            </a:rPr>
            <a:t>128</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％減員することとしている。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65617</xdr:rowOff>
    </xdr:to>
    <xdr:cxnSp macro="">
      <xdr:nvCxnSpPr>
        <xdr:cNvPr id="318" name="直線コネクタ 317"/>
        <xdr:cNvCxnSpPr/>
      </xdr:nvCxnSpPr>
      <xdr:spPr>
        <a:xfrm>
          <a:off x="16179800" y="103445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125942</xdr:rowOff>
    </xdr:to>
    <xdr:cxnSp macro="">
      <xdr:nvCxnSpPr>
        <xdr:cNvPr id="321" name="直線コネクタ 320"/>
        <xdr:cNvCxnSpPr/>
      </xdr:nvCxnSpPr>
      <xdr:spPr>
        <a:xfrm flipV="1">
          <a:off x="15290800" y="103445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125942</xdr:rowOff>
    </xdr:from>
    <xdr:to>
      <xdr:col>72</xdr:col>
      <xdr:colOff>203200</xdr:colOff>
      <xdr:row>60</xdr:row>
      <xdr:rowOff>125942</xdr:rowOff>
    </xdr:to>
    <xdr:cxnSp macro="">
      <xdr:nvCxnSpPr>
        <xdr:cNvPr id="324" name="直線コネクタ 323"/>
        <xdr:cNvCxnSpPr/>
      </xdr:nvCxnSpPr>
      <xdr:spPr>
        <a:xfrm>
          <a:off x="14401800" y="1041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125942</xdr:rowOff>
    </xdr:to>
    <xdr:cxnSp macro="">
      <xdr:nvCxnSpPr>
        <xdr:cNvPr id="327" name="直線コネクタ 326"/>
        <xdr:cNvCxnSpPr/>
      </xdr:nvCxnSpPr>
      <xdr:spPr>
        <a:xfrm>
          <a:off x="13512800" y="1039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7" name="楕円 336"/>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38"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39" name="楕円 338"/>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0" name="テキスト ボックス 339"/>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1" name="楕円 340"/>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2" name="テキスト ボックス 341"/>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3" name="楕円 342"/>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4" name="テキスト ボックス 343"/>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5" name="楕円 344"/>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6" name="テキスト ボックス 345"/>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実質公債費比率は対前年度比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 pt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の減となった。平成４～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債の償還はピークを過ぎたものの，元利償還金充当一般財源が依然として高い水準にあるため，類似団体平均を上回っている。総合計画実施計画に掲げる自治体経営の取組において，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を上回らないよう目標値を設定している。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78" name="直線コネクタ 377"/>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64008</xdr:rowOff>
    </xdr:to>
    <xdr:cxnSp macro="">
      <xdr:nvCxnSpPr>
        <xdr:cNvPr id="381" name="直線コネクタ 380"/>
        <xdr:cNvCxnSpPr/>
      </xdr:nvCxnSpPr>
      <xdr:spPr>
        <a:xfrm flipV="1">
          <a:off x="15290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141224</xdr:rowOff>
    </xdr:to>
    <xdr:cxnSp macro="">
      <xdr:nvCxnSpPr>
        <xdr:cNvPr id="384" name="直線コネクタ 383"/>
        <xdr:cNvCxnSpPr/>
      </xdr:nvCxnSpPr>
      <xdr:spPr>
        <a:xfrm flipV="1">
          <a:off x="14401800" y="726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104902</xdr:rowOff>
    </xdr:to>
    <xdr:cxnSp macro="">
      <xdr:nvCxnSpPr>
        <xdr:cNvPr id="387" name="直線コネクタ 386"/>
        <xdr:cNvCxnSpPr/>
      </xdr:nvCxnSpPr>
      <xdr:spPr>
        <a:xfrm flipV="1">
          <a:off x="13512800" y="73421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7" name="楕円 396"/>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8"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399" name="楕円 398"/>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0" name="テキスト ボックス 399"/>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3" name="楕円 402"/>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4" name="テキスト ボックス 403"/>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5" name="楕円 404"/>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6" name="テキスト ボックス 405"/>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年々数値は改善の傾向にあるが，平成４～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年度に行った大規模施設の建設，区画整理等の都市計画事業への充当債の償還に係る充当一般財源が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億円を超えていることが将来負担比率を高める要因となっており，類似団体を上回っている状況にある。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総合計画実施計画に掲げる自治体経営の取組において，算定開始から現在までで最も数値の高かった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らない財政運営を行うこととして目標値を設定している。また，市債の新規発行額を予算総額の８％以内（臨時財政対策債を除く）かつ元金償還額以内とし，将来の公債費の縮減を図る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143849</xdr:rowOff>
    </xdr:from>
    <xdr:to>
      <xdr:col>81</xdr:col>
      <xdr:colOff>44450</xdr:colOff>
      <xdr:row>17</xdr:row>
      <xdr:rowOff>7789</xdr:rowOff>
    </xdr:to>
    <xdr:cxnSp macro="">
      <xdr:nvCxnSpPr>
        <xdr:cNvPr id="440" name="直線コネクタ 439"/>
        <xdr:cNvCxnSpPr/>
      </xdr:nvCxnSpPr>
      <xdr:spPr>
        <a:xfrm flipV="1">
          <a:off x="16179800" y="2887049"/>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7789</xdr:rowOff>
    </xdr:from>
    <xdr:to>
      <xdr:col>77</xdr:col>
      <xdr:colOff>44450</xdr:colOff>
      <xdr:row>17</xdr:row>
      <xdr:rowOff>43180</xdr:rowOff>
    </xdr:to>
    <xdr:cxnSp macro="">
      <xdr:nvCxnSpPr>
        <xdr:cNvPr id="443" name="直線コネクタ 442"/>
        <xdr:cNvCxnSpPr/>
      </xdr:nvCxnSpPr>
      <xdr:spPr>
        <a:xfrm flipV="1">
          <a:off x="15290800" y="2922439"/>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43180</xdr:rowOff>
    </xdr:from>
    <xdr:to>
      <xdr:col>72</xdr:col>
      <xdr:colOff>203200</xdr:colOff>
      <xdr:row>17</xdr:row>
      <xdr:rowOff>64093</xdr:rowOff>
    </xdr:to>
    <xdr:cxnSp macro="">
      <xdr:nvCxnSpPr>
        <xdr:cNvPr id="446" name="直線コネクタ 445"/>
        <xdr:cNvCxnSpPr/>
      </xdr:nvCxnSpPr>
      <xdr:spPr>
        <a:xfrm flipV="1">
          <a:off x="14401800" y="295783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64093</xdr:rowOff>
    </xdr:from>
    <xdr:to>
      <xdr:col>68</xdr:col>
      <xdr:colOff>152400</xdr:colOff>
      <xdr:row>18</xdr:row>
      <xdr:rowOff>3641</xdr:rowOff>
    </xdr:to>
    <xdr:cxnSp macro="">
      <xdr:nvCxnSpPr>
        <xdr:cNvPr id="449" name="直線コネクタ 448"/>
        <xdr:cNvCxnSpPr/>
      </xdr:nvCxnSpPr>
      <xdr:spPr>
        <a:xfrm flipV="1">
          <a:off x="13512800" y="297874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93049</xdr:rowOff>
    </xdr:from>
    <xdr:to>
      <xdr:col>81</xdr:col>
      <xdr:colOff>95250</xdr:colOff>
      <xdr:row>17</xdr:row>
      <xdr:rowOff>23199</xdr:rowOff>
    </xdr:to>
    <xdr:sp macro="" textlink="">
      <xdr:nvSpPr>
        <xdr:cNvPr id="459" name="楕円 458"/>
        <xdr:cNvSpPr/>
      </xdr:nvSpPr>
      <xdr:spPr>
        <a:xfrm>
          <a:off x="169672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65126</xdr:rowOff>
    </xdr:from>
    <xdr:ext cx="762000" cy="259045"/>
    <xdr:sp macro="" textlink="">
      <xdr:nvSpPr>
        <xdr:cNvPr id="460" name="将来負担の状況該当値テキスト"/>
        <xdr:cNvSpPr txBox="1"/>
      </xdr:nvSpPr>
      <xdr:spPr>
        <a:xfrm>
          <a:off x="17106900" y="28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128439</xdr:rowOff>
    </xdr:from>
    <xdr:to>
      <xdr:col>77</xdr:col>
      <xdr:colOff>95250</xdr:colOff>
      <xdr:row>17</xdr:row>
      <xdr:rowOff>58589</xdr:rowOff>
    </xdr:to>
    <xdr:sp macro="" textlink="">
      <xdr:nvSpPr>
        <xdr:cNvPr id="461" name="楕円 460"/>
        <xdr:cNvSpPr/>
      </xdr:nvSpPr>
      <xdr:spPr>
        <a:xfrm>
          <a:off x="16129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43366</xdr:rowOff>
    </xdr:from>
    <xdr:ext cx="736600" cy="259045"/>
    <xdr:sp macro="" textlink="">
      <xdr:nvSpPr>
        <xdr:cNvPr id="462" name="テキスト ボックス 461"/>
        <xdr:cNvSpPr txBox="1"/>
      </xdr:nvSpPr>
      <xdr:spPr>
        <a:xfrm>
          <a:off x="15798800" y="295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163830</xdr:rowOff>
    </xdr:from>
    <xdr:to>
      <xdr:col>73</xdr:col>
      <xdr:colOff>44450</xdr:colOff>
      <xdr:row>17</xdr:row>
      <xdr:rowOff>93980</xdr:rowOff>
    </xdr:to>
    <xdr:sp macro="" textlink="">
      <xdr:nvSpPr>
        <xdr:cNvPr id="463" name="楕円 462"/>
        <xdr:cNvSpPr/>
      </xdr:nvSpPr>
      <xdr:spPr>
        <a:xfrm>
          <a:off x="15240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78757</xdr:rowOff>
    </xdr:from>
    <xdr:ext cx="762000" cy="259045"/>
    <xdr:sp macro="" textlink="">
      <xdr:nvSpPr>
        <xdr:cNvPr id="464" name="テキスト ボックス 463"/>
        <xdr:cNvSpPr txBox="1"/>
      </xdr:nvSpPr>
      <xdr:spPr>
        <a:xfrm>
          <a:off x="14909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13293</xdr:rowOff>
    </xdr:from>
    <xdr:to>
      <xdr:col>68</xdr:col>
      <xdr:colOff>203200</xdr:colOff>
      <xdr:row>17</xdr:row>
      <xdr:rowOff>114893</xdr:rowOff>
    </xdr:to>
    <xdr:sp macro="" textlink="">
      <xdr:nvSpPr>
        <xdr:cNvPr id="465" name="楕円 464"/>
        <xdr:cNvSpPr/>
      </xdr:nvSpPr>
      <xdr:spPr>
        <a:xfrm>
          <a:off x="14351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99670</xdr:rowOff>
    </xdr:from>
    <xdr:ext cx="762000" cy="259045"/>
    <xdr:sp macro="" textlink="">
      <xdr:nvSpPr>
        <xdr:cNvPr id="466" name="テキスト ボックス 465"/>
        <xdr:cNvSpPr txBox="1"/>
      </xdr:nvSpPr>
      <xdr:spPr>
        <a:xfrm>
          <a:off x="14020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124291</xdr:rowOff>
    </xdr:from>
    <xdr:to>
      <xdr:col>64</xdr:col>
      <xdr:colOff>152400</xdr:colOff>
      <xdr:row>18</xdr:row>
      <xdr:rowOff>54441</xdr:rowOff>
    </xdr:to>
    <xdr:sp macro="" textlink="">
      <xdr:nvSpPr>
        <xdr:cNvPr id="467" name="楕円 466"/>
        <xdr:cNvSpPr/>
      </xdr:nvSpPr>
      <xdr:spPr>
        <a:xfrm>
          <a:off x="13462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39218</xdr:rowOff>
    </xdr:from>
    <xdr:ext cx="762000" cy="259045"/>
    <xdr:sp macro="" textlink="">
      <xdr:nvSpPr>
        <xdr:cNvPr id="468" name="テキスト ボックス 467"/>
        <xdr:cNvSpPr txBox="1"/>
      </xdr:nvSpPr>
      <xdr:spPr>
        <a:xfrm>
          <a:off x="13131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定員管理計画に基づく人件費の抑制を図っており，退職金の増があったが職員給の減により前年と同数となった。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年度までの定員管理計画に基づき，引き続き人件費の削減に努めることとする。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115570</xdr:rowOff>
    </xdr:to>
    <xdr:cxnSp macro="">
      <xdr:nvCxnSpPr>
        <xdr:cNvPr id="66" name="直線コネクタ 65"/>
        <xdr:cNvCxnSpPr/>
      </xdr:nvCxnSpPr>
      <xdr:spPr>
        <a:xfrm>
          <a:off x="3987800" y="611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50800</xdr:rowOff>
    </xdr:to>
    <xdr:cxnSp macro="">
      <xdr:nvCxnSpPr>
        <xdr:cNvPr id="69" name="直線コネクタ 68"/>
        <xdr:cNvCxnSpPr/>
      </xdr:nvCxnSpPr>
      <xdr:spPr>
        <a:xfrm flipV="1">
          <a:off x="3098800" y="611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50800</xdr:rowOff>
    </xdr:to>
    <xdr:cxnSp macro="">
      <xdr:nvCxnSpPr>
        <xdr:cNvPr id="72" name="直線コネクタ 71"/>
        <xdr:cNvCxnSpPr/>
      </xdr:nvCxnSpPr>
      <xdr:spPr>
        <a:xfrm>
          <a:off x="2209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153670</xdr:rowOff>
    </xdr:to>
    <xdr:cxnSp macro="">
      <xdr:nvCxnSpPr>
        <xdr:cNvPr id="75" name="直線コネクタ 74"/>
        <xdr:cNvCxnSpPr/>
      </xdr:nvCxnSpPr>
      <xdr:spPr>
        <a:xfrm>
          <a:off x="1320800" y="607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道路除排雪事業の増に加え，塵芥収集運搬の委託の増等のため，充当する経常一般財源が増加したことにより，対前年度比</a:t>
          </a:r>
          <a:r>
            <a:rPr kumimoji="1" lang="en-US" altLang="ja-JP" sz="1200">
              <a:latin typeface="ＭＳ Ｐゴシック" panose="020B0600070205080204" pitchFamily="50" charset="-128"/>
              <a:ea typeface="ＭＳ Ｐゴシック" panose="020B0600070205080204" pitchFamily="50" charset="-128"/>
            </a:rPr>
            <a:t>0.8pt</a:t>
          </a:r>
          <a:r>
            <a:rPr kumimoji="1" lang="ja-JP" altLang="en-US" sz="1200">
              <a:latin typeface="ＭＳ Ｐゴシック" panose="020B0600070205080204" pitchFamily="50" charset="-128"/>
              <a:ea typeface="ＭＳ Ｐゴシック" panose="020B0600070205080204" pitchFamily="50" charset="-128"/>
            </a:rPr>
            <a:t>増となり，類似団体を上回る状態が続いている。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引き続き行政評価を活用した事務事業の徹底した見直しを推進し，物件費の抑制に努めることとする。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104140</xdr:rowOff>
    </xdr:to>
    <xdr:cxnSp macro="">
      <xdr:nvCxnSpPr>
        <xdr:cNvPr id="125" name="直線コネクタ 124"/>
        <xdr:cNvCxnSpPr/>
      </xdr:nvCxnSpPr>
      <xdr:spPr>
        <a:xfrm>
          <a:off x="15671800" y="27254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153670</xdr:rowOff>
    </xdr:to>
    <xdr:cxnSp macro="">
      <xdr:nvCxnSpPr>
        <xdr:cNvPr id="128" name="直線コネクタ 127"/>
        <xdr:cNvCxnSpPr/>
      </xdr:nvCxnSpPr>
      <xdr:spPr>
        <a:xfrm>
          <a:off x="14782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1" name="直線コネクタ 130"/>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92710</xdr:rowOff>
    </xdr:to>
    <xdr:cxnSp macro="">
      <xdr:nvCxnSpPr>
        <xdr:cNvPr id="134" name="直線コネクタ 133"/>
        <xdr:cNvCxnSpPr/>
      </xdr:nvCxnSpPr>
      <xdr:spPr>
        <a:xfrm>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47" name="テキスト ボックス 146"/>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51" name="テキスト ボックス 150"/>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53" name="テキスト ボックス 152"/>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臨時福祉給付金（経済対策分）支給事業や認定こども園等の運営費，介護給付等給付事業等の増により対前年比</a:t>
          </a:r>
          <a:r>
            <a:rPr kumimoji="1" lang="en-US" altLang="ja-JP" sz="1200">
              <a:latin typeface="ＭＳ Ｐゴシック" panose="020B0600070205080204" pitchFamily="50" charset="-128"/>
              <a:ea typeface="ＭＳ Ｐゴシック" panose="020B0600070205080204" pitchFamily="50" charset="-128"/>
            </a:rPr>
            <a:t>0.8pt</a:t>
          </a:r>
          <a:r>
            <a:rPr kumimoji="1" lang="ja-JP" altLang="en-US" sz="1200">
              <a:latin typeface="ＭＳ Ｐゴシック" panose="020B0600070205080204" pitchFamily="50" charset="-128"/>
              <a:ea typeface="ＭＳ Ｐゴシック" panose="020B0600070205080204" pitchFamily="50" charset="-128"/>
            </a:rPr>
            <a:t>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障がい給付認定審査等を通じた公正なサービス提供等により，年々増加傾向にある扶助費の急激な上昇傾向を抑制するよう努める。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57</xdr:row>
      <xdr:rowOff>6350</xdr:rowOff>
    </xdr:to>
    <xdr:cxnSp macro="">
      <xdr:nvCxnSpPr>
        <xdr:cNvPr id="186" name="直線コネクタ 185"/>
        <xdr:cNvCxnSpPr/>
      </xdr:nvCxnSpPr>
      <xdr:spPr>
        <a:xfrm>
          <a:off x="3987800" y="9677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76200</xdr:rowOff>
    </xdr:to>
    <xdr:cxnSp macro="">
      <xdr:nvCxnSpPr>
        <xdr:cNvPr id="189" name="直線コネクタ 188"/>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76200</xdr:rowOff>
    </xdr:to>
    <xdr:cxnSp macro="">
      <xdr:nvCxnSpPr>
        <xdr:cNvPr id="192" name="直線コネクタ 191"/>
        <xdr:cNvCxnSpPr/>
      </xdr:nvCxnSpPr>
      <xdr:spPr>
        <a:xfrm flipV="1">
          <a:off x="2209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76200</xdr:rowOff>
    </xdr:to>
    <xdr:cxnSp macro="">
      <xdr:nvCxnSpPr>
        <xdr:cNvPr id="195" name="直線コネクタ 194"/>
        <xdr:cNvCxnSpPr/>
      </xdr:nvCxnSpPr>
      <xdr:spPr>
        <a:xfrm>
          <a:off x="1320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5" name="楕円 204"/>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7" name="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9" name="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0" name="テキスト ボックス 20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1" name="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2" name="テキスト ボックス 211"/>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3" name="楕円 212"/>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4" name="テキスト ボックス 21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対前年比</a:t>
          </a:r>
          <a:r>
            <a:rPr kumimoji="1" lang="en-US" altLang="ja-JP" sz="1200">
              <a:latin typeface="ＭＳ Ｐゴシック" panose="020B0600070205080204" pitchFamily="50" charset="-128"/>
              <a:ea typeface="ＭＳ Ｐゴシック" panose="020B0600070205080204" pitchFamily="50" charset="-128"/>
            </a:rPr>
            <a:t>0.3pt</a:t>
          </a:r>
          <a:r>
            <a:rPr kumimoji="1" lang="ja-JP" altLang="en-US" sz="1200">
              <a:latin typeface="ＭＳ Ｐゴシック" panose="020B0600070205080204" pitchFamily="50" charset="-128"/>
              <a:ea typeface="ＭＳ Ｐゴシック" panose="020B0600070205080204" pitchFamily="50" charset="-128"/>
            </a:rPr>
            <a:t>増となったが，依然として類似団体と比較すると低い水準である。今後，国保療養費，後期高齢者，後期高齢者医療費，介護給付費の増が見込まれるため，医療費及び介護給付費の適正化を推進することにより，急激な上昇傾向を抑制するよう努めること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123190</xdr:rowOff>
    </xdr:to>
    <xdr:cxnSp macro="">
      <xdr:nvCxnSpPr>
        <xdr:cNvPr id="247" name="直線コネクタ 246"/>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100330</xdr:rowOff>
    </xdr:to>
    <xdr:cxnSp macro="">
      <xdr:nvCxnSpPr>
        <xdr:cNvPr id="250" name="直線コネクタ 249"/>
        <xdr:cNvCxnSpPr/>
      </xdr:nvCxnSpPr>
      <xdr:spPr>
        <a:xfrm>
          <a:off x="14782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69850</xdr:rowOff>
    </xdr:to>
    <xdr:cxnSp macro="">
      <xdr:nvCxnSpPr>
        <xdr:cNvPr id="253" name="直線コネクタ 252"/>
        <xdr:cNvCxnSpPr/>
      </xdr:nvCxnSpPr>
      <xdr:spPr>
        <a:xfrm>
          <a:off x="13893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46990</xdr:rowOff>
    </xdr:to>
    <xdr:cxnSp macro="">
      <xdr:nvCxnSpPr>
        <xdr:cNvPr id="256" name="直線コネクタ 255"/>
        <xdr:cNvCxnSpPr/>
      </xdr:nvCxnSpPr>
      <xdr:spPr>
        <a:xfrm>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8" name="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9" name="テキスト ボックス 268"/>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0" name="楕円 26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1" name="テキスト ボックス 27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4" name="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一部事務組合及び企業会計への負担金が大半を占めている。下水道事業会計及び水道事業会計への負担金の減等で対前年比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％減となったが，類似団体と比較して依然として高い水準となっている。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引き続き，適正な額の精査に努めることとする。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9978</xdr:rowOff>
    </xdr:from>
    <xdr:to>
      <xdr:col>82</xdr:col>
      <xdr:colOff>107950</xdr:colOff>
      <xdr:row>39</xdr:row>
      <xdr:rowOff>20865</xdr:rowOff>
    </xdr:to>
    <xdr:cxnSp macro="">
      <xdr:nvCxnSpPr>
        <xdr:cNvPr id="310" name="直線コネクタ 309"/>
        <xdr:cNvCxnSpPr/>
      </xdr:nvCxnSpPr>
      <xdr:spPr>
        <a:xfrm flipV="1">
          <a:off x="15671800" y="6696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151493</xdr:rowOff>
    </xdr:to>
    <xdr:cxnSp macro="">
      <xdr:nvCxnSpPr>
        <xdr:cNvPr id="313" name="直線コネクタ 312"/>
        <xdr:cNvCxnSpPr/>
      </xdr:nvCxnSpPr>
      <xdr:spPr>
        <a:xfrm flipV="1">
          <a:off x="14782800" y="6707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64407</xdr:rowOff>
    </xdr:from>
    <xdr:to>
      <xdr:col>73</xdr:col>
      <xdr:colOff>180975</xdr:colOff>
      <xdr:row>39</xdr:row>
      <xdr:rowOff>151493</xdr:rowOff>
    </xdr:to>
    <xdr:cxnSp macro="">
      <xdr:nvCxnSpPr>
        <xdr:cNvPr id="316" name="直線コネクタ 315"/>
        <xdr:cNvCxnSpPr/>
      </xdr:nvCxnSpPr>
      <xdr:spPr>
        <a:xfrm>
          <a:off x="13893800" y="6750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64407</xdr:rowOff>
    </xdr:from>
    <xdr:to>
      <xdr:col>69</xdr:col>
      <xdr:colOff>92075</xdr:colOff>
      <xdr:row>39</xdr:row>
      <xdr:rowOff>97065</xdr:rowOff>
    </xdr:to>
    <xdr:cxnSp macro="">
      <xdr:nvCxnSpPr>
        <xdr:cNvPr id="319" name="直線コネクタ 318"/>
        <xdr:cNvCxnSpPr/>
      </xdr:nvCxnSpPr>
      <xdr:spPr>
        <a:xfrm flipV="1">
          <a:off x="13004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130628</xdr:rowOff>
    </xdr:from>
    <xdr:to>
      <xdr:col>82</xdr:col>
      <xdr:colOff>158750</xdr:colOff>
      <xdr:row>39</xdr:row>
      <xdr:rowOff>60778</xdr:rowOff>
    </xdr:to>
    <xdr:sp macro="" textlink="">
      <xdr:nvSpPr>
        <xdr:cNvPr id="329" name="楕円 328"/>
        <xdr:cNvSpPr/>
      </xdr:nvSpPr>
      <xdr:spPr>
        <a:xfrm>
          <a:off x="16459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102705</xdr:rowOff>
    </xdr:from>
    <xdr:ext cx="762000" cy="259045"/>
    <xdr:sp macro="" textlink="">
      <xdr:nvSpPr>
        <xdr:cNvPr id="330" name="補助費等該当値テキスト"/>
        <xdr:cNvSpPr txBox="1"/>
      </xdr:nvSpPr>
      <xdr:spPr>
        <a:xfrm>
          <a:off x="16598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31" name="楕円 330"/>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32" name="テキスト ボックス 331"/>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100693</xdr:rowOff>
    </xdr:from>
    <xdr:to>
      <xdr:col>74</xdr:col>
      <xdr:colOff>31750</xdr:colOff>
      <xdr:row>40</xdr:row>
      <xdr:rowOff>30843</xdr:rowOff>
    </xdr:to>
    <xdr:sp macro="" textlink="">
      <xdr:nvSpPr>
        <xdr:cNvPr id="333" name="楕円 332"/>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15620</xdr:rowOff>
    </xdr:from>
    <xdr:ext cx="762000" cy="259045"/>
    <xdr:sp macro="" textlink="">
      <xdr:nvSpPr>
        <xdr:cNvPr id="334" name="テキスト ボックス 333"/>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13607</xdr:rowOff>
    </xdr:from>
    <xdr:to>
      <xdr:col>69</xdr:col>
      <xdr:colOff>142875</xdr:colOff>
      <xdr:row>39</xdr:row>
      <xdr:rowOff>115207</xdr:rowOff>
    </xdr:to>
    <xdr:sp macro="" textlink="">
      <xdr:nvSpPr>
        <xdr:cNvPr id="335" name="楕円 334"/>
        <xdr:cNvSpPr/>
      </xdr:nvSpPr>
      <xdr:spPr>
        <a:xfrm>
          <a:off x="13843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99984</xdr:rowOff>
    </xdr:from>
    <xdr:ext cx="762000" cy="259045"/>
    <xdr:sp macro="" textlink="">
      <xdr:nvSpPr>
        <xdr:cNvPr id="336" name="テキスト ボックス 335"/>
        <xdr:cNvSpPr txBox="1"/>
      </xdr:nvSpPr>
      <xdr:spPr>
        <a:xfrm>
          <a:off x="13512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46265</xdr:rowOff>
    </xdr:from>
    <xdr:to>
      <xdr:col>65</xdr:col>
      <xdr:colOff>53975</xdr:colOff>
      <xdr:row>39</xdr:row>
      <xdr:rowOff>147865</xdr:rowOff>
    </xdr:to>
    <xdr:sp macro="" textlink="">
      <xdr:nvSpPr>
        <xdr:cNvPr id="337" name="楕円 336"/>
        <xdr:cNvSpPr/>
      </xdr:nvSpPr>
      <xdr:spPr>
        <a:xfrm>
          <a:off x="12954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132642</xdr:rowOff>
    </xdr:from>
    <xdr:ext cx="762000" cy="259045"/>
    <xdr:sp macro="" textlink="">
      <xdr:nvSpPr>
        <xdr:cNvPr id="338" name="テキスト ボックス 337"/>
        <xdr:cNvSpPr txBox="1"/>
      </xdr:nvSpPr>
      <xdr:spPr>
        <a:xfrm>
          <a:off x="12623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類似団体と比較すると高い状況にあるが，平成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年度から二次６年間にわたる行財政構造改革に集中的に取り組んできたことから公債費は，減少傾向にある。だが，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年度においては，臨時財政対策債の償還額が増加（平成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年度償還のピーク）したことから，前年度比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0.3pt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た。今後も，「盛岡市総合計画実施計画」に掲げる自治体経営の取組において，市債の新規発行額を予算総額の８％以内（臨時財政対策債を除く）かつ元金償還額以内とし，将来の公債費の縮減を図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24130</xdr:rowOff>
    </xdr:to>
    <xdr:cxnSp macro="">
      <xdr:nvCxnSpPr>
        <xdr:cNvPr id="371" name="直線コネクタ 370"/>
        <xdr:cNvCxnSpPr/>
      </xdr:nvCxnSpPr>
      <xdr:spPr>
        <a:xfrm>
          <a:off x="3987800" y="1354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46989</xdr:rowOff>
    </xdr:to>
    <xdr:cxnSp macro="">
      <xdr:nvCxnSpPr>
        <xdr:cNvPr id="374" name="直線コネクタ 373"/>
        <xdr:cNvCxnSpPr/>
      </xdr:nvCxnSpPr>
      <xdr:spPr>
        <a:xfrm flipV="1">
          <a:off x="3098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85089</xdr:rowOff>
    </xdr:to>
    <xdr:cxnSp macro="">
      <xdr:nvCxnSpPr>
        <xdr:cNvPr id="377" name="直線コネクタ 376"/>
        <xdr:cNvCxnSpPr/>
      </xdr:nvCxnSpPr>
      <xdr:spPr>
        <a:xfrm flipV="1">
          <a:off x="2209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80</xdr:row>
      <xdr:rowOff>12700</xdr:rowOff>
    </xdr:to>
    <xdr:cxnSp macro="">
      <xdr:nvCxnSpPr>
        <xdr:cNvPr id="380" name="直線コネクタ 379"/>
        <xdr:cNvCxnSpPr/>
      </xdr:nvCxnSpPr>
      <xdr:spPr>
        <a:xfrm flipV="1">
          <a:off x="1320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0" name="楕円 389"/>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1"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2" name="楕円 39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3" name="テキスト ボックス 39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4" name="楕円 393"/>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5" name="テキスト ボックス 394"/>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96" name="楕円 395"/>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397" name="テキスト ボックス 396"/>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8" name="楕円 39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9" name="テキスト ボックス 39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1.8pt</a:t>
          </a:r>
          <a:r>
            <a:rPr kumimoji="1" lang="ja-JP" altLang="en-US" sz="1200">
              <a:latin typeface="ＭＳ Ｐゴシック" panose="020B0600070205080204" pitchFamily="50" charset="-128"/>
              <a:ea typeface="ＭＳ Ｐゴシック" panose="020B0600070205080204" pitchFamily="50" charset="-128"/>
            </a:rPr>
            <a:t>増となり，類似団体と同程度の状況である。扶助費が</a:t>
          </a:r>
          <a:r>
            <a:rPr kumimoji="1" lang="en-US" altLang="ja-JP" sz="1200">
              <a:latin typeface="ＭＳ Ｐゴシック" panose="020B0600070205080204" pitchFamily="50" charset="-128"/>
              <a:ea typeface="ＭＳ Ｐゴシック" panose="020B0600070205080204" pitchFamily="50" charset="-128"/>
            </a:rPr>
            <a:t>0.8pt</a:t>
          </a:r>
          <a:r>
            <a:rPr kumimoji="1" lang="ja-JP" altLang="en-US" sz="1200">
              <a:latin typeface="ＭＳ Ｐゴシック" panose="020B0600070205080204" pitchFamily="50" charset="-128"/>
              <a:ea typeface="ＭＳ Ｐゴシック" panose="020B0600070205080204" pitchFamily="50" charset="-128"/>
            </a:rPr>
            <a:t>，物件費</a:t>
          </a:r>
          <a:r>
            <a:rPr kumimoji="1" lang="en-US" altLang="ja-JP" sz="1200">
              <a:latin typeface="ＭＳ Ｐゴシック" panose="020B0600070205080204" pitchFamily="50" charset="-128"/>
              <a:ea typeface="ＭＳ Ｐゴシック" panose="020B0600070205080204" pitchFamily="50" charset="-128"/>
            </a:rPr>
            <a:t>0.8pt</a:t>
          </a:r>
          <a:r>
            <a:rPr kumimoji="1" lang="ja-JP" altLang="en-US" sz="1200">
              <a:latin typeface="ＭＳ Ｐゴシック" panose="020B0600070205080204" pitchFamily="50" charset="-128"/>
              <a:ea typeface="ＭＳ Ｐゴシック" panose="020B0600070205080204" pitchFamily="50" charset="-128"/>
            </a:rPr>
            <a:t>増となったことが主な要因である。定員管理計画に基づく人件費の削減や，一部事務組合及び企業会計への負担金及び年々増加傾向にある扶助費の急激な上昇傾向を抑制するよう努めることとする。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107950</xdr:rowOff>
    </xdr:to>
    <xdr:cxnSp macro="">
      <xdr:nvCxnSpPr>
        <xdr:cNvPr id="432" name="直線コネクタ 431"/>
        <xdr:cNvCxnSpPr/>
      </xdr:nvCxnSpPr>
      <xdr:spPr>
        <a:xfrm>
          <a:off x="15671800" y="131724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100330</xdr:rowOff>
    </xdr:to>
    <xdr:cxnSp macro="">
      <xdr:nvCxnSpPr>
        <xdr:cNvPr id="435" name="直線コネクタ 434"/>
        <xdr:cNvCxnSpPr/>
      </xdr:nvCxnSpPr>
      <xdr:spPr>
        <a:xfrm flipV="1">
          <a:off x="14782800" y="131724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100330</xdr:rowOff>
    </xdr:to>
    <xdr:cxnSp macro="">
      <xdr:nvCxnSpPr>
        <xdr:cNvPr id="438" name="直線コネクタ 437"/>
        <xdr:cNvCxnSpPr/>
      </xdr:nvCxnSpPr>
      <xdr:spPr>
        <a:xfrm>
          <a:off x="13893800" y="13157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127000</xdr:rowOff>
    </xdr:to>
    <xdr:cxnSp macro="">
      <xdr:nvCxnSpPr>
        <xdr:cNvPr id="441" name="直線コネクタ 440"/>
        <xdr:cNvCxnSpPr/>
      </xdr:nvCxnSpPr>
      <xdr:spPr>
        <a:xfrm>
          <a:off x="13004800" y="13035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1" name="楕円 45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73677</xdr:rowOff>
    </xdr:from>
    <xdr:ext cx="762000" cy="259045"/>
    <xdr:sp macro="" textlink="">
      <xdr:nvSpPr>
        <xdr:cNvPr id="452"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3" name="楕円 452"/>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54" name="テキスト ボックス 453"/>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5" name="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6" name="テキスト ボックス 45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7" name="楕円 45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8" name="テキスト ボックス 457"/>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9" name="楕円 458"/>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0" name="テキスト ボックス 459"/>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130002</xdr:rowOff>
    </xdr:from>
    <xdr:to>
      <xdr:col>29</xdr:col>
      <xdr:colOff>127000</xdr:colOff>
      <xdr:row>16</xdr:row>
      <xdr:rowOff>167264</xdr:rowOff>
    </xdr:to>
    <xdr:cxnSp macro="">
      <xdr:nvCxnSpPr>
        <xdr:cNvPr id="48" name="直線コネクタ 47"/>
        <xdr:cNvCxnSpPr/>
      </xdr:nvCxnSpPr>
      <xdr:spPr bwMode="auto">
        <a:xfrm>
          <a:off x="5003800" y="2920827"/>
          <a:ext cx="6477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152041</xdr:rowOff>
    </xdr:from>
    <xdr:ext cx="762000" cy="259045"/>
    <xdr:sp macro="" textlink="">
      <xdr:nvSpPr>
        <xdr:cNvPr id="49" name="人口1人当たり決算額の推移平均値テキスト130"/>
        <xdr:cNvSpPr txBox="1"/>
      </xdr:nvSpPr>
      <xdr:spPr>
        <a:xfrm>
          <a:off x="5740400" y="2942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55296</xdr:rowOff>
    </xdr:from>
    <xdr:to>
      <xdr:col>26</xdr:col>
      <xdr:colOff>50800</xdr:colOff>
      <xdr:row>16</xdr:row>
      <xdr:rowOff>130002</xdr:rowOff>
    </xdr:to>
    <xdr:cxnSp macro="">
      <xdr:nvCxnSpPr>
        <xdr:cNvPr id="51" name="直線コネクタ 50"/>
        <xdr:cNvCxnSpPr/>
      </xdr:nvCxnSpPr>
      <xdr:spPr bwMode="auto">
        <a:xfrm>
          <a:off x="4305300" y="2846121"/>
          <a:ext cx="698500" cy="7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55296</xdr:rowOff>
    </xdr:from>
    <xdr:to>
      <xdr:col>22</xdr:col>
      <xdr:colOff>114300</xdr:colOff>
      <xdr:row>16</xdr:row>
      <xdr:rowOff>109474</xdr:rowOff>
    </xdr:to>
    <xdr:cxnSp macro="">
      <xdr:nvCxnSpPr>
        <xdr:cNvPr id="54" name="直線コネクタ 53"/>
        <xdr:cNvCxnSpPr/>
      </xdr:nvCxnSpPr>
      <xdr:spPr bwMode="auto">
        <a:xfrm flipV="1">
          <a:off x="3606800" y="2846121"/>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109474</xdr:rowOff>
    </xdr:from>
    <xdr:to>
      <xdr:col>18</xdr:col>
      <xdr:colOff>177800</xdr:colOff>
      <xdr:row>17</xdr:row>
      <xdr:rowOff>32619</xdr:rowOff>
    </xdr:to>
    <xdr:cxnSp macro="">
      <xdr:nvCxnSpPr>
        <xdr:cNvPr id="57" name="直線コネクタ 56"/>
        <xdr:cNvCxnSpPr/>
      </xdr:nvCxnSpPr>
      <xdr:spPr bwMode="auto">
        <a:xfrm flipV="1">
          <a:off x="2908300" y="2900299"/>
          <a:ext cx="698500" cy="9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116464</xdr:rowOff>
    </xdr:from>
    <xdr:to>
      <xdr:col>29</xdr:col>
      <xdr:colOff>177800</xdr:colOff>
      <xdr:row>17</xdr:row>
      <xdr:rowOff>46614</xdr:rowOff>
    </xdr:to>
    <xdr:sp macro="" textlink="">
      <xdr:nvSpPr>
        <xdr:cNvPr id="67" name="楕円 66"/>
        <xdr:cNvSpPr/>
      </xdr:nvSpPr>
      <xdr:spPr bwMode="auto">
        <a:xfrm>
          <a:off x="5600700" y="29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132991</xdr:rowOff>
    </xdr:from>
    <xdr:ext cx="762000" cy="259045"/>
    <xdr:sp macro="" textlink="">
      <xdr:nvSpPr>
        <xdr:cNvPr id="68" name="人口1人当たり決算額の推移該当値テキスト130"/>
        <xdr:cNvSpPr txBox="1"/>
      </xdr:nvSpPr>
      <xdr:spPr>
        <a:xfrm>
          <a:off x="5740400" y="27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79202</xdr:rowOff>
    </xdr:from>
    <xdr:to>
      <xdr:col>26</xdr:col>
      <xdr:colOff>101600</xdr:colOff>
      <xdr:row>17</xdr:row>
      <xdr:rowOff>9352</xdr:rowOff>
    </xdr:to>
    <xdr:sp macro="" textlink="">
      <xdr:nvSpPr>
        <xdr:cNvPr id="69" name="楕円 68"/>
        <xdr:cNvSpPr/>
      </xdr:nvSpPr>
      <xdr:spPr bwMode="auto">
        <a:xfrm>
          <a:off x="4953000" y="28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19529</xdr:rowOff>
    </xdr:from>
    <xdr:ext cx="736600" cy="259045"/>
    <xdr:sp macro="" textlink="">
      <xdr:nvSpPr>
        <xdr:cNvPr id="70" name="テキスト ボックス 69"/>
        <xdr:cNvSpPr txBox="1"/>
      </xdr:nvSpPr>
      <xdr:spPr>
        <a:xfrm>
          <a:off x="4622800" y="2638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4496</xdr:rowOff>
    </xdr:from>
    <xdr:to>
      <xdr:col>22</xdr:col>
      <xdr:colOff>165100</xdr:colOff>
      <xdr:row>16</xdr:row>
      <xdr:rowOff>106096</xdr:rowOff>
    </xdr:to>
    <xdr:sp macro="" textlink="">
      <xdr:nvSpPr>
        <xdr:cNvPr id="71" name="楕円 70"/>
        <xdr:cNvSpPr/>
      </xdr:nvSpPr>
      <xdr:spPr bwMode="auto">
        <a:xfrm>
          <a:off x="4254500" y="2795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116273</xdr:rowOff>
    </xdr:from>
    <xdr:ext cx="762000" cy="259045"/>
    <xdr:sp macro="" textlink="">
      <xdr:nvSpPr>
        <xdr:cNvPr id="72" name="テキスト ボックス 71"/>
        <xdr:cNvSpPr txBox="1"/>
      </xdr:nvSpPr>
      <xdr:spPr>
        <a:xfrm>
          <a:off x="3924300" y="256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58674</xdr:rowOff>
    </xdr:from>
    <xdr:to>
      <xdr:col>19</xdr:col>
      <xdr:colOff>38100</xdr:colOff>
      <xdr:row>16</xdr:row>
      <xdr:rowOff>160274</xdr:rowOff>
    </xdr:to>
    <xdr:sp macro="" textlink="">
      <xdr:nvSpPr>
        <xdr:cNvPr id="73" name="楕円 72"/>
        <xdr:cNvSpPr/>
      </xdr:nvSpPr>
      <xdr:spPr bwMode="auto">
        <a:xfrm>
          <a:off x="3556000" y="284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170451</xdr:rowOff>
    </xdr:from>
    <xdr:ext cx="762000" cy="259045"/>
    <xdr:sp macro="" textlink="">
      <xdr:nvSpPr>
        <xdr:cNvPr id="74" name="テキスト ボックス 73"/>
        <xdr:cNvSpPr txBox="1"/>
      </xdr:nvSpPr>
      <xdr:spPr>
        <a:xfrm>
          <a:off x="3225800" y="261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153269</xdr:rowOff>
    </xdr:from>
    <xdr:to>
      <xdr:col>15</xdr:col>
      <xdr:colOff>101600</xdr:colOff>
      <xdr:row>17</xdr:row>
      <xdr:rowOff>83419</xdr:rowOff>
    </xdr:to>
    <xdr:sp macro="" textlink="">
      <xdr:nvSpPr>
        <xdr:cNvPr id="75" name="楕円 74"/>
        <xdr:cNvSpPr/>
      </xdr:nvSpPr>
      <xdr:spPr bwMode="auto">
        <a:xfrm>
          <a:off x="2857500" y="294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93596</xdr:rowOff>
    </xdr:from>
    <xdr:ext cx="762000" cy="259045"/>
    <xdr:sp macro="" textlink="">
      <xdr:nvSpPr>
        <xdr:cNvPr id="76" name="テキスト ボックス 75"/>
        <xdr:cNvSpPr txBox="1"/>
      </xdr:nvSpPr>
      <xdr:spPr>
        <a:xfrm>
          <a:off x="2527300" y="271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243281</xdr:rowOff>
    </xdr:from>
    <xdr:to>
      <xdr:col>29</xdr:col>
      <xdr:colOff>127000</xdr:colOff>
      <xdr:row>34</xdr:row>
      <xdr:rowOff>256654</xdr:rowOff>
    </xdr:to>
    <xdr:cxnSp macro="">
      <xdr:nvCxnSpPr>
        <xdr:cNvPr id="109" name="直線コネクタ 108"/>
        <xdr:cNvCxnSpPr/>
      </xdr:nvCxnSpPr>
      <xdr:spPr bwMode="auto">
        <a:xfrm flipV="1">
          <a:off x="5003800" y="6510731"/>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193561</xdr:rowOff>
    </xdr:from>
    <xdr:to>
      <xdr:col>26</xdr:col>
      <xdr:colOff>50800</xdr:colOff>
      <xdr:row>34</xdr:row>
      <xdr:rowOff>256654</xdr:rowOff>
    </xdr:to>
    <xdr:cxnSp macro="">
      <xdr:nvCxnSpPr>
        <xdr:cNvPr id="112" name="直線コネクタ 111"/>
        <xdr:cNvCxnSpPr/>
      </xdr:nvCxnSpPr>
      <xdr:spPr bwMode="auto">
        <a:xfrm>
          <a:off x="4305300" y="6461011"/>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193561</xdr:rowOff>
    </xdr:from>
    <xdr:to>
      <xdr:col>22</xdr:col>
      <xdr:colOff>114300</xdr:colOff>
      <xdr:row>34</xdr:row>
      <xdr:rowOff>231470</xdr:rowOff>
    </xdr:to>
    <xdr:cxnSp macro="">
      <xdr:nvCxnSpPr>
        <xdr:cNvPr id="115" name="直線コネクタ 114"/>
        <xdr:cNvCxnSpPr/>
      </xdr:nvCxnSpPr>
      <xdr:spPr bwMode="auto">
        <a:xfrm flipV="1">
          <a:off x="3606800" y="6461011"/>
          <a:ext cx="698500" cy="3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76746</xdr:rowOff>
    </xdr:from>
    <xdr:to>
      <xdr:col>18</xdr:col>
      <xdr:colOff>177800</xdr:colOff>
      <xdr:row>34</xdr:row>
      <xdr:rowOff>231470</xdr:rowOff>
    </xdr:to>
    <xdr:cxnSp macro="">
      <xdr:nvCxnSpPr>
        <xdr:cNvPr id="118" name="直線コネクタ 117"/>
        <xdr:cNvCxnSpPr/>
      </xdr:nvCxnSpPr>
      <xdr:spPr bwMode="auto">
        <a:xfrm>
          <a:off x="2908300" y="6344196"/>
          <a:ext cx="698500" cy="15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192481</xdr:rowOff>
    </xdr:from>
    <xdr:to>
      <xdr:col>29</xdr:col>
      <xdr:colOff>177800</xdr:colOff>
      <xdr:row>34</xdr:row>
      <xdr:rowOff>294081</xdr:rowOff>
    </xdr:to>
    <xdr:sp macro="" textlink="">
      <xdr:nvSpPr>
        <xdr:cNvPr id="128" name="楕円 127"/>
        <xdr:cNvSpPr/>
      </xdr:nvSpPr>
      <xdr:spPr bwMode="auto">
        <a:xfrm>
          <a:off x="5600700" y="64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37558</xdr:rowOff>
    </xdr:from>
    <xdr:ext cx="762000" cy="259045"/>
    <xdr:sp macro="" textlink="">
      <xdr:nvSpPr>
        <xdr:cNvPr id="129" name="人口1人当たり決算額の推移該当値テキスト445"/>
        <xdr:cNvSpPr txBox="1"/>
      </xdr:nvSpPr>
      <xdr:spPr>
        <a:xfrm>
          <a:off x="5740400" y="630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205854</xdr:rowOff>
    </xdr:from>
    <xdr:to>
      <xdr:col>26</xdr:col>
      <xdr:colOff>101600</xdr:colOff>
      <xdr:row>34</xdr:row>
      <xdr:rowOff>307454</xdr:rowOff>
    </xdr:to>
    <xdr:sp macro="" textlink="">
      <xdr:nvSpPr>
        <xdr:cNvPr id="130" name="楕円 129"/>
        <xdr:cNvSpPr/>
      </xdr:nvSpPr>
      <xdr:spPr bwMode="auto">
        <a:xfrm>
          <a:off x="4953000" y="647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317631</xdr:rowOff>
    </xdr:from>
    <xdr:ext cx="736600" cy="259045"/>
    <xdr:sp macro="" textlink="">
      <xdr:nvSpPr>
        <xdr:cNvPr id="131" name="テキスト ボックス 130"/>
        <xdr:cNvSpPr txBox="1"/>
      </xdr:nvSpPr>
      <xdr:spPr>
        <a:xfrm>
          <a:off x="4622800" y="624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142761</xdr:rowOff>
    </xdr:from>
    <xdr:to>
      <xdr:col>22</xdr:col>
      <xdr:colOff>165100</xdr:colOff>
      <xdr:row>34</xdr:row>
      <xdr:rowOff>244360</xdr:rowOff>
    </xdr:to>
    <xdr:sp macro="" textlink="">
      <xdr:nvSpPr>
        <xdr:cNvPr id="132" name="楕円 131"/>
        <xdr:cNvSpPr/>
      </xdr:nvSpPr>
      <xdr:spPr bwMode="auto">
        <a:xfrm>
          <a:off x="4254500" y="64102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254538</xdr:rowOff>
    </xdr:from>
    <xdr:ext cx="762000" cy="259045"/>
    <xdr:sp macro="" textlink="">
      <xdr:nvSpPr>
        <xdr:cNvPr id="133" name="テキスト ボックス 132"/>
        <xdr:cNvSpPr txBox="1"/>
      </xdr:nvSpPr>
      <xdr:spPr>
        <a:xfrm>
          <a:off x="3924300" y="61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180670</xdr:rowOff>
    </xdr:from>
    <xdr:to>
      <xdr:col>19</xdr:col>
      <xdr:colOff>38100</xdr:colOff>
      <xdr:row>34</xdr:row>
      <xdr:rowOff>282270</xdr:rowOff>
    </xdr:to>
    <xdr:sp macro="" textlink="">
      <xdr:nvSpPr>
        <xdr:cNvPr id="134" name="楕円 133"/>
        <xdr:cNvSpPr/>
      </xdr:nvSpPr>
      <xdr:spPr bwMode="auto">
        <a:xfrm>
          <a:off x="3556000" y="644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292447</xdr:rowOff>
    </xdr:from>
    <xdr:ext cx="762000" cy="259045"/>
    <xdr:sp macro="" textlink="">
      <xdr:nvSpPr>
        <xdr:cNvPr id="135" name="テキスト ボックス 134"/>
        <xdr:cNvSpPr txBox="1"/>
      </xdr:nvSpPr>
      <xdr:spPr>
        <a:xfrm>
          <a:off x="3225800" y="62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25946</xdr:rowOff>
    </xdr:from>
    <xdr:to>
      <xdr:col>15</xdr:col>
      <xdr:colOff>101600</xdr:colOff>
      <xdr:row>34</xdr:row>
      <xdr:rowOff>127546</xdr:rowOff>
    </xdr:to>
    <xdr:sp macro="" textlink="">
      <xdr:nvSpPr>
        <xdr:cNvPr id="136" name="楕円 135"/>
        <xdr:cNvSpPr/>
      </xdr:nvSpPr>
      <xdr:spPr bwMode="auto">
        <a:xfrm>
          <a:off x="2857500" y="629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137723</xdr:rowOff>
    </xdr:from>
    <xdr:ext cx="762000" cy="259045"/>
    <xdr:sp macro="" textlink="">
      <xdr:nvSpPr>
        <xdr:cNvPr id="137" name="テキスト ボックス 136"/>
        <xdr:cNvSpPr txBox="1"/>
      </xdr:nvSpPr>
      <xdr:spPr>
        <a:xfrm>
          <a:off x="2527300" y="60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79464</xdr:rowOff>
    </xdr:from>
    <xdr:to>
      <xdr:col>24</xdr:col>
      <xdr:colOff>63500</xdr:colOff>
      <xdr:row>36</xdr:row>
      <xdr:rowOff>83769</xdr:rowOff>
    </xdr:to>
    <xdr:cxnSp macro="">
      <xdr:nvCxnSpPr>
        <xdr:cNvPr id="61" name="直線コネクタ 60"/>
        <xdr:cNvCxnSpPr/>
      </xdr:nvCxnSpPr>
      <xdr:spPr>
        <a:xfrm flipV="1">
          <a:off x="3797300" y="6251664"/>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112192</xdr:rowOff>
    </xdr:from>
    <xdr:to>
      <xdr:col>19</xdr:col>
      <xdr:colOff>177800</xdr:colOff>
      <xdr:row>36</xdr:row>
      <xdr:rowOff>83769</xdr:rowOff>
    </xdr:to>
    <xdr:cxnSp macro="">
      <xdr:nvCxnSpPr>
        <xdr:cNvPr id="64" name="直線コネクタ 63"/>
        <xdr:cNvCxnSpPr/>
      </xdr:nvCxnSpPr>
      <xdr:spPr>
        <a:xfrm>
          <a:off x="2908300" y="6112942"/>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112192</xdr:rowOff>
    </xdr:from>
    <xdr:to>
      <xdr:col>15</xdr:col>
      <xdr:colOff>50800</xdr:colOff>
      <xdr:row>36</xdr:row>
      <xdr:rowOff>36944</xdr:rowOff>
    </xdr:to>
    <xdr:cxnSp macro="">
      <xdr:nvCxnSpPr>
        <xdr:cNvPr id="67" name="直線コネクタ 66"/>
        <xdr:cNvCxnSpPr/>
      </xdr:nvCxnSpPr>
      <xdr:spPr>
        <a:xfrm flipV="1">
          <a:off x="2019300" y="6112942"/>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36944</xdr:rowOff>
    </xdr:from>
    <xdr:to>
      <xdr:col>10</xdr:col>
      <xdr:colOff>114300</xdr:colOff>
      <xdr:row>36</xdr:row>
      <xdr:rowOff>131470</xdr:rowOff>
    </xdr:to>
    <xdr:cxnSp macro="">
      <xdr:nvCxnSpPr>
        <xdr:cNvPr id="70" name="直線コネクタ 69"/>
        <xdr:cNvCxnSpPr/>
      </xdr:nvCxnSpPr>
      <xdr:spPr>
        <a:xfrm flipV="1">
          <a:off x="1130300" y="6209144"/>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28664</xdr:rowOff>
    </xdr:from>
    <xdr:to>
      <xdr:col>24</xdr:col>
      <xdr:colOff>114300</xdr:colOff>
      <xdr:row>36</xdr:row>
      <xdr:rowOff>130264</xdr:rowOff>
    </xdr:to>
    <xdr:sp macro="" textlink="">
      <xdr:nvSpPr>
        <xdr:cNvPr id="80" name="楕円 79"/>
        <xdr:cNvSpPr/>
      </xdr:nvSpPr>
      <xdr:spPr>
        <a:xfrm>
          <a:off x="4584700" y="62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7091</xdr:rowOff>
    </xdr:from>
    <xdr:ext cx="534377" cy="259045"/>
    <xdr:sp macro="" textlink="">
      <xdr:nvSpPr>
        <xdr:cNvPr id="81" name="人件費該当値テキスト"/>
        <xdr:cNvSpPr txBox="1"/>
      </xdr:nvSpPr>
      <xdr:spPr>
        <a:xfrm>
          <a:off x="4686300" y="61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32969</xdr:rowOff>
    </xdr:from>
    <xdr:to>
      <xdr:col>20</xdr:col>
      <xdr:colOff>38100</xdr:colOff>
      <xdr:row>36</xdr:row>
      <xdr:rowOff>134569</xdr:rowOff>
    </xdr:to>
    <xdr:sp macro="" textlink="">
      <xdr:nvSpPr>
        <xdr:cNvPr id="82" name="楕円 81"/>
        <xdr:cNvSpPr/>
      </xdr:nvSpPr>
      <xdr:spPr>
        <a:xfrm>
          <a:off x="3746500" y="62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125696</xdr:rowOff>
    </xdr:from>
    <xdr:ext cx="534377" cy="259045"/>
    <xdr:sp macro="" textlink="">
      <xdr:nvSpPr>
        <xdr:cNvPr id="83" name="テキスト ボックス 82"/>
        <xdr:cNvSpPr txBox="1"/>
      </xdr:nvSpPr>
      <xdr:spPr>
        <a:xfrm>
          <a:off x="3530111" y="62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61392</xdr:rowOff>
    </xdr:from>
    <xdr:to>
      <xdr:col>15</xdr:col>
      <xdr:colOff>101600</xdr:colOff>
      <xdr:row>35</xdr:row>
      <xdr:rowOff>162992</xdr:rowOff>
    </xdr:to>
    <xdr:sp macro="" textlink="">
      <xdr:nvSpPr>
        <xdr:cNvPr id="84" name="楕円 83"/>
        <xdr:cNvSpPr/>
      </xdr:nvSpPr>
      <xdr:spPr>
        <a:xfrm>
          <a:off x="2857500" y="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154119</xdr:rowOff>
    </xdr:from>
    <xdr:ext cx="534377" cy="259045"/>
    <xdr:sp macro="" textlink="">
      <xdr:nvSpPr>
        <xdr:cNvPr id="85" name="テキスト ボックス 84"/>
        <xdr:cNvSpPr txBox="1"/>
      </xdr:nvSpPr>
      <xdr:spPr>
        <a:xfrm>
          <a:off x="2641111" y="61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157594</xdr:rowOff>
    </xdr:from>
    <xdr:to>
      <xdr:col>10</xdr:col>
      <xdr:colOff>165100</xdr:colOff>
      <xdr:row>36</xdr:row>
      <xdr:rowOff>87744</xdr:rowOff>
    </xdr:to>
    <xdr:sp macro="" textlink="">
      <xdr:nvSpPr>
        <xdr:cNvPr id="86" name="楕円 85"/>
        <xdr:cNvSpPr/>
      </xdr:nvSpPr>
      <xdr:spPr>
        <a:xfrm>
          <a:off x="1968500" y="61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78871</xdr:rowOff>
    </xdr:from>
    <xdr:ext cx="534377" cy="259045"/>
    <xdr:sp macro="" textlink="">
      <xdr:nvSpPr>
        <xdr:cNvPr id="87" name="テキスト ボックス 86"/>
        <xdr:cNvSpPr txBox="1"/>
      </xdr:nvSpPr>
      <xdr:spPr>
        <a:xfrm>
          <a:off x="1752111" y="62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80670</xdr:rowOff>
    </xdr:from>
    <xdr:to>
      <xdr:col>6</xdr:col>
      <xdr:colOff>38100</xdr:colOff>
      <xdr:row>37</xdr:row>
      <xdr:rowOff>10820</xdr:rowOff>
    </xdr:to>
    <xdr:sp macro="" textlink="">
      <xdr:nvSpPr>
        <xdr:cNvPr id="88" name="楕円 87"/>
        <xdr:cNvSpPr/>
      </xdr:nvSpPr>
      <xdr:spPr>
        <a:xfrm>
          <a:off x="1079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1947</xdr:rowOff>
    </xdr:from>
    <xdr:ext cx="534377" cy="259045"/>
    <xdr:sp macro="" textlink="">
      <xdr:nvSpPr>
        <xdr:cNvPr id="89" name="テキスト ボックス 88"/>
        <xdr:cNvSpPr txBox="1"/>
      </xdr:nvSpPr>
      <xdr:spPr>
        <a:xfrm>
          <a:off x="863111"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17323</xdr:rowOff>
    </xdr:from>
    <xdr:to>
      <xdr:col>24</xdr:col>
      <xdr:colOff>63500</xdr:colOff>
      <xdr:row>56</xdr:row>
      <xdr:rowOff>8903</xdr:rowOff>
    </xdr:to>
    <xdr:cxnSp macro="">
      <xdr:nvCxnSpPr>
        <xdr:cNvPr id="119" name="直線コネクタ 118"/>
        <xdr:cNvCxnSpPr/>
      </xdr:nvCxnSpPr>
      <xdr:spPr>
        <a:xfrm flipV="1">
          <a:off x="3797300" y="9447073"/>
          <a:ext cx="838200" cy="1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133223</xdr:rowOff>
    </xdr:from>
    <xdr:to>
      <xdr:col>19</xdr:col>
      <xdr:colOff>177800</xdr:colOff>
      <xdr:row>56</xdr:row>
      <xdr:rowOff>8903</xdr:rowOff>
    </xdr:to>
    <xdr:cxnSp macro="">
      <xdr:nvCxnSpPr>
        <xdr:cNvPr id="122" name="直線コネクタ 121"/>
        <xdr:cNvCxnSpPr/>
      </xdr:nvCxnSpPr>
      <xdr:spPr>
        <a:xfrm>
          <a:off x="2908300" y="9562973"/>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118631</xdr:rowOff>
    </xdr:from>
    <xdr:to>
      <xdr:col>15</xdr:col>
      <xdr:colOff>50800</xdr:colOff>
      <xdr:row>55</xdr:row>
      <xdr:rowOff>133223</xdr:rowOff>
    </xdr:to>
    <xdr:cxnSp macro="">
      <xdr:nvCxnSpPr>
        <xdr:cNvPr id="125" name="直線コネクタ 124"/>
        <xdr:cNvCxnSpPr/>
      </xdr:nvCxnSpPr>
      <xdr:spPr>
        <a:xfrm>
          <a:off x="2019300" y="9548381"/>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118631</xdr:rowOff>
    </xdr:from>
    <xdr:to>
      <xdr:col>10</xdr:col>
      <xdr:colOff>114300</xdr:colOff>
      <xdr:row>56</xdr:row>
      <xdr:rowOff>28524</xdr:rowOff>
    </xdr:to>
    <xdr:cxnSp macro="">
      <xdr:nvCxnSpPr>
        <xdr:cNvPr id="128" name="直線コネクタ 127"/>
        <xdr:cNvCxnSpPr/>
      </xdr:nvCxnSpPr>
      <xdr:spPr>
        <a:xfrm flipV="1">
          <a:off x="1130300" y="9548381"/>
          <a:ext cx="889000" cy="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137973</xdr:rowOff>
    </xdr:from>
    <xdr:to>
      <xdr:col>24</xdr:col>
      <xdr:colOff>114300</xdr:colOff>
      <xdr:row>55</xdr:row>
      <xdr:rowOff>68123</xdr:rowOff>
    </xdr:to>
    <xdr:sp macro="" textlink="">
      <xdr:nvSpPr>
        <xdr:cNvPr id="138" name="楕円 137"/>
        <xdr:cNvSpPr/>
      </xdr:nvSpPr>
      <xdr:spPr>
        <a:xfrm>
          <a:off x="4584700" y="93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160850</xdr:rowOff>
    </xdr:from>
    <xdr:ext cx="534377" cy="259045"/>
    <xdr:sp macro="" textlink="">
      <xdr:nvSpPr>
        <xdr:cNvPr id="139" name="物件費該当値テキスト"/>
        <xdr:cNvSpPr txBox="1"/>
      </xdr:nvSpPr>
      <xdr:spPr>
        <a:xfrm>
          <a:off x="4686300" y="92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129553</xdr:rowOff>
    </xdr:from>
    <xdr:to>
      <xdr:col>20</xdr:col>
      <xdr:colOff>38100</xdr:colOff>
      <xdr:row>56</xdr:row>
      <xdr:rowOff>59703</xdr:rowOff>
    </xdr:to>
    <xdr:sp macro="" textlink="">
      <xdr:nvSpPr>
        <xdr:cNvPr id="140" name="楕円 139"/>
        <xdr:cNvSpPr/>
      </xdr:nvSpPr>
      <xdr:spPr>
        <a:xfrm>
          <a:off x="3746500" y="95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50830</xdr:rowOff>
    </xdr:from>
    <xdr:ext cx="534377" cy="259045"/>
    <xdr:sp macro="" textlink="">
      <xdr:nvSpPr>
        <xdr:cNvPr id="141" name="テキスト ボックス 140"/>
        <xdr:cNvSpPr txBox="1"/>
      </xdr:nvSpPr>
      <xdr:spPr>
        <a:xfrm>
          <a:off x="3530111" y="96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82423</xdr:rowOff>
    </xdr:from>
    <xdr:to>
      <xdr:col>15</xdr:col>
      <xdr:colOff>101600</xdr:colOff>
      <xdr:row>56</xdr:row>
      <xdr:rowOff>12573</xdr:rowOff>
    </xdr:to>
    <xdr:sp macro="" textlink="">
      <xdr:nvSpPr>
        <xdr:cNvPr id="142" name="楕円 141"/>
        <xdr:cNvSpPr/>
      </xdr:nvSpPr>
      <xdr:spPr>
        <a:xfrm>
          <a:off x="2857500" y="95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3700</xdr:rowOff>
    </xdr:from>
    <xdr:ext cx="534377" cy="259045"/>
    <xdr:sp macro="" textlink="">
      <xdr:nvSpPr>
        <xdr:cNvPr id="143" name="テキスト ボックス 142"/>
        <xdr:cNvSpPr txBox="1"/>
      </xdr:nvSpPr>
      <xdr:spPr>
        <a:xfrm>
          <a:off x="2641111" y="96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67831</xdr:rowOff>
    </xdr:from>
    <xdr:to>
      <xdr:col>10</xdr:col>
      <xdr:colOff>165100</xdr:colOff>
      <xdr:row>55</xdr:row>
      <xdr:rowOff>169431</xdr:rowOff>
    </xdr:to>
    <xdr:sp macro="" textlink="">
      <xdr:nvSpPr>
        <xdr:cNvPr id="144" name="楕円 143"/>
        <xdr:cNvSpPr/>
      </xdr:nvSpPr>
      <xdr:spPr>
        <a:xfrm>
          <a:off x="1968500" y="94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160558</xdr:rowOff>
    </xdr:from>
    <xdr:ext cx="534377" cy="259045"/>
    <xdr:sp macro="" textlink="">
      <xdr:nvSpPr>
        <xdr:cNvPr id="145" name="テキスト ボックス 144"/>
        <xdr:cNvSpPr txBox="1"/>
      </xdr:nvSpPr>
      <xdr:spPr>
        <a:xfrm>
          <a:off x="1752111" y="95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149174</xdr:rowOff>
    </xdr:from>
    <xdr:to>
      <xdr:col>6</xdr:col>
      <xdr:colOff>38100</xdr:colOff>
      <xdr:row>56</xdr:row>
      <xdr:rowOff>79324</xdr:rowOff>
    </xdr:to>
    <xdr:sp macro="" textlink="">
      <xdr:nvSpPr>
        <xdr:cNvPr id="146" name="楕円 145"/>
        <xdr:cNvSpPr/>
      </xdr:nvSpPr>
      <xdr:spPr>
        <a:xfrm>
          <a:off x="1079500" y="95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70451</xdr:rowOff>
    </xdr:from>
    <xdr:ext cx="534377" cy="259045"/>
    <xdr:sp macro="" textlink="">
      <xdr:nvSpPr>
        <xdr:cNvPr id="147" name="テキスト ボックス 146"/>
        <xdr:cNvSpPr txBox="1"/>
      </xdr:nvSpPr>
      <xdr:spPr>
        <a:xfrm>
          <a:off x="863111" y="967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30429</xdr:rowOff>
    </xdr:from>
    <xdr:to>
      <xdr:col>24</xdr:col>
      <xdr:colOff>63500</xdr:colOff>
      <xdr:row>77</xdr:row>
      <xdr:rowOff>47163</xdr:rowOff>
    </xdr:to>
    <xdr:cxnSp macro="">
      <xdr:nvCxnSpPr>
        <xdr:cNvPr id="174" name="直線コネクタ 173"/>
        <xdr:cNvCxnSpPr/>
      </xdr:nvCxnSpPr>
      <xdr:spPr>
        <a:xfrm>
          <a:off x="3797300" y="13232079"/>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30429</xdr:rowOff>
    </xdr:from>
    <xdr:to>
      <xdr:col>19</xdr:col>
      <xdr:colOff>177800</xdr:colOff>
      <xdr:row>77</xdr:row>
      <xdr:rowOff>52284</xdr:rowOff>
    </xdr:to>
    <xdr:cxnSp macro="">
      <xdr:nvCxnSpPr>
        <xdr:cNvPr id="177" name="直線コネクタ 176"/>
        <xdr:cNvCxnSpPr/>
      </xdr:nvCxnSpPr>
      <xdr:spPr>
        <a:xfrm flipV="1">
          <a:off x="2908300" y="13232079"/>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52284</xdr:rowOff>
    </xdr:from>
    <xdr:to>
      <xdr:col>15</xdr:col>
      <xdr:colOff>50800</xdr:colOff>
      <xdr:row>77</xdr:row>
      <xdr:rowOff>84196</xdr:rowOff>
    </xdr:to>
    <xdr:cxnSp macro="">
      <xdr:nvCxnSpPr>
        <xdr:cNvPr id="180" name="直線コネクタ 179"/>
        <xdr:cNvCxnSpPr/>
      </xdr:nvCxnSpPr>
      <xdr:spPr>
        <a:xfrm flipV="1">
          <a:off x="2019300" y="13253934"/>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29880</xdr:rowOff>
    </xdr:from>
    <xdr:to>
      <xdr:col>10</xdr:col>
      <xdr:colOff>114300</xdr:colOff>
      <xdr:row>77</xdr:row>
      <xdr:rowOff>84196</xdr:rowOff>
    </xdr:to>
    <xdr:cxnSp macro="">
      <xdr:nvCxnSpPr>
        <xdr:cNvPr id="183" name="直線コネクタ 182"/>
        <xdr:cNvCxnSpPr/>
      </xdr:nvCxnSpPr>
      <xdr:spPr>
        <a:xfrm>
          <a:off x="1130300" y="13231530"/>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167813</xdr:rowOff>
    </xdr:from>
    <xdr:to>
      <xdr:col>24</xdr:col>
      <xdr:colOff>114300</xdr:colOff>
      <xdr:row>77</xdr:row>
      <xdr:rowOff>97963</xdr:rowOff>
    </xdr:to>
    <xdr:sp macro="" textlink="">
      <xdr:nvSpPr>
        <xdr:cNvPr id="193" name="楕円 192"/>
        <xdr:cNvSpPr/>
      </xdr:nvSpPr>
      <xdr:spPr>
        <a:xfrm>
          <a:off x="4584700" y="131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146240</xdr:rowOff>
    </xdr:from>
    <xdr:ext cx="469744" cy="259045"/>
    <xdr:sp macro="" textlink="">
      <xdr:nvSpPr>
        <xdr:cNvPr id="194" name="維持補修費該当値テキスト"/>
        <xdr:cNvSpPr txBox="1"/>
      </xdr:nvSpPr>
      <xdr:spPr>
        <a:xfrm>
          <a:off x="4686300" y="1317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151079</xdr:rowOff>
    </xdr:from>
    <xdr:to>
      <xdr:col>20</xdr:col>
      <xdr:colOff>38100</xdr:colOff>
      <xdr:row>77</xdr:row>
      <xdr:rowOff>81229</xdr:rowOff>
    </xdr:to>
    <xdr:sp macro="" textlink="">
      <xdr:nvSpPr>
        <xdr:cNvPr id="195" name="楕円 194"/>
        <xdr:cNvSpPr/>
      </xdr:nvSpPr>
      <xdr:spPr>
        <a:xfrm>
          <a:off x="3746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72356</xdr:rowOff>
    </xdr:from>
    <xdr:ext cx="469744" cy="259045"/>
    <xdr:sp macro="" textlink="">
      <xdr:nvSpPr>
        <xdr:cNvPr id="196" name="テキスト ボックス 195"/>
        <xdr:cNvSpPr txBox="1"/>
      </xdr:nvSpPr>
      <xdr:spPr>
        <a:xfrm>
          <a:off x="3562428" y="132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1484</xdr:rowOff>
    </xdr:from>
    <xdr:to>
      <xdr:col>15</xdr:col>
      <xdr:colOff>101600</xdr:colOff>
      <xdr:row>77</xdr:row>
      <xdr:rowOff>103084</xdr:rowOff>
    </xdr:to>
    <xdr:sp macro="" textlink="">
      <xdr:nvSpPr>
        <xdr:cNvPr id="197" name="楕円 196"/>
        <xdr:cNvSpPr/>
      </xdr:nvSpPr>
      <xdr:spPr>
        <a:xfrm>
          <a:off x="2857500" y="132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94211</xdr:rowOff>
    </xdr:from>
    <xdr:ext cx="469744" cy="259045"/>
    <xdr:sp macro="" textlink="">
      <xdr:nvSpPr>
        <xdr:cNvPr id="198" name="テキスト ボックス 197"/>
        <xdr:cNvSpPr txBox="1"/>
      </xdr:nvSpPr>
      <xdr:spPr>
        <a:xfrm>
          <a:off x="2673428" y="1329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33396</xdr:rowOff>
    </xdr:from>
    <xdr:to>
      <xdr:col>10</xdr:col>
      <xdr:colOff>165100</xdr:colOff>
      <xdr:row>77</xdr:row>
      <xdr:rowOff>134996</xdr:rowOff>
    </xdr:to>
    <xdr:sp macro="" textlink="">
      <xdr:nvSpPr>
        <xdr:cNvPr id="199" name="楕円 198"/>
        <xdr:cNvSpPr/>
      </xdr:nvSpPr>
      <xdr:spPr>
        <a:xfrm>
          <a:off x="1968500" y="132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126123</xdr:rowOff>
    </xdr:from>
    <xdr:ext cx="469744" cy="259045"/>
    <xdr:sp macro="" textlink="">
      <xdr:nvSpPr>
        <xdr:cNvPr id="200" name="テキスト ボックス 199"/>
        <xdr:cNvSpPr txBox="1"/>
      </xdr:nvSpPr>
      <xdr:spPr>
        <a:xfrm>
          <a:off x="1784428"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150530</xdr:rowOff>
    </xdr:from>
    <xdr:to>
      <xdr:col>6</xdr:col>
      <xdr:colOff>38100</xdr:colOff>
      <xdr:row>77</xdr:row>
      <xdr:rowOff>80680</xdr:rowOff>
    </xdr:to>
    <xdr:sp macro="" textlink="">
      <xdr:nvSpPr>
        <xdr:cNvPr id="201" name="楕円 200"/>
        <xdr:cNvSpPr/>
      </xdr:nvSpPr>
      <xdr:spPr>
        <a:xfrm>
          <a:off x="1079500" y="131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71807</xdr:rowOff>
    </xdr:from>
    <xdr:ext cx="469744" cy="259045"/>
    <xdr:sp macro="" textlink="">
      <xdr:nvSpPr>
        <xdr:cNvPr id="202" name="テキスト ボックス 201"/>
        <xdr:cNvSpPr txBox="1"/>
      </xdr:nvSpPr>
      <xdr:spPr>
        <a:xfrm>
          <a:off x="895428" y="1327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148337</xdr:rowOff>
    </xdr:from>
    <xdr:to>
      <xdr:col>24</xdr:col>
      <xdr:colOff>63500</xdr:colOff>
      <xdr:row>96</xdr:row>
      <xdr:rowOff>30353</xdr:rowOff>
    </xdr:to>
    <xdr:cxnSp macro="">
      <xdr:nvCxnSpPr>
        <xdr:cNvPr id="232" name="直線コネクタ 231"/>
        <xdr:cNvCxnSpPr/>
      </xdr:nvCxnSpPr>
      <xdr:spPr>
        <a:xfrm flipV="1">
          <a:off x="3797300" y="16436087"/>
          <a:ext cx="838200" cy="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30353</xdr:rowOff>
    </xdr:from>
    <xdr:to>
      <xdr:col>19</xdr:col>
      <xdr:colOff>177800</xdr:colOff>
      <xdr:row>96</xdr:row>
      <xdr:rowOff>85319</xdr:rowOff>
    </xdr:to>
    <xdr:cxnSp macro="">
      <xdr:nvCxnSpPr>
        <xdr:cNvPr id="235" name="直線コネクタ 234"/>
        <xdr:cNvCxnSpPr/>
      </xdr:nvCxnSpPr>
      <xdr:spPr>
        <a:xfrm flipV="1">
          <a:off x="2908300" y="16489553"/>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85319</xdr:rowOff>
    </xdr:from>
    <xdr:to>
      <xdr:col>15</xdr:col>
      <xdr:colOff>50800</xdr:colOff>
      <xdr:row>96</xdr:row>
      <xdr:rowOff>120980</xdr:rowOff>
    </xdr:to>
    <xdr:cxnSp macro="">
      <xdr:nvCxnSpPr>
        <xdr:cNvPr id="238" name="直線コネクタ 237"/>
        <xdr:cNvCxnSpPr/>
      </xdr:nvCxnSpPr>
      <xdr:spPr>
        <a:xfrm flipV="1">
          <a:off x="2019300" y="1654451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120980</xdr:rowOff>
    </xdr:from>
    <xdr:to>
      <xdr:col>10</xdr:col>
      <xdr:colOff>114300</xdr:colOff>
      <xdr:row>97</xdr:row>
      <xdr:rowOff>10237</xdr:rowOff>
    </xdr:to>
    <xdr:cxnSp macro="">
      <xdr:nvCxnSpPr>
        <xdr:cNvPr id="241" name="直線コネクタ 240"/>
        <xdr:cNvCxnSpPr/>
      </xdr:nvCxnSpPr>
      <xdr:spPr>
        <a:xfrm flipV="1">
          <a:off x="1130300" y="16580180"/>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97537</xdr:rowOff>
    </xdr:from>
    <xdr:to>
      <xdr:col>24</xdr:col>
      <xdr:colOff>114300</xdr:colOff>
      <xdr:row>96</xdr:row>
      <xdr:rowOff>27687</xdr:rowOff>
    </xdr:to>
    <xdr:sp macro="" textlink="">
      <xdr:nvSpPr>
        <xdr:cNvPr id="251" name="楕円 250"/>
        <xdr:cNvSpPr/>
      </xdr:nvSpPr>
      <xdr:spPr>
        <a:xfrm>
          <a:off x="4584700" y="163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75964</xdr:rowOff>
    </xdr:from>
    <xdr:ext cx="599010" cy="259045"/>
    <xdr:sp macro="" textlink="">
      <xdr:nvSpPr>
        <xdr:cNvPr id="252" name="扶助費該当値テキスト"/>
        <xdr:cNvSpPr txBox="1"/>
      </xdr:nvSpPr>
      <xdr:spPr>
        <a:xfrm>
          <a:off x="4686300" y="163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151003</xdr:rowOff>
    </xdr:from>
    <xdr:to>
      <xdr:col>20</xdr:col>
      <xdr:colOff>38100</xdr:colOff>
      <xdr:row>96</xdr:row>
      <xdr:rowOff>81153</xdr:rowOff>
    </xdr:to>
    <xdr:sp macro="" textlink="">
      <xdr:nvSpPr>
        <xdr:cNvPr id="253" name="楕円 252"/>
        <xdr:cNvSpPr/>
      </xdr:nvSpPr>
      <xdr:spPr>
        <a:xfrm>
          <a:off x="37465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72280</xdr:rowOff>
    </xdr:from>
    <xdr:ext cx="599010" cy="259045"/>
    <xdr:sp macro="" textlink="">
      <xdr:nvSpPr>
        <xdr:cNvPr id="254" name="テキスト ボックス 253"/>
        <xdr:cNvSpPr txBox="1"/>
      </xdr:nvSpPr>
      <xdr:spPr>
        <a:xfrm>
          <a:off x="3497795" y="1653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34519</xdr:rowOff>
    </xdr:from>
    <xdr:to>
      <xdr:col>15</xdr:col>
      <xdr:colOff>101600</xdr:colOff>
      <xdr:row>96</xdr:row>
      <xdr:rowOff>136119</xdr:rowOff>
    </xdr:to>
    <xdr:sp macro="" textlink="">
      <xdr:nvSpPr>
        <xdr:cNvPr id="255" name="楕円 254"/>
        <xdr:cNvSpPr/>
      </xdr:nvSpPr>
      <xdr:spPr>
        <a:xfrm>
          <a:off x="2857500" y="16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127246</xdr:rowOff>
    </xdr:from>
    <xdr:ext cx="534377" cy="259045"/>
    <xdr:sp macro="" textlink="">
      <xdr:nvSpPr>
        <xdr:cNvPr id="256" name="テキスト ボックス 255"/>
        <xdr:cNvSpPr txBox="1"/>
      </xdr:nvSpPr>
      <xdr:spPr>
        <a:xfrm>
          <a:off x="2641111" y="165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70180</xdr:rowOff>
    </xdr:from>
    <xdr:to>
      <xdr:col>10</xdr:col>
      <xdr:colOff>165100</xdr:colOff>
      <xdr:row>97</xdr:row>
      <xdr:rowOff>330</xdr:rowOff>
    </xdr:to>
    <xdr:sp macro="" textlink="">
      <xdr:nvSpPr>
        <xdr:cNvPr id="257" name="楕円 256"/>
        <xdr:cNvSpPr/>
      </xdr:nvSpPr>
      <xdr:spPr>
        <a:xfrm>
          <a:off x="1968500" y="165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162907</xdr:rowOff>
    </xdr:from>
    <xdr:ext cx="534377" cy="259045"/>
    <xdr:sp macro="" textlink="">
      <xdr:nvSpPr>
        <xdr:cNvPr id="258" name="テキスト ボックス 257"/>
        <xdr:cNvSpPr txBox="1"/>
      </xdr:nvSpPr>
      <xdr:spPr>
        <a:xfrm>
          <a:off x="1752111" y="166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130887</xdr:rowOff>
    </xdr:from>
    <xdr:to>
      <xdr:col>6</xdr:col>
      <xdr:colOff>38100</xdr:colOff>
      <xdr:row>97</xdr:row>
      <xdr:rowOff>61037</xdr:rowOff>
    </xdr:to>
    <xdr:sp macro="" textlink="">
      <xdr:nvSpPr>
        <xdr:cNvPr id="259" name="楕円 258"/>
        <xdr:cNvSpPr/>
      </xdr:nvSpPr>
      <xdr:spPr>
        <a:xfrm>
          <a:off x="1079500" y="165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52164</xdr:rowOff>
    </xdr:from>
    <xdr:ext cx="534377" cy="259045"/>
    <xdr:sp macro="" textlink="">
      <xdr:nvSpPr>
        <xdr:cNvPr id="260" name="テキスト ボックス 259"/>
        <xdr:cNvSpPr txBox="1"/>
      </xdr:nvSpPr>
      <xdr:spPr>
        <a:xfrm>
          <a:off x="863111" y="166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18967</xdr:rowOff>
    </xdr:from>
    <xdr:to>
      <xdr:col>55</xdr:col>
      <xdr:colOff>0</xdr:colOff>
      <xdr:row>33</xdr:row>
      <xdr:rowOff>84346</xdr:rowOff>
    </xdr:to>
    <xdr:cxnSp macro="">
      <xdr:nvCxnSpPr>
        <xdr:cNvPr id="292" name="直線コネクタ 291"/>
        <xdr:cNvCxnSpPr/>
      </xdr:nvCxnSpPr>
      <xdr:spPr>
        <a:xfrm>
          <a:off x="9639300" y="5676817"/>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18967</xdr:rowOff>
    </xdr:from>
    <xdr:to>
      <xdr:col>50</xdr:col>
      <xdr:colOff>114300</xdr:colOff>
      <xdr:row>33</xdr:row>
      <xdr:rowOff>41239</xdr:rowOff>
    </xdr:to>
    <xdr:cxnSp macro="">
      <xdr:nvCxnSpPr>
        <xdr:cNvPr id="295" name="直線コネクタ 294"/>
        <xdr:cNvCxnSpPr/>
      </xdr:nvCxnSpPr>
      <xdr:spPr>
        <a:xfrm flipV="1">
          <a:off x="8750300" y="5676817"/>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41239</xdr:rowOff>
    </xdr:from>
    <xdr:to>
      <xdr:col>45</xdr:col>
      <xdr:colOff>177800</xdr:colOff>
      <xdr:row>34</xdr:row>
      <xdr:rowOff>10508</xdr:rowOff>
    </xdr:to>
    <xdr:cxnSp macro="">
      <xdr:nvCxnSpPr>
        <xdr:cNvPr id="298" name="直線コネクタ 297"/>
        <xdr:cNvCxnSpPr/>
      </xdr:nvCxnSpPr>
      <xdr:spPr>
        <a:xfrm flipV="1">
          <a:off x="7861300" y="5699089"/>
          <a:ext cx="889000" cy="1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165662</xdr:rowOff>
    </xdr:from>
    <xdr:to>
      <xdr:col>41</xdr:col>
      <xdr:colOff>50800</xdr:colOff>
      <xdr:row>34</xdr:row>
      <xdr:rowOff>10508</xdr:rowOff>
    </xdr:to>
    <xdr:cxnSp macro="">
      <xdr:nvCxnSpPr>
        <xdr:cNvPr id="301" name="直線コネクタ 300"/>
        <xdr:cNvCxnSpPr/>
      </xdr:nvCxnSpPr>
      <xdr:spPr>
        <a:xfrm>
          <a:off x="6972300" y="5823512"/>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33546</xdr:rowOff>
    </xdr:from>
    <xdr:to>
      <xdr:col>55</xdr:col>
      <xdr:colOff>50800</xdr:colOff>
      <xdr:row>33</xdr:row>
      <xdr:rowOff>135146</xdr:rowOff>
    </xdr:to>
    <xdr:sp macro="" textlink="">
      <xdr:nvSpPr>
        <xdr:cNvPr id="311" name="楕円 310"/>
        <xdr:cNvSpPr/>
      </xdr:nvSpPr>
      <xdr:spPr>
        <a:xfrm>
          <a:off x="10426700" y="56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56423</xdr:rowOff>
    </xdr:from>
    <xdr:ext cx="534377" cy="259045"/>
    <xdr:sp macro="" textlink="">
      <xdr:nvSpPr>
        <xdr:cNvPr id="312" name="補助費等該当値テキスト"/>
        <xdr:cNvSpPr txBox="1"/>
      </xdr:nvSpPr>
      <xdr:spPr>
        <a:xfrm>
          <a:off x="10528300" y="554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139617</xdr:rowOff>
    </xdr:from>
    <xdr:to>
      <xdr:col>50</xdr:col>
      <xdr:colOff>165100</xdr:colOff>
      <xdr:row>33</xdr:row>
      <xdr:rowOff>69767</xdr:rowOff>
    </xdr:to>
    <xdr:sp macro="" textlink="">
      <xdr:nvSpPr>
        <xdr:cNvPr id="313" name="楕円 312"/>
        <xdr:cNvSpPr/>
      </xdr:nvSpPr>
      <xdr:spPr>
        <a:xfrm>
          <a:off x="9588500" y="56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86294</xdr:rowOff>
    </xdr:from>
    <xdr:ext cx="534377" cy="259045"/>
    <xdr:sp macro="" textlink="">
      <xdr:nvSpPr>
        <xdr:cNvPr id="314" name="テキスト ボックス 313"/>
        <xdr:cNvSpPr txBox="1"/>
      </xdr:nvSpPr>
      <xdr:spPr>
        <a:xfrm>
          <a:off x="9372111" y="54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161889</xdr:rowOff>
    </xdr:from>
    <xdr:to>
      <xdr:col>46</xdr:col>
      <xdr:colOff>38100</xdr:colOff>
      <xdr:row>33</xdr:row>
      <xdr:rowOff>92039</xdr:rowOff>
    </xdr:to>
    <xdr:sp macro="" textlink="">
      <xdr:nvSpPr>
        <xdr:cNvPr id="315" name="楕円 314"/>
        <xdr:cNvSpPr/>
      </xdr:nvSpPr>
      <xdr:spPr>
        <a:xfrm>
          <a:off x="8699500" y="5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108566</xdr:rowOff>
    </xdr:from>
    <xdr:ext cx="534377" cy="259045"/>
    <xdr:sp macro="" textlink="">
      <xdr:nvSpPr>
        <xdr:cNvPr id="316" name="テキスト ボックス 315"/>
        <xdr:cNvSpPr txBox="1"/>
      </xdr:nvSpPr>
      <xdr:spPr>
        <a:xfrm>
          <a:off x="8483111" y="54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131158</xdr:rowOff>
    </xdr:from>
    <xdr:to>
      <xdr:col>41</xdr:col>
      <xdr:colOff>101600</xdr:colOff>
      <xdr:row>34</xdr:row>
      <xdr:rowOff>61308</xdr:rowOff>
    </xdr:to>
    <xdr:sp macro="" textlink="">
      <xdr:nvSpPr>
        <xdr:cNvPr id="317" name="楕円 316"/>
        <xdr:cNvSpPr/>
      </xdr:nvSpPr>
      <xdr:spPr>
        <a:xfrm>
          <a:off x="7810500" y="5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77835</xdr:rowOff>
    </xdr:from>
    <xdr:ext cx="534377" cy="259045"/>
    <xdr:sp macro="" textlink="">
      <xdr:nvSpPr>
        <xdr:cNvPr id="318" name="テキスト ボックス 317"/>
        <xdr:cNvSpPr txBox="1"/>
      </xdr:nvSpPr>
      <xdr:spPr>
        <a:xfrm>
          <a:off x="7594111" y="55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114862</xdr:rowOff>
    </xdr:from>
    <xdr:to>
      <xdr:col>36</xdr:col>
      <xdr:colOff>165100</xdr:colOff>
      <xdr:row>34</xdr:row>
      <xdr:rowOff>45012</xdr:rowOff>
    </xdr:to>
    <xdr:sp macro="" textlink="">
      <xdr:nvSpPr>
        <xdr:cNvPr id="319" name="楕円 318"/>
        <xdr:cNvSpPr/>
      </xdr:nvSpPr>
      <xdr:spPr>
        <a:xfrm>
          <a:off x="6921500" y="57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61539</xdr:rowOff>
    </xdr:from>
    <xdr:ext cx="534377" cy="259045"/>
    <xdr:sp macro="" textlink="">
      <xdr:nvSpPr>
        <xdr:cNvPr id="320" name="テキスト ボックス 319"/>
        <xdr:cNvSpPr txBox="1"/>
      </xdr:nvSpPr>
      <xdr:spPr>
        <a:xfrm>
          <a:off x="6705111" y="55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72434</xdr:rowOff>
    </xdr:from>
    <xdr:to>
      <xdr:col>55</xdr:col>
      <xdr:colOff>0</xdr:colOff>
      <xdr:row>57</xdr:row>
      <xdr:rowOff>11437</xdr:rowOff>
    </xdr:to>
    <xdr:cxnSp macro="">
      <xdr:nvCxnSpPr>
        <xdr:cNvPr id="350" name="直線コネクタ 349"/>
        <xdr:cNvCxnSpPr/>
      </xdr:nvCxnSpPr>
      <xdr:spPr>
        <a:xfrm>
          <a:off x="9639300" y="9673634"/>
          <a:ext cx="838200" cy="1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116916</xdr:rowOff>
    </xdr:from>
    <xdr:to>
      <xdr:col>50</xdr:col>
      <xdr:colOff>114300</xdr:colOff>
      <xdr:row>56</xdr:row>
      <xdr:rowOff>72434</xdr:rowOff>
    </xdr:to>
    <xdr:cxnSp macro="">
      <xdr:nvCxnSpPr>
        <xdr:cNvPr id="353" name="直線コネクタ 352"/>
        <xdr:cNvCxnSpPr/>
      </xdr:nvCxnSpPr>
      <xdr:spPr>
        <a:xfrm>
          <a:off x="8750300" y="9546666"/>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116916</xdr:rowOff>
    </xdr:from>
    <xdr:to>
      <xdr:col>45</xdr:col>
      <xdr:colOff>177800</xdr:colOff>
      <xdr:row>55</xdr:row>
      <xdr:rowOff>162598</xdr:rowOff>
    </xdr:to>
    <xdr:cxnSp macro="">
      <xdr:nvCxnSpPr>
        <xdr:cNvPr id="356" name="直線コネクタ 355"/>
        <xdr:cNvCxnSpPr/>
      </xdr:nvCxnSpPr>
      <xdr:spPr>
        <a:xfrm flipV="1">
          <a:off x="7861300" y="9546666"/>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136652</xdr:rowOff>
    </xdr:from>
    <xdr:to>
      <xdr:col>41</xdr:col>
      <xdr:colOff>50800</xdr:colOff>
      <xdr:row>55</xdr:row>
      <xdr:rowOff>162598</xdr:rowOff>
    </xdr:to>
    <xdr:cxnSp macro="">
      <xdr:nvCxnSpPr>
        <xdr:cNvPr id="359" name="直線コネクタ 358"/>
        <xdr:cNvCxnSpPr/>
      </xdr:nvCxnSpPr>
      <xdr:spPr>
        <a:xfrm>
          <a:off x="6972300" y="956640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132087</xdr:rowOff>
    </xdr:from>
    <xdr:to>
      <xdr:col>55</xdr:col>
      <xdr:colOff>50800</xdr:colOff>
      <xdr:row>57</xdr:row>
      <xdr:rowOff>62237</xdr:rowOff>
    </xdr:to>
    <xdr:sp macro="" textlink="">
      <xdr:nvSpPr>
        <xdr:cNvPr id="369" name="楕円 368"/>
        <xdr:cNvSpPr/>
      </xdr:nvSpPr>
      <xdr:spPr>
        <a:xfrm>
          <a:off x="10426700" y="97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110514</xdr:rowOff>
    </xdr:from>
    <xdr:ext cx="534377" cy="259045"/>
    <xdr:sp macro="" textlink="">
      <xdr:nvSpPr>
        <xdr:cNvPr id="370" name="普通建設事業費該当値テキスト"/>
        <xdr:cNvSpPr txBox="1"/>
      </xdr:nvSpPr>
      <xdr:spPr>
        <a:xfrm>
          <a:off x="10528300" y="97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21634</xdr:rowOff>
    </xdr:from>
    <xdr:to>
      <xdr:col>50</xdr:col>
      <xdr:colOff>165100</xdr:colOff>
      <xdr:row>56</xdr:row>
      <xdr:rowOff>123234</xdr:rowOff>
    </xdr:to>
    <xdr:sp macro="" textlink="">
      <xdr:nvSpPr>
        <xdr:cNvPr id="371" name="楕円 370"/>
        <xdr:cNvSpPr/>
      </xdr:nvSpPr>
      <xdr:spPr>
        <a:xfrm>
          <a:off x="9588500" y="9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114361</xdr:rowOff>
    </xdr:from>
    <xdr:ext cx="534377" cy="259045"/>
    <xdr:sp macro="" textlink="">
      <xdr:nvSpPr>
        <xdr:cNvPr id="372" name="テキスト ボックス 371"/>
        <xdr:cNvSpPr txBox="1"/>
      </xdr:nvSpPr>
      <xdr:spPr>
        <a:xfrm>
          <a:off x="9372111" y="97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66116</xdr:rowOff>
    </xdr:from>
    <xdr:to>
      <xdr:col>46</xdr:col>
      <xdr:colOff>38100</xdr:colOff>
      <xdr:row>55</xdr:row>
      <xdr:rowOff>167716</xdr:rowOff>
    </xdr:to>
    <xdr:sp macro="" textlink="">
      <xdr:nvSpPr>
        <xdr:cNvPr id="373" name="楕円 372"/>
        <xdr:cNvSpPr/>
      </xdr:nvSpPr>
      <xdr:spPr>
        <a:xfrm>
          <a:off x="8699500" y="94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12793</xdr:rowOff>
    </xdr:from>
    <xdr:ext cx="534377" cy="259045"/>
    <xdr:sp macro="" textlink="">
      <xdr:nvSpPr>
        <xdr:cNvPr id="374" name="テキスト ボックス 373"/>
        <xdr:cNvSpPr txBox="1"/>
      </xdr:nvSpPr>
      <xdr:spPr>
        <a:xfrm>
          <a:off x="8483111" y="92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111798</xdr:rowOff>
    </xdr:from>
    <xdr:to>
      <xdr:col>41</xdr:col>
      <xdr:colOff>101600</xdr:colOff>
      <xdr:row>56</xdr:row>
      <xdr:rowOff>41948</xdr:rowOff>
    </xdr:to>
    <xdr:sp macro="" textlink="">
      <xdr:nvSpPr>
        <xdr:cNvPr id="375" name="楕円 374"/>
        <xdr:cNvSpPr/>
      </xdr:nvSpPr>
      <xdr:spPr>
        <a:xfrm>
          <a:off x="7810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33075</xdr:rowOff>
    </xdr:from>
    <xdr:ext cx="534377" cy="259045"/>
    <xdr:sp macro="" textlink="">
      <xdr:nvSpPr>
        <xdr:cNvPr id="376" name="テキスト ボックス 375"/>
        <xdr:cNvSpPr txBox="1"/>
      </xdr:nvSpPr>
      <xdr:spPr>
        <a:xfrm>
          <a:off x="7594111" y="96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85852</xdr:rowOff>
    </xdr:from>
    <xdr:to>
      <xdr:col>36</xdr:col>
      <xdr:colOff>165100</xdr:colOff>
      <xdr:row>56</xdr:row>
      <xdr:rowOff>16002</xdr:rowOff>
    </xdr:to>
    <xdr:sp macro="" textlink="">
      <xdr:nvSpPr>
        <xdr:cNvPr id="377" name="楕円 376"/>
        <xdr:cNvSpPr/>
      </xdr:nvSpPr>
      <xdr:spPr>
        <a:xfrm>
          <a:off x="6921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32529</xdr:rowOff>
    </xdr:from>
    <xdr:ext cx="534377" cy="259045"/>
    <xdr:sp macro="" textlink="">
      <xdr:nvSpPr>
        <xdr:cNvPr id="378" name="テキスト ボックス 377"/>
        <xdr:cNvSpPr txBox="1"/>
      </xdr:nvSpPr>
      <xdr:spPr>
        <a:xfrm>
          <a:off x="6705111" y="92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27457</xdr:rowOff>
    </xdr:from>
    <xdr:to>
      <xdr:col>55</xdr:col>
      <xdr:colOff>0</xdr:colOff>
      <xdr:row>78</xdr:row>
      <xdr:rowOff>7493</xdr:rowOff>
    </xdr:to>
    <xdr:cxnSp macro="">
      <xdr:nvCxnSpPr>
        <xdr:cNvPr id="407" name="直線コネクタ 406"/>
        <xdr:cNvCxnSpPr/>
      </xdr:nvCxnSpPr>
      <xdr:spPr>
        <a:xfrm>
          <a:off x="9639300" y="13229107"/>
          <a:ext cx="838200" cy="1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10655</xdr:rowOff>
    </xdr:from>
    <xdr:to>
      <xdr:col>50</xdr:col>
      <xdr:colOff>114300</xdr:colOff>
      <xdr:row>77</xdr:row>
      <xdr:rowOff>27457</xdr:rowOff>
    </xdr:to>
    <xdr:cxnSp macro="">
      <xdr:nvCxnSpPr>
        <xdr:cNvPr id="410" name="直線コネクタ 409"/>
        <xdr:cNvCxnSpPr/>
      </xdr:nvCxnSpPr>
      <xdr:spPr>
        <a:xfrm>
          <a:off x="8750300" y="12526505"/>
          <a:ext cx="889000" cy="70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10655</xdr:rowOff>
    </xdr:from>
    <xdr:to>
      <xdr:col>45</xdr:col>
      <xdr:colOff>177800</xdr:colOff>
      <xdr:row>73</xdr:row>
      <xdr:rowOff>70624</xdr:rowOff>
    </xdr:to>
    <xdr:cxnSp macro="">
      <xdr:nvCxnSpPr>
        <xdr:cNvPr id="413" name="直線コネクタ 412"/>
        <xdr:cNvCxnSpPr/>
      </xdr:nvCxnSpPr>
      <xdr:spPr>
        <a:xfrm flipV="1">
          <a:off x="7861300" y="12526505"/>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128143</xdr:rowOff>
    </xdr:from>
    <xdr:to>
      <xdr:col>55</xdr:col>
      <xdr:colOff>50800</xdr:colOff>
      <xdr:row>78</xdr:row>
      <xdr:rowOff>58293</xdr:rowOff>
    </xdr:to>
    <xdr:sp macro="" textlink="">
      <xdr:nvSpPr>
        <xdr:cNvPr id="423" name="楕円 422"/>
        <xdr:cNvSpPr/>
      </xdr:nvSpPr>
      <xdr:spPr>
        <a:xfrm>
          <a:off x="10426700" y="133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106570</xdr:rowOff>
    </xdr:from>
    <xdr:ext cx="469744" cy="259045"/>
    <xdr:sp macro="" textlink="">
      <xdr:nvSpPr>
        <xdr:cNvPr id="424" name="普通建設事業費 （ うち新規整備　）該当値テキスト"/>
        <xdr:cNvSpPr txBox="1"/>
      </xdr:nvSpPr>
      <xdr:spPr>
        <a:xfrm>
          <a:off x="10528300" y="133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148107</xdr:rowOff>
    </xdr:from>
    <xdr:to>
      <xdr:col>50</xdr:col>
      <xdr:colOff>165100</xdr:colOff>
      <xdr:row>77</xdr:row>
      <xdr:rowOff>78257</xdr:rowOff>
    </xdr:to>
    <xdr:sp macro="" textlink="">
      <xdr:nvSpPr>
        <xdr:cNvPr id="425" name="楕円 424"/>
        <xdr:cNvSpPr/>
      </xdr:nvSpPr>
      <xdr:spPr>
        <a:xfrm>
          <a:off x="9588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69384</xdr:rowOff>
    </xdr:from>
    <xdr:ext cx="469744" cy="259045"/>
    <xdr:sp macro="" textlink="">
      <xdr:nvSpPr>
        <xdr:cNvPr id="426" name="テキスト ボックス 425"/>
        <xdr:cNvSpPr txBox="1"/>
      </xdr:nvSpPr>
      <xdr:spPr>
        <a:xfrm>
          <a:off x="9404428" y="1327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131305</xdr:rowOff>
    </xdr:from>
    <xdr:to>
      <xdr:col>46</xdr:col>
      <xdr:colOff>38100</xdr:colOff>
      <xdr:row>73</xdr:row>
      <xdr:rowOff>61455</xdr:rowOff>
    </xdr:to>
    <xdr:sp macro="" textlink="">
      <xdr:nvSpPr>
        <xdr:cNvPr id="427" name="楕円 426"/>
        <xdr:cNvSpPr/>
      </xdr:nvSpPr>
      <xdr:spPr>
        <a:xfrm>
          <a:off x="8699500" y="124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77982</xdr:rowOff>
    </xdr:from>
    <xdr:ext cx="534377" cy="259045"/>
    <xdr:sp macro="" textlink="">
      <xdr:nvSpPr>
        <xdr:cNvPr id="428" name="テキスト ボックス 427"/>
        <xdr:cNvSpPr txBox="1"/>
      </xdr:nvSpPr>
      <xdr:spPr>
        <a:xfrm>
          <a:off x="8483111" y="122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19824</xdr:rowOff>
    </xdr:from>
    <xdr:to>
      <xdr:col>41</xdr:col>
      <xdr:colOff>101600</xdr:colOff>
      <xdr:row>73</xdr:row>
      <xdr:rowOff>121424</xdr:rowOff>
    </xdr:to>
    <xdr:sp macro="" textlink="">
      <xdr:nvSpPr>
        <xdr:cNvPr id="429" name="楕円 428"/>
        <xdr:cNvSpPr/>
      </xdr:nvSpPr>
      <xdr:spPr>
        <a:xfrm>
          <a:off x="7810500" y="12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137951</xdr:rowOff>
    </xdr:from>
    <xdr:ext cx="534377" cy="259045"/>
    <xdr:sp macro="" textlink="">
      <xdr:nvSpPr>
        <xdr:cNvPr id="430" name="テキスト ボックス 429"/>
        <xdr:cNvSpPr txBox="1"/>
      </xdr:nvSpPr>
      <xdr:spPr>
        <a:xfrm>
          <a:off x="7594111" y="1231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139266</xdr:rowOff>
    </xdr:from>
    <xdr:to>
      <xdr:col>55</xdr:col>
      <xdr:colOff>0</xdr:colOff>
      <xdr:row>95</xdr:row>
      <xdr:rowOff>142306</xdr:rowOff>
    </xdr:to>
    <xdr:cxnSp macro="">
      <xdr:nvCxnSpPr>
        <xdr:cNvPr id="457" name="直線コネクタ 456"/>
        <xdr:cNvCxnSpPr/>
      </xdr:nvCxnSpPr>
      <xdr:spPr>
        <a:xfrm>
          <a:off x="9639300" y="16427016"/>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139266</xdr:rowOff>
    </xdr:from>
    <xdr:to>
      <xdr:col>50</xdr:col>
      <xdr:colOff>114300</xdr:colOff>
      <xdr:row>96</xdr:row>
      <xdr:rowOff>107696</xdr:rowOff>
    </xdr:to>
    <xdr:cxnSp macro="">
      <xdr:nvCxnSpPr>
        <xdr:cNvPr id="460" name="直線コネクタ 459"/>
        <xdr:cNvCxnSpPr/>
      </xdr:nvCxnSpPr>
      <xdr:spPr>
        <a:xfrm flipV="1">
          <a:off x="8750300" y="16427016"/>
          <a:ext cx="889000" cy="1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107696</xdr:rowOff>
    </xdr:from>
    <xdr:to>
      <xdr:col>45</xdr:col>
      <xdr:colOff>177800</xdr:colOff>
      <xdr:row>97</xdr:row>
      <xdr:rowOff>111880</xdr:rowOff>
    </xdr:to>
    <xdr:cxnSp macro="">
      <xdr:nvCxnSpPr>
        <xdr:cNvPr id="463" name="直線コネクタ 462"/>
        <xdr:cNvCxnSpPr/>
      </xdr:nvCxnSpPr>
      <xdr:spPr>
        <a:xfrm flipV="1">
          <a:off x="7861300" y="16566896"/>
          <a:ext cx="889000" cy="1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91506</xdr:rowOff>
    </xdr:from>
    <xdr:to>
      <xdr:col>55</xdr:col>
      <xdr:colOff>50800</xdr:colOff>
      <xdr:row>96</xdr:row>
      <xdr:rowOff>21656</xdr:rowOff>
    </xdr:to>
    <xdr:sp macro="" textlink="">
      <xdr:nvSpPr>
        <xdr:cNvPr id="473" name="楕円 472"/>
        <xdr:cNvSpPr/>
      </xdr:nvSpPr>
      <xdr:spPr>
        <a:xfrm>
          <a:off x="10426700" y="163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69933</xdr:rowOff>
    </xdr:from>
    <xdr:ext cx="534377" cy="259045"/>
    <xdr:sp macro="" textlink="">
      <xdr:nvSpPr>
        <xdr:cNvPr id="474" name="普通建設事業費 （ うち更新整備　）該当値テキスト"/>
        <xdr:cNvSpPr txBox="1"/>
      </xdr:nvSpPr>
      <xdr:spPr>
        <a:xfrm>
          <a:off x="10528300" y="1635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88466</xdr:rowOff>
    </xdr:from>
    <xdr:to>
      <xdr:col>50</xdr:col>
      <xdr:colOff>165100</xdr:colOff>
      <xdr:row>96</xdr:row>
      <xdr:rowOff>18616</xdr:rowOff>
    </xdr:to>
    <xdr:sp macro="" textlink="">
      <xdr:nvSpPr>
        <xdr:cNvPr id="475" name="楕円 474"/>
        <xdr:cNvSpPr/>
      </xdr:nvSpPr>
      <xdr:spPr>
        <a:xfrm>
          <a:off x="9588500" y="163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9743</xdr:rowOff>
    </xdr:from>
    <xdr:ext cx="534377" cy="259045"/>
    <xdr:sp macro="" textlink="">
      <xdr:nvSpPr>
        <xdr:cNvPr id="476" name="テキスト ボックス 475"/>
        <xdr:cNvSpPr txBox="1"/>
      </xdr:nvSpPr>
      <xdr:spPr>
        <a:xfrm>
          <a:off x="9372111" y="164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56896</xdr:rowOff>
    </xdr:from>
    <xdr:to>
      <xdr:col>46</xdr:col>
      <xdr:colOff>38100</xdr:colOff>
      <xdr:row>96</xdr:row>
      <xdr:rowOff>158496</xdr:rowOff>
    </xdr:to>
    <xdr:sp macro="" textlink="">
      <xdr:nvSpPr>
        <xdr:cNvPr id="477" name="楕円 476"/>
        <xdr:cNvSpPr/>
      </xdr:nvSpPr>
      <xdr:spPr>
        <a:xfrm>
          <a:off x="8699500" y="16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149623</xdr:rowOff>
    </xdr:from>
    <xdr:ext cx="534377" cy="259045"/>
    <xdr:sp macro="" textlink="">
      <xdr:nvSpPr>
        <xdr:cNvPr id="478" name="テキスト ボックス 477"/>
        <xdr:cNvSpPr txBox="1"/>
      </xdr:nvSpPr>
      <xdr:spPr>
        <a:xfrm>
          <a:off x="8483111" y="1660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61080</xdr:rowOff>
    </xdr:from>
    <xdr:to>
      <xdr:col>41</xdr:col>
      <xdr:colOff>101600</xdr:colOff>
      <xdr:row>97</xdr:row>
      <xdr:rowOff>162680</xdr:rowOff>
    </xdr:to>
    <xdr:sp macro="" textlink="">
      <xdr:nvSpPr>
        <xdr:cNvPr id="479" name="楕円 478"/>
        <xdr:cNvSpPr/>
      </xdr:nvSpPr>
      <xdr:spPr>
        <a:xfrm>
          <a:off x="7810500" y="166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153807</xdr:rowOff>
    </xdr:from>
    <xdr:ext cx="469744" cy="259045"/>
    <xdr:sp macro="" textlink="">
      <xdr:nvSpPr>
        <xdr:cNvPr id="480" name="テキスト ボックス 479"/>
        <xdr:cNvSpPr txBox="1"/>
      </xdr:nvSpPr>
      <xdr:spPr>
        <a:xfrm>
          <a:off x="7626428" y="1678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93098</xdr:rowOff>
    </xdr:from>
    <xdr:to>
      <xdr:col>85</xdr:col>
      <xdr:colOff>127000</xdr:colOff>
      <xdr:row>39</xdr:row>
      <xdr:rowOff>94993</xdr:rowOff>
    </xdr:to>
    <xdr:cxnSp macro="">
      <xdr:nvCxnSpPr>
        <xdr:cNvPr id="511" name="直線コネクタ 510"/>
        <xdr:cNvCxnSpPr/>
      </xdr:nvCxnSpPr>
      <xdr:spPr>
        <a:xfrm flipV="1">
          <a:off x="15481300" y="6779648"/>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86371</xdr:rowOff>
    </xdr:from>
    <xdr:to>
      <xdr:col>81</xdr:col>
      <xdr:colOff>50800</xdr:colOff>
      <xdr:row>39</xdr:row>
      <xdr:rowOff>94993</xdr:rowOff>
    </xdr:to>
    <xdr:cxnSp macro="">
      <xdr:nvCxnSpPr>
        <xdr:cNvPr id="514" name="直線コネクタ 513"/>
        <xdr:cNvCxnSpPr/>
      </xdr:nvCxnSpPr>
      <xdr:spPr>
        <a:xfrm>
          <a:off x="14592300" y="677292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1887</xdr:rowOff>
    </xdr:from>
    <xdr:to>
      <xdr:col>76</xdr:col>
      <xdr:colOff>114300</xdr:colOff>
      <xdr:row>39</xdr:row>
      <xdr:rowOff>86371</xdr:rowOff>
    </xdr:to>
    <xdr:cxnSp macro="">
      <xdr:nvCxnSpPr>
        <xdr:cNvPr id="517" name="直線コネクタ 516"/>
        <xdr:cNvCxnSpPr/>
      </xdr:nvCxnSpPr>
      <xdr:spPr>
        <a:xfrm>
          <a:off x="13703300" y="6688437"/>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1887</xdr:rowOff>
    </xdr:from>
    <xdr:to>
      <xdr:col>71</xdr:col>
      <xdr:colOff>177800</xdr:colOff>
      <xdr:row>39</xdr:row>
      <xdr:rowOff>38430</xdr:rowOff>
    </xdr:to>
    <xdr:cxnSp macro="">
      <xdr:nvCxnSpPr>
        <xdr:cNvPr id="520" name="直線コネクタ 519"/>
        <xdr:cNvCxnSpPr/>
      </xdr:nvCxnSpPr>
      <xdr:spPr>
        <a:xfrm flipV="1">
          <a:off x="12814300" y="668843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2" name="テキスト ボックス 521"/>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42298</xdr:rowOff>
    </xdr:from>
    <xdr:to>
      <xdr:col>85</xdr:col>
      <xdr:colOff>177800</xdr:colOff>
      <xdr:row>39</xdr:row>
      <xdr:rowOff>143898</xdr:rowOff>
    </xdr:to>
    <xdr:sp macro="" textlink="">
      <xdr:nvSpPr>
        <xdr:cNvPr id="530" name="楕円 529"/>
        <xdr:cNvSpPr/>
      </xdr:nvSpPr>
      <xdr:spPr>
        <a:xfrm>
          <a:off x="16268700" y="6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44193</xdr:rowOff>
    </xdr:from>
    <xdr:to>
      <xdr:col>81</xdr:col>
      <xdr:colOff>101600</xdr:colOff>
      <xdr:row>39</xdr:row>
      <xdr:rowOff>145793</xdr:rowOff>
    </xdr:to>
    <xdr:sp macro="" textlink="">
      <xdr:nvSpPr>
        <xdr:cNvPr id="532" name="楕円 531"/>
        <xdr:cNvSpPr/>
      </xdr:nvSpPr>
      <xdr:spPr>
        <a:xfrm>
          <a:off x="15430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136920</xdr:rowOff>
    </xdr:from>
    <xdr:ext cx="378565" cy="259045"/>
    <xdr:sp macro="" textlink="">
      <xdr:nvSpPr>
        <xdr:cNvPr id="533" name="テキスト ボックス 532"/>
        <xdr:cNvSpPr txBox="1"/>
      </xdr:nvSpPr>
      <xdr:spPr>
        <a:xfrm>
          <a:off x="15292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35571</xdr:rowOff>
    </xdr:from>
    <xdr:to>
      <xdr:col>76</xdr:col>
      <xdr:colOff>165100</xdr:colOff>
      <xdr:row>39</xdr:row>
      <xdr:rowOff>137171</xdr:rowOff>
    </xdr:to>
    <xdr:sp macro="" textlink="">
      <xdr:nvSpPr>
        <xdr:cNvPr id="534" name="楕円 533"/>
        <xdr:cNvSpPr/>
      </xdr:nvSpPr>
      <xdr:spPr>
        <a:xfrm>
          <a:off x="14541500" y="6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128298</xdr:rowOff>
    </xdr:from>
    <xdr:ext cx="378565" cy="259045"/>
    <xdr:sp macro="" textlink="">
      <xdr:nvSpPr>
        <xdr:cNvPr id="535" name="テキスト ボックス 534"/>
        <xdr:cNvSpPr txBox="1"/>
      </xdr:nvSpPr>
      <xdr:spPr>
        <a:xfrm>
          <a:off x="14403017" y="681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122537</xdr:rowOff>
    </xdr:from>
    <xdr:to>
      <xdr:col>72</xdr:col>
      <xdr:colOff>38100</xdr:colOff>
      <xdr:row>39</xdr:row>
      <xdr:rowOff>52687</xdr:rowOff>
    </xdr:to>
    <xdr:sp macro="" textlink="">
      <xdr:nvSpPr>
        <xdr:cNvPr id="536" name="楕円 535"/>
        <xdr:cNvSpPr/>
      </xdr:nvSpPr>
      <xdr:spPr>
        <a:xfrm>
          <a:off x="13652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69214</xdr:rowOff>
    </xdr:from>
    <xdr:ext cx="469744" cy="259045"/>
    <xdr:sp macro="" textlink="">
      <xdr:nvSpPr>
        <xdr:cNvPr id="537" name="テキスト ボックス 536"/>
        <xdr:cNvSpPr txBox="1"/>
      </xdr:nvSpPr>
      <xdr:spPr>
        <a:xfrm>
          <a:off x="13468428" y="64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159080</xdr:rowOff>
    </xdr:from>
    <xdr:to>
      <xdr:col>67</xdr:col>
      <xdr:colOff>101600</xdr:colOff>
      <xdr:row>39</xdr:row>
      <xdr:rowOff>89230</xdr:rowOff>
    </xdr:to>
    <xdr:sp macro="" textlink="">
      <xdr:nvSpPr>
        <xdr:cNvPr id="538" name="楕円 537"/>
        <xdr:cNvSpPr/>
      </xdr:nvSpPr>
      <xdr:spPr>
        <a:xfrm>
          <a:off x="12763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105757</xdr:rowOff>
    </xdr:from>
    <xdr:ext cx="469744" cy="259045"/>
    <xdr:sp macro="" textlink="">
      <xdr:nvSpPr>
        <xdr:cNvPr id="539" name="テキスト ボックス 538"/>
        <xdr:cNvSpPr txBox="1"/>
      </xdr:nvSpPr>
      <xdr:spPr>
        <a:xfrm>
          <a:off x="12579428" y="64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47934</xdr:rowOff>
    </xdr:from>
    <xdr:to>
      <xdr:col>85</xdr:col>
      <xdr:colOff>127000</xdr:colOff>
      <xdr:row>73</xdr:row>
      <xdr:rowOff>64164</xdr:rowOff>
    </xdr:to>
    <xdr:cxnSp macro="">
      <xdr:nvCxnSpPr>
        <xdr:cNvPr id="620" name="直線コネクタ 619"/>
        <xdr:cNvCxnSpPr/>
      </xdr:nvCxnSpPr>
      <xdr:spPr>
        <a:xfrm flipV="1">
          <a:off x="15481300" y="12563784"/>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18444</xdr:rowOff>
    </xdr:from>
    <xdr:to>
      <xdr:col>81</xdr:col>
      <xdr:colOff>50800</xdr:colOff>
      <xdr:row>73</xdr:row>
      <xdr:rowOff>64164</xdr:rowOff>
    </xdr:to>
    <xdr:cxnSp macro="">
      <xdr:nvCxnSpPr>
        <xdr:cNvPr id="623" name="直線コネクタ 622"/>
        <xdr:cNvCxnSpPr/>
      </xdr:nvCxnSpPr>
      <xdr:spPr>
        <a:xfrm>
          <a:off x="14592300" y="125342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151685</xdr:rowOff>
    </xdr:from>
    <xdr:to>
      <xdr:col>76</xdr:col>
      <xdr:colOff>114300</xdr:colOff>
      <xdr:row>73</xdr:row>
      <xdr:rowOff>18444</xdr:rowOff>
    </xdr:to>
    <xdr:cxnSp macro="">
      <xdr:nvCxnSpPr>
        <xdr:cNvPr id="626" name="直線コネクタ 625"/>
        <xdr:cNvCxnSpPr/>
      </xdr:nvCxnSpPr>
      <xdr:spPr>
        <a:xfrm>
          <a:off x="13703300" y="12496085"/>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57633</xdr:rowOff>
    </xdr:from>
    <xdr:to>
      <xdr:col>71</xdr:col>
      <xdr:colOff>177800</xdr:colOff>
      <xdr:row>72</xdr:row>
      <xdr:rowOff>151685</xdr:rowOff>
    </xdr:to>
    <xdr:cxnSp macro="">
      <xdr:nvCxnSpPr>
        <xdr:cNvPr id="629" name="直線コネクタ 628"/>
        <xdr:cNvCxnSpPr/>
      </xdr:nvCxnSpPr>
      <xdr:spPr>
        <a:xfrm>
          <a:off x="12814300" y="12402033"/>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168584</xdr:rowOff>
    </xdr:from>
    <xdr:to>
      <xdr:col>85</xdr:col>
      <xdr:colOff>177800</xdr:colOff>
      <xdr:row>73</xdr:row>
      <xdr:rowOff>98734</xdr:rowOff>
    </xdr:to>
    <xdr:sp macro="" textlink="">
      <xdr:nvSpPr>
        <xdr:cNvPr id="639" name="楕円 638"/>
        <xdr:cNvSpPr/>
      </xdr:nvSpPr>
      <xdr:spPr>
        <a:xfrm>
          <a:off x="16268700" y="125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20011</xdr:rowOff>
    </xdr:from>
    <xdr:ext cx="534377" cy="259045"/>
    <xdr:sp macro="" textlink="">
      <xdr:nvSpPr>
        <xdr:cNvPr id="640" name="公債費該当値テキスト"/>
        <xdr:cNvSpPr txBox="1"/>
      </xdr:nvSpPr>
      <xdr:spPr>
        <a:xfrm>
          <a:off x="16370300" y="12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13364</xdr:rowOff>
    </xdr:from>
    <xdr:to>
      <xdr:col>81</xdr:col>
      <xdr:colOff>101600</xdr:colOff>
      <xdr:row>73</xdr:row>
      <xdr:rowOff>114964</xdr:rowOff>
    </xdr:to>
    <xdr:sp macro="" textlink="">
      <xdr:nvSpPr>
        <xdr:cNvPr id="641" name="楕円 640"/>
        <xdr:cNvSpPr/>
      </xdr:nvSpPr>
      <xdr:spPr>
        <a:xfrm>
          <a:off x="15430500" y="125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131491</xdr:rowOff>
    </xdr:from>
    <xdr:ext cx="534377" cy="259045"/>
    <xdr:sp macro="" textlink="">
      <xdr:nvSpPr>
        <xdr:cNvPr id="642" name="テキスト ボックス 641"/>
        <xdr:cNvSpPr txBox="1"/>
      </xdr:nvSpPr>
      <xdr:spPr>
        <a:xfrm>
          <a:off x="15214111" y="123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139094</xdr:rowOff>
    </xdr:from>
    <xdr:to>
      <xdr:col>76</xdr:col>
      <xdr:colOff>165100</xdr:colOff>
      <xdr:row>73</xdr:row>
      <xdr:rowOff>69244</xdr:rowOff>
    </xdr:to>
    <xdr:sp macro="" textlink="">
      <xdr:nvSpPr>
        <xdr:cNvPr id="643" name="楕円 642"/>
        <xdr:cNvSpPr/>
      </xdr:nvSpPr>
      <xdr:spPr>
        <a:xfrm>
          <a:off x="14541500" y="124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85771</xdr:rowOff>
    </xdr:from>
    <xdr:ext cx="534377" cy="259045"/>
    <xdr:sp macro="" textlink="">
      <xdr:nvSpPr>
        <xdr:cNvPr id="644" name="テキスト ボックス 643"/>
        <xdr:cNvSpPr txBox="1"/>
      </xdr:nvSpPr>
      <xdr:spPr>
        <a:xfrm>
          <a:off x="14325111" y="122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100885</xdr:rowOff>
    </xdr:from>
    <xdr:to>
      <xdr:col>72</xdr:col>
      <xdr:colOff>38100</xdr:colOff>
      <xdr:row>73</xdr:row>
      <xdr:rowOff>31035</xdr:rowOff>
    </xdr:to>
    <xdr:sp macro="" textlink="">
      <xdr:nvSpPr>
        <xdr:cNvPr id="645" name="楕円 644"/>
        <xdr:cNvSpPr/>
      </xdr:nvSpPr>
      <xdr:spPr>
        <a:xfrm>
          <a:off x="13652500" y="124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47562</xdr:rowOff>
    </xdr:from>
    <xdr:ext cx="534377" cy="259045"/>
    <xdr:sp macro="" textlink="">
      <xdr:nvSpPr>
        <xdr:cNvPr id="646" name="テキスト ボックス 645"/>
        <xdr:cNvSpPr txBox="1"/>
      </xdr:nvSpPr>
      <xdr:spPr>
        <a:xfrm>
          <a:off x="13436111" y="122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6833</xdr:rowOff>
    </xdr:from>
    <xdr:to>
      <xdr:col>67</xdr:col>
      <xdr:colOff>101600</xdr:colOff>
      <xdr:row>72</xdr:row>
      <xdr:rowOff>108433</xdr:rowOff>
    </xdr:to>
    <xdr:sp macro="" textlink="">
      <xdr:nvSpPr>
        <xdr:cNvPr id="647" name="楕円 646"/>
        <xdr:cNvSpPr/>
      </xdr:nvSpPr>
      <xdr:spPr>
        <a:xfrm>
          <a:off x="12763500" y="123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124960</xdr:rowOff>
    </xdr:from>
    <xdr:ext cx="534377" cy="259045"/>
    <xdr:sp macro="" textlink="">
      <xdr:nvSpPr>
        <xdr:cNvPr id="648" name="テキスト ボックス 647"/>
        <xdr:cNvSpPr txBox="1"/>
      </xdr:nvSpPr>
      <xdr:spPr>
        <a:xfrm>
          <a:off x="12547111" y="121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113776</xdr:rowOff>
    </xdr:from>
    <xdr:to>
      <xdr:col>85</xdr:col>
      <xdr:colOff>127000</xdr:colOff>
      <xdr:row>97</xdr:row>
      <xdr:rowOff>96448</xdr:rowOff>
    </xdr:to>
    <xdr:cxnSp macro="">
      <xdr:nvCxnSpPr>
        <xdr:cNvPr id="675" name="直線コネクタ 674"/>
        <xdr:cNvCxnSpPr/>
      </xdr:nvCxnSpPr>
      <xdr:spPr>
        <a:xfrm>
          <a:off x="15481300" y="16401526"/>
          <a:ext cx="838200" cy="3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113776</xdr:rowOff>
    </xdr:from>
    <xdr:to>
      <xdr:col>81</xdr:col>
      <xdr:colOff>50800</xdr:colOff>
      <xdr:row>97</xdr:row>
      <xdr:rowOff>52969</xdr:rowOff>
    </xdr:to>
    <xdr:cxnSp macro="">
      <xdr:nvCxnSpPr>
        <xdr:cNvPr id="678" name="直線コネクタ 677"/>
        <xdr:cNvCxnSpPr/>
      </xdr:nvCxnSpPr>
      <xdr:spPr>
        <a:xfrm flipV="1">
          <a:off x="14592300" y="16401526"/>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52284</xdr:rowOff>
    </xdr:from>
    <xdr:to>
      <xdr:col>76</xdr:col>
      <xdr:colOff>114300</xdr:colOff>
      <xdr:row>97</xdr:row>
      <xdr:rowOff>52969</xdr:rowOff>
    </xdr:to>
    <xdr:cxnSp macro="">
      <xdr:nvCxnSpPr>
        <xdr:cNvPr id="681" name="直線コネクタ 680"/>
        <xdr:cNvCxnSpPr/>
      </xdr:nvCxnSpPr>
      <xdr:spPr>
        <a:xfrm>
          <a:off x="13703300" y="1668293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154285</xdr:rowOff>
    </xdr:from>
    <xdr:to>
      <xdr:col>71</xdr:col>
      <xdr:colOff>177800</xdr:colOff>
      <xdr:row>97</xdr:row>
      <xdr:rowOff>52284</xdr:rowOff>
    </xdr:to>
    <xdr:cxnSp macro="">
      <xdr:nvCxnSpPr>
        <xdr:cNvPr id="684" name="直線コネクタ 683"/>
        <xdr:cNvCxnSpPr/>
      </xdr:nvCxnSpPr>
      <xdr:spPr>
        <a:xfrm>
          <a:off x="12814300" y="16613485"/>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45648</xdr:rowOff>
    </xdr:from>
    <xdr:to>
      <xdr:col>85</xdr:col>
      <xdr:colOff>177800</xdr:colOff>
      <xdr:row>97</xdr:row>
      <xdr:rowOff>147248</xdr:rowOff>
    </xdr:to>
    <xdr:sp macro="" textlink="">
      <xdr:nvSpPr>
        <xdr:cNvPr id="694" name="楕円 693"/>
        <xdr:cNvSpPr/>
      </xdr:nvSpPr>
      <xdr:spPr>
        <a:xfrm>
          <a:off x="162687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24075</xdr:rowOff>
    </xdr:from>
    <xdr:ext cx="469744" cy="259045"/>
    <xdr:sp macro="" textlink="">
      <xdr:nvSpPr>
        <xdr:cNvPr id="695" name="積立金該当値テキスト"/>
        <xdr:cNvSpPr txBox="1"/>
      </xdr:nvSpPr>
      <xdr:spPr>
        <a:xfrm>
          <a:off x="16370300" y="1665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62976</xdr:rowOff>
    </xdr:from>
    <xdr:to>
      <xdr:col>81</xdr:col>
      <xdr:colOff>101600</xdr:colOff>
      <xdr:row>95</xdr:row>
      <xdr:rowOff>164576</xdr:rowOff>
    </xdr:to>
    <xdr:sp macro="" textlink="">
      <xdr:nvSpPr>
        <xdr:cNvPr id="696" name="楕円 695"/>
        <xdr:cNvSpPr/>
      </xdr:nvSpPr>
      <xdr:spPr>
        <a:xfrm>
          <a:off x="15430500" y="163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9653</xdr:rowOff>
    </xdr:from>
    <xdr:ext cx="534377" cy="259045"/>
    <xdr:sp macro="" textlink="">
      <xdr:nvSpPr>
        <xdr:cNvPr id="697" name="テキスト ボックス 696"/>
        <xdr:cNvSpPr txBox="1"/>
      </xdr:nvSpPr>
      <xdr:spPr>
        <a:xfrm>
          <a:off x="15214111" y="161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2169</xdr:rowOff>
    </xdr:from>
    <xdr:to>
      <xdr:col>76</xdr:col>
      <xdr:colOff>165100</xdr:colOff>
      <xdr:row>97</xdr:row>
      <xdr:rowOff>103769</xdr:rowOff>
    </xdr:to>
    <xdr:sp macro="" textlink="">
      <xdr:nvSpPr>
        <xdr:cNvPr id="698" name="楕円 697"/>
        <xdr:cNvSpPr/>
      </xdr:nvSpPr>
      <xdr:spPr>
        <a:xfrm>
          <a:off x="14541500" y="166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94896</xdr:rowOff>
    </xdr:from>
    <xdr:ext cx="469744" cy="259045"/>
    <xdr:sp macro="" textlink="">
      <xdr:nvSpPr>
        <xdr:cNvPr id="699" name="テキスト ボックス 698"/>
        <xdr:cNvSpPr txBox="1"/>
      </xdr:nvSpPr>
      <xdr:spPr>
        <a:xfrm>
          <a:off x="14357428" y="1672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1484</xdr:rowOff>
    </xdr:from>
    <xdr:to>
      <xdr:col>72</xdr:col>
      <xdr:colOff>38100</xdr:colOff>
      <xdr:row>97</xdr:row>
      <xdr:rowOff>103084</xdr:rowOff>
    </xdr:to>
    <xdr:sp macro="" textlink="">
      <xdr:nvSpPr>
        <xdr:cNvPr id="700" name="楕円 699"/>
        <xdr:cNvSpPr/>
      </xdr:nvSpPr>
      <xdr:spPr>
        <a:xfrm>
          <a:off x="13652500" y="166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94211</xdr:rowOff>
    </xdr:from>
    <xdr:ext cx="469744" cy="259045"/>
    <xdr:sp macro="" textlink="">
      <xdr:nvSpPr>
        <xdr:cNvPr id="701" name="テキスト ボックス 700"/>
        <xdr:cNvSpPr txBox="1"/>
      </xdr:nvSpPr>
      <xdr:spPr>
        <a:xfrm>
          <a:off x="13468428" y="167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103485</xdr:rowOff>
    </xdr:from>
    <xdr:to>
      <xdr:col>67</xdr:col>
      <xdr:colOff>101600</xdr:colOff>
      <xdr:row>97</xdr:row>
      <xdr:rowOff>33635</xdr:rowOff>
    </xdr:to>
    <xdr:sp macro="" textlink="">
      <xdr:nvSpPr>
        <xdr:cNvPr id="702" name="楕円 701"/>
        <xdr:cNvSpPr/>
      </xdr:nvSpPr>
      <xdr:spPr>
        <a:xfrm>
          <a:off x="12763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24762</xdr:rowOff>
    </xdr:from>
    <xdr:ext cx="469744" cy="259045"/>
    <xdr:sp macro="" textlink="">
      <xdr:nvSpPr>
        <xdr:cNvPr id="703" name="テキスト ボックス 702"/>
        <xdr:cNvSpPr txBox="1"/>
      </xdr:nvSpPr>
      <xdr:spPr>
        <a:xfrm>
          <a:off x="12579428" y="166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165354</xdr:rowOff>
    </xdr:from>
    <xdr:to>
      <xdr:col>116</xdr:col>
      <xdr:colOff>63500</xdr:colOff>
      <xdr:row>38</xdr:row>
      <xdr:rowOff>170942</xdr:rowOff>
    </xdr:to>
    <xdr:cxnSp macro="">
      <xdr:nvCxnSpPr>
        <xdr:cNvPr id="732" name="直線コネクタ 731"/>
        <xdr:cNvCxnSpPr/>
      </xdr:nvCxnSpPr>
      <xdr:spPr>
        <a:xfrm>
          <a:off x="21323300" y="668045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165354</xdr:rowOff>
    </xdr:from>
    <xdr:to>
      <xdr:col>111</xdr:col>
      <xdr:colOff>177800</xdr:colOff>
      <xdr:row>38</xdr:row>
      <xdr:rowOff>170180</xdr:rowOff>
    </xdr:to>
    <xdr:cxnSp macro="">
      <xdr:nvCxnSpPr>
        <xdr:cNvPr id="735" name="直線コネクタ 734"/>
        <xdr:cNvCxnSpPr/>
      </xdr:nvCxnSpPr>
      <xdr:spPr>
        <a:xfrm flipV="1">
          <a:off x="20434300" y="66804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162306</xdr:rowOff>
    </xdr:from>
    <xdr:to>
      <xdr:col>107</xdr:col>
      <xdr:colOff>50800</xdr:colOff>
      <xdr:row>38</xdr:row>
      <xdr:rowOff>170180</xdr:rowOff>
    </xdr:to>
    <xdr:cxnSp macro="">
      <xdr:nvCxnSpPr>
        <xdr:cNvPr id="738" name="直線コネクタ 737"/>
        <xdr:cNvCxnSpPr/>
      </xdr:nvCxnSpPr>
      <xdr:spPr>
        <a:xfrm>
          <a:off x="19545300" y="6677406"/>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162306</xdr:rowOff>
    </xdr:from>
    <xdr:to>
      <xdr:col>102</xdr:col>
      <xdr:colOff>114300</xdr:colOff>
      <xdr:row>39</xdr:row>
      <xdr:rowOff>12954</xdr:rowOff>
    </xdr:to>
    <xdr:cxnSp macro="">
      <xdr:nvCxnSpPr>
        <xdr:cNvPr id="741" name="直線コネクタ 740"/>
        <xdr:cNvCxnSpPr/>
      </xdr:nvCxnSpPr>
      <xdr:spPr>
        <a:xfrm flipV="1">
          <a:off x="18656300" y="66774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120142</xdr:rowOff>
    </xdr:from>
    <xdr:to>
      <xdr:col>116</xdr:col>
      <xdr:colOff>114300</xdr:colOff>
      <xdr:row>39</xdr:row>
      <xdr:rowOff>50292</xdr:rowOff>
    </xdr:to>
    <xdr:sp macro="" textlink="">
      <xdr:nvSpPr>
        <xdr:cNvPr id="751" name="楕円 750"/>
        <xdr:cNvSpPr/>
      </xdr:nvSpPr>
      <xdr:spPr>
        <a:xfrm>
          <a:off x="22110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35069</xdr:rowOff>
    </xdr:from>
    <xdr:ext cx="378565" cy="259045"/>
    <xdr:sp macro="" textlink="">
      <xdr:nvSpPr>
        <xdr:cNvPr id="752" name="投資及び出資金該当値テキスト"/>
        <xdr:cNvSpPr txBox="1"/>
      </xdr:nvSpPr>
      <xdr:spPr>
        <a:xfrm>
          <a:off x="22212300" y="65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114554</xdr:rowOff>
    </xdr:from>
    <xdr:to>
      <xdr:col>112</xdr:col>
      <xdr:colOff>38100</xdr:colOff>
      <xdr:row>39</xdr:row>
      <xdr:rowOff>44704</xdr:rowOff>
    </xdr:to>
    <xdr:sp macro="" textlink="">
      <xdr:nvSpPr>
        <xdr:cNvPr id="753" name="楕円 752"/>
        <xdr:cNvSpPr/>
      </xdr:nvSpPr>
      <xdr:spPr>
        <a:xfrm>
          <a:off x="21272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35831</xdr:rowOff>
    </xdr:from>
    <xdr:ext cx="378565" cy="259045"/>
    <xdr:sp macro="" textlink="">
      <xdr:nvSpPr>
        <xdr:cNvPr id="754" name="テキスト ボックス 753"/>
        <xdr:cNvSpPr txBox="1"/>
      </xdr:nvSpPr>
      <xdr:spPr>
        <a:xfrm>
          <a:off x="21134017" y="672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119380</xdr:rowOff>
    </xdr:from>
    <xdr:to>
      <xdr:col>107</xdr:col>
      <xdr:colOff>101600</xdr:colOff>
      <xdr:row>39</xdr:row>
      <xdr:rowOff>49530</xdr:rowOff>
    </xdr:to>
    <xdr:sp macro="" textlink="">
      <xdr:nvSpPr>
        <xdr:cNvPr id="755" name="楕円 754"/>
        <xdr:cNvSpPr/>
      </xdr:nvSpPr>
      <xdr:spPr>
        <a:xfrm>
          <a:off x="20383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40657</xdr:rowOff>
    </xdr:from>
    <xdr:ext cx="378565" cy="259045"/>
    <xdr:sp macro="" textlink="">
      <xdr:nvSpPr>
        <xdr:cNvPr id="756" name="テキスト ボックス 755"/>
        <xdr:cNvSpPr txBox="1"/>
      </xdr:nvSpPr>
      <xdr:spPr>
        <a:xfrm>
          <a:off x="20245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111506</xdr:rowOff>
    </xdr:from>
    <xdr:to>
      <xdr:col>102</xdr:col>
      <xdr:colOff>165100</xdr:colOff>
      <xdr:row>39</xdr:row>
      <xdr:rowOff>41656</xdr:rowOff>
    </xdr:to>
    <xdr:sp macro="" textlink="">
      <xdr:nvSpPr>
        <xdr:cNvPr id="757" name="楕円 756"/>
        <xdr:cNvSpPr/>
      </xdr:nvSpPr>
      <xdr:spPr>
        <a:xfrm>
          <a:off x="194945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32783</xdr:rowOff>
    </xdr:from>
    <xdr:ext cx="378565" cy="259045"/>
    <xdr:sp macro="" textlink="">
      <xdr:nvSpPr>
        <xdr:cNvPr id="758" name="テキスト ボックス 757"/>
        <xdr:cNvSpPr txBox="1"/>
      </xdr:nvSpPr>
      <xdr:spPr>
        <a:xfrm>
          <a:off x="19356017" y="67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133604</xdr:rowOff>
    </xdr:from>
    <xdr:to>
      <xdr:col>98</xdr:col>
      <xdr:colOff>38100</xdr:colOff>
      <xdr:row>39</xdr:row>
      <xdr:rowOff>63754</xdr:rowOff>
    </xdr:to>
    <xdr:sp macro="" textlink="">
      <xdr:nvSpPr>
        <xdr:cNvPr id="759" name="楕円 758"/>
        <xdr:cNvSpPr/>
      </xdr:nvSpPr>
      <xdr:spPr>
        <a:xfrm>
          <a:off x="18605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54881</xdr:rowOff>
    </xdr:from>
    <xdr:ext cx="378565" cy="259045"/>
    <xdr:sp macro="" textlink="">
      <xdr:nvSpPr>
        <xdr:cNvPr id="760" name="テキスト ボックス 759"/>
        <xdr:cNvSpPr txBox="1"/>
      </xdr:nvSpPr>
      <xdr:spPr>
        <a:xfrm>
          <a:off x="18467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141415</xdr:rowOff>
    </xdr:from>
    <xdr:to>
      <xdr:col>116</xdr:col>
      <xdr:colOff>63500</xdr:colOff>
      <xdr:row>58</xdr:row>
      <xdr:rowOff>143243</xdr:rowOff>
    </xdr:to>
    <xdr:cxnSp macro="">
      <xdr:nvCxnSpPr>
        <xdr:cNvPr id="789" name="直線コネクタ 788"/>
        <xdr:cNvCxnSpPr/>
      </xdr:nvCxnSpPr>
      <xdr:spPr>
        <a:xfrm>
          <a:off x="21323300" y="1008551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141415</xdr:rowOff>
    </xdr:from>
    <xdr:to>
      <xdr:col>111</xdr:col>
      <xdr:colOff>177800</xdr:colOff>
      <xdr:row>58</xdr:row>
      <xdr:rowOff>142367</xdr:rowOff>
    </xdr:to>
    <xdr:cxnSp macro="">
      <xdr:nvCxnSpPr>
        <xdr:cNvPr id="792" name="直線コネクタ 791"/>
        <xdr:cNvCxnSpPr/>
      </xdr:nvCxnSpPr>
      <xdr:spPr>
        <a:xfrm flipV="1">
          <a:off x="20434300" y="100855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142367</xdr:rowOff>
    </xdr:from>
    <xdr:to>
      <xdr:col>107</xdr:col>
      <xdr:colOff>50800</xdr:colOff>
      <xdr:row>58</xdr:row>
      <xdr:rowOff>148501</xdr:rowOff>
    </xdr:to>
    <xdr:cxnSp macro="">
      <xdr:nvCxnSpPr>
        <xdr:cNvPr id="795" name="直線コネクタ 794"/>
        <xdr:cNvCxnSpPr/>
      </xdr:nvCxnSpPr>
      <xdr:spPr>
        <a:xfrm flipV="1">
          <a:off x="19545300" y="1008646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141910</xdr:rowOff>
    </xdr:from>
    <xdr:to>
      <xdr:col>102</xdr:col>
      <xdr:colOff>114300</xdr:colOff>
      <xdr:row>58</xdr:row>
      <xdr:rowOff>148501</xdr:rowOff>
    </xdr:to>
    <xdr:cxnSp macro="">
      <xdr:nvCxnSpPr>
        <xdr:cNvPr id="798" name="直線コネクタ 797"/>
        <xdr:cNvCxnSpPr/>
      </xdr:nvCxnSpPr>
      <xdr:spPr>
        <a:xfrm>
          <a:off x="18656300" y="10086010"/>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92443</xdr:rowOff>
    </xdr:from>
    <xdr:to>
      <xdr:col>116</xdr:col>
      <xdr:colOff>114300</xdr:colOff>
      <xdr:row>59</xdr:row>
      <xdr:rowOff>22593</xdr:rowOff>
    </xdr:to>
    <xdr:sp macro="" textlink="">
      <xdr:nvSpPr>
        <xdr:cNvPr id="808" name="楕円 807"/>
        <xdr:cNvSpPr/>
      </xdr:nvSpPr>
      <xdr:spPr>
        <a:xfrm>
          <a:off x="221107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7370</xdr:rowOff>
    </xdr:from>
    <xdr:ext cx="469744" cy="259045"/>
    <xdr:sp macro="" textlink="">
      <xdr:nvSpPr>
        <xdr:cNvPr id="809" name="貸付金該当値テキスト"/>
        <xdr:cNvSpPr txBox="1"/>
      </xdr:nvSpPr>
      <xdr:spPr>
        <a:xfrm>
          <a:off x="22212300" y="99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90615</xdr:rowOff>
    </xdr:from>
    <xdr:to>
      <xdr:col>112</xdr:col>
      <xdr:colOff>38100</xdr:colOff>
      <xdr:row>59</xdr:row>
      <xdr:rowOff>20765</xdr:rowOff>
    </xdr:to>
    <xdr:sp macro="" textlink="">
      <xdr:nvSpPr>
        <xdr:cNvPr id="810" name="楕円 809"/>
        <xdr:cNvSpPr/>
      </xdr:nvSpPr>
      <xdr:spPr>
        <a:xfrm>
          <a:off x="21272500" y="10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11892</xdr:rowOff>
    </xdr:from>
    <xdr:ext cx="469744" cy="259045"/>
    <xdr:sp macro="" textlink="">
      <xdr:nvSpPr>
        <xdr:cNvPr id="811" name="テキスト ボックス 810"/>
        <xdr:cNvSpPr txBox="1"/>
      </xdr:nvSpPr>
      <xdr:spPr>
        <a:xfrm>
          <a:off x="21088428" y="101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91567</xdr:rowOff>
    </xdr:from>
    <xdr:to>
      <xdr:col>107</xdr:col>
      <xdr:colOff>101600</xdr:colOff>
      <xdr:row>59</xdr:row>
      <xdr:rowOff>21717</xdr:rowOff>
    </xdr:to>
    <xdr:sp macro="" textlink="">
      <xdr:nvSpPr>
        <xdr:cNvPr id="812" name="楕円 811"/>
        <xdr:cNvSpPr/>
      </xdr:nvSpPr>
      <xdr:spPr>
        <a:xfrm>
          <a:off x="20383500" y="100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12844</xdr:rowOff>
    </xdr:from>
    <xdr:ext cx="469744" cy="259045"/>
    <xdr:sp macro="" textlink="">
      <xdr:nvSpPr>
        <xdr:cNvPr id="813" name="テキスト ボックス 812"/>
        <xdr:cNvSpPr txBox="1"/>
      </xdr:nvSpPr>
      <xdr:spPr>
        <a:xfrm>
          <a:off x="20199428" y="101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97701</xdr:rowOff>
    </xdr:from>
    <xdr:to>
      <xdr:col>102</xdr:col>
      <xdr:colOff>165100</xdr:colOff>
      <xdr:row>59</xdr:row>
      <xdr:rowOff>27851</xdr:rowOff>
    </xdr:to>
    <xdr:sp macro="" textlink="">
      <xdr:nvSpPr>
        <xdr:cNvPr id="814" name="楕円 813"/>
        <xdr:cNvSpPr/>
      </xdr:nvSpPr>
      <xdr:spPr>
        <a:xfrm>
          <a:off x="194945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18978</xdr:rowOff>
    </xdr:from>
    <xdr:ext cx="469744" cy="259045"/>
    <xdr:sp macro="" textlink="">
      <xdr:nvSpPr>
        <xdr:cNvPr id="815" name="テキスト ボックス 814"/>
        <xdr:cNvSpPr txBox="1"/>
      </xdr:nvSpPr>
      <xdr:spPr>
        <a:xfrm>
          <a:off x="19310428" y="1013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91110</xdr:rowOff>
    </xdr:from>
    <xdr:to>
      <xdr:col>98</xdr:col>
      <xdr:colOff>38100</xdr:colOff>
      <xdr:row>59</xdr:row>
      <xdr:rowOff>21260</xdr:rowOff>
    </xdr:to>
    <xdr:sp macro="" textlink="">
      <xdr:nvSpPr>
        <xdr:cNvPr id="816" name="楕円 815"/>
        <xdr:cNvSpPr/>
      </xdr:nvSpPr>
      <xdr:spPr>
        <a:xfrm>
          <a:off x="186055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12387</xdr:rowOff>
    </xdr:from>
    <xdr:ext cx="469744" cy="259045"/>
    <xdr:sp macro="" textlink="">
      <xdr:nvSpPr>
        <xdr:cNvPr id="817" name="テキスト ボックス 816"/>
        <xdr:cNvSpPr txBox="1"/>
      </xdr:nvSpPr>
      <xdr:spPr>
        <a:xfrm>
          <a:off x="18421428" y="101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17824</xdr:rowOff>
    </xdr:from>
    <xdr:to>
      <xdr:col>116</xdr:col>
      <xdr:colOff>63500</xdr:colOff>
      <xdr:row>77</xdr:row>
      <xdr:rowOff>34446</xdr:rowOff>
    </xdr:to>
    <xdr:cxnSp macro="">
      <xdr:nvCxnSpPr>
        <xdr:cNvPr id="849" name="直線コネクタ 848"/>
        <xdr:cNvCxnSpPr/>
      </xdr:nvCxnSpPr>
      <xdr:spPr>
        <a:xfrm>
          <a:off x="21323300" y="13219474"/>
          <a:ext cx="8382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16876</xdr:rowOff>
    </xdr:from>
    <xdr:to>
      <xdr:col>111</xdr:col>
      <xdr:colOff>177800</xdr:colOff>
      <xdr:row>77</xdr:row>
      <xdr:rowOff>17824</xdr:rowOff>
    </xdr:to>
    <xdr:cxnSp macro="">
      <xdr:nvCxnSpPr>
        <xdr:cNvPr id="852" name="直線コネクタ 851"/>
        <xdr:cNvCxnSpPr/>
      </xdr:nvCxnSpPr>
      <xdr:spPr>
        <a:xfrm>
          <a:off x="20434300" y="1321852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16876</xdr:rowOff>
    </xdr:from>
    <xdr:to>
      <xdr:col>107</xdr:col>
      <xdr:colOff>50800</xdr:colOff>
      <xdr:row>77</xdr:row>
      <xdr:rowOff>73504</xdr:rowOff>
    </xdr:to>
    <xdr:cxnSp macro="">
      <xdr:nvCxnSpPr>
        <xdr:cNvPr id="855" name="直線コネクタ 854"/>
        <xdr:cNvCxnSpPr/>
      </xdr:nvCxnSpPr>
      <xdr:spPr>
        <a:xfrm flipV="1">
          <a:off x="19545300" y="13218526"/>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73504</xdr:rowOff>
    </xdr:from>
    <xdr:to>
      <xdr:col>102</xdr:col>
      <xdr:colOff>114300</xdr:colOff>
      <xdr:row>77</xdr:row>
      <xdr:rowOff>138198</xdr:rowOff>
    </xdr:to>
    <xdr:cxnSp macro="">
      <xdr:nvCxnSpPr>
        <xdr:cNvPr id="858" name="直線コネクタ 857"/>
        <xdr:cNvCxnSpPr/>
      </xdr:nvCxnSpPr>
      <xdr:spPr>
        <a:xfrm flipV="1">
          <a:off x="18656300" y="1327515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155096</xdr:rowOff>
    </xdr:from>
    <xdr:to>
      <xdr:col>116</xdr:col>
      <xdr:colOff>114300</xdr:colOff>
      <xdr:row>77</xdr:row>
      <xdr:rowOff>85246</xdr:rowOff>
    </xdr:to>
    <xdr:sp macro="" textlink="">
      <xdr:nvSpPr>
        <xdr:cNvPr id="868" name="楕円 867"/>
        <xdr:cNvSpPr/>
      </xdr:nvSpPr>
      <xdr:spPr>
        <a:xfrm>
          <a:off x="22110700" y="131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133523</xdr:rowOff>
    </xdr:from>
    <xdr:ext cx="534377" cy="259045"/>
    <xdr:sp macro="" textlink="">
      <xdr:nvSpPr>
        <xdr:cNvPr id="869" name="繰出金該当値テキスト"/>
        <xdr:cNvSpPr txBox="1"/>
      </xdr:nvSpPr>
      <xdr:spPr>
        <a:xfrm>
          <a:off x="22212300" y="13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138474</xdr:rowOff>
    </xdr:from>
    <xdr:to>
      <xdr:col>112</xdr:col>
      <xdr:colOff>38100</xdr:colOff>
      <xdr:row>77</xdr:row>
      <xdr:rowOff>68624</xdr:rowOff>
    </xdr:to>
    <xdr:sp macro="" textlink="">
      <xdr:nvSpPr>
        <xdr:cNvPr id="870" name="楕円 869"/>
        <xdr:cNvSpPr/>
      </xdr:nvSpPr>
      <xdr:spPr>
        <a:xfrm>
          <a:off x="21272500" y="131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59751</xdr:rowOff>
    </xdr:from>
    <xdr:ext cx="534377" cy="259045"/>
    <xdr:sp macro="" textlink="">
      <xdr:nvSpPr>
        <xdr:cNvPr id="871" name="テキスト ボックス 870"/>
        <xdr:cNvSpPr txBox="1"/>
      </xdr:nvSpPr>
      <xdr:spPr>
        <a:xfrm>
          <a:off x="21056111" y="132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137526</xdr:rowOff>
    </xdr:from>
    <xdr:to>
      <xdr:col>107</xdr:col>
      <xdr:colOff>101600</xdr:colOff>
      <xdr:row>77</xdr:row>
      <xdr:rowOff>67676</xdr:rowOff>
    </xdr:to>
    <xdr:sp macro="" textlink="">
      <xdr:nvSpPr>
        <xdr:cNvPr id="872" name="楕円 871"/>
        <xdr:cNvSpPr/>
      </xdr:nvSpPr>
      <xdr:spPr>
        <a:xfrm>
          <a:off x="20383500" y="131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58803</xdr:rowOff>
    </xdr:from>
    <xdr:ext cx="534377" cy="259045"/>
    <xdr:sp macro="" textlink="">
      <xdr:nvSpPr>
        <xdr:cNvPr id="873" name="テキスト ボックス 872"/>
        <xdr:cNvSpPr txBox="1"/>
      </xdr:nvSpPr>
      <xdr:spPr>
        <a:xfrm>
          <a:off x="20167111" y="132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22704</xdr:rowOff>
    </xdr:from>
    <xdr:to>
      <xdr:col>102</xdr:col>
      <xdr:colOff>165100</xdr:colOff>
      <xdr:row>77</xdr:row>
      <xdr:rowOff>124304</xdr:rowOff>
    </xdr:to>
    <xdr:sp macro="" textlink="">
      <xdr:nvSpPr>
        <xdr:cNvPr id="874" name="楕円 873"/>
        <xdr:cNvSpPr/>
      </xdr:nvSpPr>
      <xdr:spPr>
        <a:xfrm>
          <a:off x="19494500" y="132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115431</xdr:rowOff>
    </xdr:from>
    <xdr:ext cx="534377" cy="259045"/>
    <xdr:sp macro="" textlink="">
      <xdr:nvSpPr>
        <xdr:cNvPr id="875" name="テキスト ボックス 874"/>
        <xdr:cNvSpPr txBox="1"/>
      </xdr:nvSpPr>
      <xdr:spPr>
        <a:xfrm>
          <a:off x="19278111" y="133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87398</xdr:rowOff>
    </xdr:from>
    <xdr:to>
      <xdr:col>98</xdr:col>
      <xdr:colOff>38100</xdr:colOff>
      <xdr:row>78</xdr:row>
      <xdr:rowOff>17548</xdr:rowOff>
    </xdr:to>
    <xdr:sp macro="" textlink="">
      <xdr:nvSpPr>
        <xdr:cNvPr id="876" name="楕円 875"/>
        <xdr:cNvSpPr/>
      </xdr:nvSpPr>
      <xdr:spPr>
        <a:xfrm>
          <a:off x="186055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8675</xdr:rowOff>
    </xdr:from>
    <xdr:ext cx="534377" cy="259045"/>
    <xdr:sp macro="" textlink="">
      <xdr:nvSpPr>
        <xdr:cNvPr id="877" name="テキスト ボックス 876"/>
        <xdr:cNvSpPr txBox="1"/>
      </xdr:nvSpPr>
      <xdr:spPr>
        <a:xfrm>
          <a:off x="18389111" y="133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物件費は道路除排雪事業や塵芥収集運搬委託事業の増等により住民一人当たり</a:t>
          </a:r>
          <a:r>
            <a:rPr kumimoji="1" lang="en-US" altLang="ja-JP" sz="1200">
              <a:latin typeface="ＭＳ Ｐゴシック" panose="020B0600070205080204" pitchFamily="50" charset="-128"/>
              <a:ea typeface="ＭＳ Ｐゴシック" panose="020B0600070205080204" pitchFamily="50" charset="-128"/>
            </a:rPr>
            <a:t>48,712</a:t>
          </a:r>
          <a:r>
            <a:rPr kumimoji="1" lang="ja-JP" altLang="en-US" sz="1200">
              <a:latin typeface="ＭＳ Ｐゴシック" panose="020B0600070205080204" pitchFamily="50" charset="-128"/>
              <a:ea typeface="ＭＳ Ｐゴシック" panose="020B0600070205080204" pitchFamily="50" charset="-128"/>
            </a:rPr>
            <a:t>円で，前年比</a:t>
          </a:r>
          <a:r>
            <a:rPr kumimoji="1" lang="en-US" altLang="ja-JP" sz="1200">
              <a:latin typeface="ＭＳ Ｐゴシック" panose="020B0600070205080204" pitchFamily="50" charset="-128"/>
              <a:ea typeface="ＭＳ Ｐゴシック" panose="020B0600070205080204" pitchFamily="50" charset="-128"/>
            </a:rPr>
            <a:t>4,279</a:t>
          </a:r>
          <a:r>
            <a:rPr kumimoji="1" lang="ja-JP" altLang="en-US" sz="1200">
              <a:latin typeface="ＭＳ Ｐゴシック" panose="020B0600070205080204" pitchFamily="50" charset="-128"/>
              <a:ea typeface="ＭＳ Ｐゴシック" panose="020B0600070205080204" pitchFamily="50" charset="-128"/>
            </a:rPr>
            <a:t>円の増となったり類似団体を上回った。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引き続き行政評価を活用した事務事業の徹底した見直しを推進し，物件費の抑制に努めることとする。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200">
              <a:latin typeface="ＭＳ Ｐゴシック" panose="020B0600070205080204" pitchFamily="50" charset="-128"/>
              <a:ea typeface="ＭＳ Ｐゴシック" panose="020B0600070205080204" pitchFamily="50" charset="-128"/>
            </a:rPr>
            <a:t>39,733</a:t>
          </a:r>
          <a:r>
            <a:rPr kumimoji="1" lang="ja-JP" altLang="en-US" sz="1200">
              <a:latin typeface="ＭＳ Ｐゴシック" panose="020B0600070205080204" pitchFamily="50" charset="-128"/>
              <a:ea typeface="ＭＳ Ｐゴシック" panose="020B0600070205080204" pitchFamily="50" charset="-128"/>
            </a:rPr>
            <a:t>円で，前年比</a:t>
          </a:r>
          <a:r>
            <a:rPr kumimoji="1" lang="en-US" altLang="ja-JP" sz="1200">
              <a:latin typeface="ＭＳ Ｐゴシック" panose="020B0600070205080204" pitchFamily="50" charset="-128"/>
              <a:ea typeface="ＭＳ Ｐゴシック" panose="020B0600070205080204" pitchFamily="50" charset="-128"/>
            </a:rPr>
            <a:t>5,798</a:t>
          </a:r>
          <a:r>
            <a:rPr kumimoji="1" lang="ja-JP" altLang="en-US" sz="1200">
              <a:latin typeface="ＭＳ Ｐゴシック" panose="020B0600070205080204" pitchFamily="50" charset="-128"/>
              <a:ea typeface="ＭＳ Ｐゴシック" panose="020B0600070205080204" pitchFamily="50" charset="-128"/>
            </a:rPr>
            <a:t>円減となった。特に新規整備は巻堀中学校施設整備事業や向中野小学校施設整備事業等の減により前年比</a:t>
          </a:r>
          <a:r>
            <a:rPr kumimoji="1" lang="en-US" altLang="ja-JP" sz="1200">
              <a:latin typeface="ＭＳ Ｐゴシック" panose="020B0600070205080204" pitchFamily="50" charset="-128"/>
              <a:ea typeface="ＭＳ Ｐゴシック" panose="020B0600070205080204" pitchFamily="50" charset="-128"/>
            </a:rPr>
            <a:t>3,976</a:t>
          </a:r>
          <a:r>
            <a:rPr kumimoji="1" lang="ja-JP" altLang="en-US" sz="1200">
              <a:latin typeface="ＭＳ Ｐゴシック" panose="020B0600070205080204" pitchFamily="50" charset="-128"/>
              <a:ea typeface="ＭＳ Ｐゴシック" panose="020B0600070205080204" pitchFamily="50" charset="-128"/>
            </a:rPr>
            <a:t>円の減となった。今後は公共施設等総合管理計画に基づいた保有施設の大規模改修や長寿命化修繕が増加することが想定されているが，事業の取捨選択を徹底し適正な規模での実施に努めていく。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200">
              <a:latin typeface="ＭＳ Ｐゴシック" panose="020B0600070205080204" pitchFamily="50" charset="-128"/>
              <a:ea typeface="ＭＳ Ｐゴシック" panose="020B0600070205080204" pitchFamily="50" charset="-128"/>
            </a:rPr>
            <a:t>41,945</a:t>
          </a:r>
          <a:r>
            <a:rPr kumimoji="1" lang="ja-JP" altLang="en-US" sz="1200">
              <a:latin typeface="ＭＳ Ｐゴシック" panose="020B0600070205080204" pitchFamily="50" charset="-128"/>
              <a:ea typeface="ＭＳ Ｐゴシック" panose="020B0600070205080204" pitchFamily="50" charset="-128"/>
            </a:rPr>
            <a:t>円で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国民体育大会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開催に係る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実行委員会への負担金の減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00">
              <a:latin typeface="ＭＳ Ｐゴシック" panose="020B0600070205080204" pitchFamily="50" charset="-128"/>
              <a:ea typeface="ＭＳ Ｐゴシック" panose="020B0600070205080204" pitchFamily="50" charset="-128"/>
            </a:rPr>
            <a:t>前年比</a:t>
          </a:r>
          <a:r>
            <a:rPr kumimoji="1" lang="en-US" altLang="ja-JP" sz="1200">
              <a:latin typeface="ＭＳ Ｐゴシック" panose="020B0600070205080204" pitchFamily="50" charset="-128"/>
              <a:ea typeface="ＭＳ Ｐゴシック" panose="020B0600070205080204" pitchFamily="50" charset="-128"/>
            </a:rPr>
            <a:t>2,002</a:t>
          </a:r>
          <a:r>
            <a:rPr kumimoji="1" lang="ja-JP" altLang="en-US" sz="1200">
              <a:latin typeface="ＭＳ Ｐゴシック" panose="020B0600070205080204" pitchFamily="50" charset="-128"/>
              <a:ea typeface="ＭＳ Ｐゴシック" panose="020B0600070205080204" pitchFamily="50" charset="-128"/>
            </a:rPr>
            <a:t>円減となっているが，類似団体と比較したコストが依然として高い状況となっている。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年度は新規に創設した「子ども未来基金」及び「公共施設等整備基金」への積み立てにより増加があったが，平成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年度はそれらの基金等への積み立ての減により住民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人あたたり</a:t>
          </a:r>
          <a:r>
            <a:rPr kumimoji="1" lang="en-US" altLang="ja-JP" sz="1200">
              <a:latin typeface="ＭＳ Ｐゴシック" panose="020B0600070205080204" pitchFamily="50" charset="-128"/>
              <a:ea typeface="ＭＳ Ｐゴシック" panose="020B0600070205080204" pitchFamily="50" charset="-128"/>
            </a:rPr>
            <a:t>4,696</a:t>
          </a:r>
          <a:r>
            <a:rPr kumimoji="1" lang="ja-JP" altLang="en-US" sz="1200">
              <a:latin typeface="ＭＳ Ｐゴシック" panose="020B0600070205080204" pitchFamily="50" charset="-128"/>
              <a:ea typeface="ＭＳ Ｐゴシック" panose="020B0600070205080204" pitchFamily="50" charset="-128"/>
            </a:rPr>
            <a:t>円，前年比</a:t>
          </a:r>
          <a:r>
            <a:rPr kumimoji="1" lang="en-US" altLang="ja-JP" sz="1200">
              <a:latin typeface="ＭＳ Ｐゴシック" panose="020B0600070205080204" pitchFamily="50" charset="-128"/>
              <a:ea typeface="ＭＳ Ｐゴシック" panose="020B0600070205080204" pitchFamily="50" charset="-128"/>
            </a:rPr>
            <a:t>7,121</a:t>
          </a:r>
          <a:r>
            <a:rPr kumimoji="1" lang="ja-JP" altLang="en-US" sz="1200">
              <a:latin typeface="ＭＳ Ｐゴシック" panose="020B0600070205080204" pitchFamily="50" charset="-128"/>
              <a:ea typeface="ＭＳ Ｐゴシック" panose="020B0600070205080204" pitchFamily="50" charset="-128"/>
            </a:rPr>
            <a:t>円の減となり，類似団体を下回ることとなった。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291,859
290,422
886.47
110,886,019
109,255,976
1,206,573
64,294,344
130,960,250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169092</xdr:rowOff>
    </xdr:from>
    <xdr:to>
      <xdr:col>24</xdr:col>
      <xdr:colOff>63500</xdr:colOff>
      <xdr:row>33</xdr:row>
      <xdr:rowOff>907</xdr:rowOff>
    </xdr:to>
    <xdr:cxnSp macro="">
      <xdr:nvCxnSpPr>
        <xdr:cNvPr id="63" name="直線コネクタ 62"/>
        <xdr:cNvCxnSpPr/>
      </xdr:nvCxnSpPr>
      <xdr:spPr>
        <a:xfrm>
          <a:off x="3797300" y="56554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132624</xdr:rowOff>
    </xdr:from>
    <xdr:to>
      <xdr:col>19</xdr:col>
      <xdr:colOff>177800</xdr:colOff>
      <xdr:row>32</xdr:row>
      <xdr:rowOff>169092</xdr:rowOff>
    </xdr:to>
    <xdr:cxnSp macro="">
      <xdr:nvCxnSpPr>
        <xdr:cNvPr id="66" name="直線コネクタ 65"/>
        <xdr:cNvCxnSpPr/>
      </xdr:nvCxnSpPr>
      <xdr:spPr>
        <a:xfrm>
          <a:off x="2908300" y="5447574"/>
          <a:ext cx="889000" cy="2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132624</xdr:rowOff>
    </xdr:from>
    <xdr:to>
      <xdr:col>15</xdr:col>
      <xdr:colOff>50800</xdr:colOff>
      <xdr:row>32</xdr:row>
      <xdr:rowOff>66766</xdr:rowOff>
    </xdr:to>
    <xdr:cxnSp macro="">
      <xdr:nvCxnSpPr>
        <xdr:cNvPr id="69" name="直線コネクタ 68"/>
        <xdr:cNvCxnSpPr/>
      </xdr:nvCxnSpPr>
      <xdr:spPr>
        <a:xfrm flipV="1">
          <a:off x="2019300" y="5447574"/>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66766</xdr:rowOff>
    </xdr:from>
    <xdr:to>
      <xdr:col>10</xdr:col>
      <xdr:colOff>114300</xdr:colOff>
      <xdr:row>33</xdr:row>
      <xdr:rowOff>8527</xdr:rowOff>
    </xdr:to>
    <xdr:cxnSp macro="">
      <xdr:nvCxnSpPr>
        <xdr:cNvPr id="72" name="直線コネクタ 71"/>
        <xdr:cNvCxnSpPr/>
      </xdr:nvCxnSpPr>
      <xdr:spPr>
        <a:xfrm flipV="1">
          <a:off x="1130300" y="5553166"/>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121557</xdr:rowOff>
    </xdr:from>
    <xdr:to>
      <xdr:col>24</xdr:col>
      <xdr:colOff>114300</xdr:colOff>
      <xdr:row>33</xdr:row>
      <xdr:rowOff>51707</xdr:rowOff>
    </xdr:to>
    <xdr:sp macro="" textlink="">
      <xdr:nvSpPr>
        <xdr:cNvPr id="82" name="楕円 81"/>
        <xdr:cNvSpPr/>
      </xdr:nvSpPr>
      <xdr:spPr>
        <a:xfrm>
          <a:off x="4584700" y="5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144434</xdr:rowOff>
    </xdr:from>
    <xdr:ext cx="469744" cy="259045"/>
    <xdr:sp macro="" textlink="">
      <xdr:nvSpPr>
        <xdr:cNvPr id="83" name="議会費該当値テキスト"/>
        <xdr:cNvSpPr txBox="1"/>
      </xdr:nvSpPr>
      <xdr:spPr>
        <a:xfrm>
          <a:off x="4686300" y="54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118292</xdr:rowOff>
    </xdr:from>
    <xdr:to>
      <xdr:col>20</xdr:col>
      <xdr:colOff>38100</xdr:colOff>
      <xdr:row>33</xdr:row>
      <xdr:rowOff>48442</xdr:rowOff>
    </xdr:to>
    <xdr:sp macro="" textlink="">
      <xdr:nvSpPr>
        <xdr:cNvPr id="84" name="楕円 83"/>
        <xdr:cNvSpPr/>
      </xdr:nvSpPr>
      <xdr:spPr>
        <a:xfrm>
          <a:off x="3746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64969</xdr:rowOff>
    </xdr:from>
    <xdr:ext cx="469744" cy="259045"/>
    <xdr:sp macro="" textlink="">
      <xdr:nvSpPr>
        <xdr:cNvPr id="85" name="テキスト ボックス 84"/>
        <xdr:cNvSpPr txBox="1"/>
      </xdr:nvSpPr>
      <xdr:spPr>
        <a:xfrm>
          <a:off x="3562428"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81824</xdr:rowOff>
    </xdr:from>
    <xdr:to>
      <xdr:col>15</xdr:col>
      <xdr:colOff>101600</xdr:colOff>
      <xdr:row>32</xdr:row>
      <xdr:rowOff>11974</xdr:rowOff>
    </xdr:to>
    <xdr:sp macro="" textlink="">
      <xdr:nvSpPr>
        <xdr:cNvPr id="86" name="楕円 85"/>
        <xdr:cNvSpPr/>
      </xdr:nvSpPr>
      <xdr:spPr>
        <a:xfrm>
          <a:off x="2857500" y="5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28501</xdr:rowOff>
    </xdr:from>
    <xdr:ext cx="469744" cy="259045"/>
    <xdr:sp macro="" textlink="">
      <xdr:nvSpPr>
        <xdr:cNvPr id="87" name="テキスト ボックス 86"/>
        <xdr:cNvSpPr txBox="1"/>
      </xdr:nvSpPr>
      <xdr:spPr>
        <a:xfrm>
          <a:off x="2673428" y="51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15966</xdr:rowOff>
    </xdr:from>
    <xdr:to>
      <xdr:col>10</xdr:col>
      <xdr:colOff>165100</xdr:colOff>
      <xdr:row>32</xdr:row>
      <xdr:rowOff>117566</xdr:rowOff>
    </xdr:to>
    <xdr:sp macro="" textlink="">
      <xdr:nvSpPr>
        <xdr:cNvPr id="88" name="楕円 87"/>
        <xdr:cNvSpPr/>
      </xdr:nvSpPr>
      <xdr:spPr>
        <a:xfrm>
          <a:off x="1968500" y="55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134093</xdr:rowOff>
    </xdr:from>
    <xdr:ext cx="469744" cy="259045"/>
    <xdr:sp macro="" textlink="">
      <xdr:nvSpPr>
        <xdr:cNvPr id="89" name="テキスト ボックス 88"/>
        <xdr:cNvSpPr txBox="1"/>
      </xdr:nvSpPr>
      <xdr:spPr>
        <a:xfrm>
          <a:off x="1784428" y="52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129177</xdr:rowOff>
    </xdr:from>
    <xdr:to>
      <xdr:col>6</xdr:col>
      <xdr:colOff>38100</xdr:colOff>
      <xdr:row>33</xdr:row>
      <xdr:rowOff>59327</xdr:rowOff>
    </xdr:to>
    <xdr:sp macro="" textlink="">
      <xdr:nvSpPr>
        <xdr:cNvPr id="90" name="楕円 89"/>
        <xdr:cNvSpPr/>
      </xdr:nvSpPr>
      <xdr:spPr>
        <a:xfrm>
          <a:off x="1079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75854</xdr:rowOff>
    </xdr:from>
    <xdr:ext cx="469744" cy="259045"/>
    <xdr:sp macro="" textlink="">
      <xdr:nvSpPr>
        <xdr:cNvPr id="91" name="テキスト ボックス 90"/>
        <xdr:cNvSpPr txBox="1"/>
      </xdr:nvSpPr>
      <xdr:spPr>
        <a:xfrm>
          <a:off x="895428" y="53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118179</xdr:rowOff>
    </xdr:from>
    <xdr:to>
      <xdr:col>24</xdr:col>
      <xdr:colOff>63500</xdr:colOff>
      <xdr:row>57</xdr:row>
      <xdr:rowOff>37418</xdr:rowOff>
    </xdr:to>
    <xdr:cxnSp macro="">
      <xdr:nvCxnSpPr>
        <xdr:cNvPr id="123" name="直線コネクタ 122"/>
        <xdr:cNvCxnSpPr/>
      </xdr:nvCxnSpPr>
      <xdr:spPr>
        <a:xfrm>
          <a:off x="3797300" y="9547929"/>
          <a:ext cx="838200" cy="2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118179</xdr:rowOff>
    </xdr:from>
    <xdr:to>
      <xdr:col>19</xdr:col>
      <xdr:colOff>177800</xdr:colOff>
      <xdr:row>56</xdr:row>
      <xdr:rowOff>92673</xdr:rowOff>
    </xdr:to>
    <xdr:cxnSp macro="">
      <xdr:nvCxnSpPr>
        <xdr:cNvPr id="126" name="直線コネクタ 125"/>
        <xdr:cNvCxnSpPr/>
      </xdr:nvCxnSpPr>
      <xdr:spPr>
        <a:xfrm flipV="1">
          <a:off x="2908300" y="9547929"/>
          <a:ext cx="8890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92673</xdr:rowOff>
    </xdr:from>
    <xdr:to>
      <xdr:col>15</xdr:col>
      <xdr:colOff>50800</xdr:colOff>
      <xdr:row>56</xdr:row>
      <xdr:rowOff>169646</xdr:rowOff>
    </xdr:to>
    <xdr:cxnSp macro="">
      <xdr:nvCxnSpPr>
        <xdr:cNvPr id="129" name="直線コネクタ 128"/>
        <xdr:cNvCxnSpPr/>
      </xdr:nvCxnSpPr>
      <xdr:spPr>
        <a:xfrm flipV="1">
          <a:off x="2019300" y="9693873"/>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169646</xdr:rowOff>
    </xdr:from>
    <xdr:to>
      <xdr:col>10</xdr:col>
      <xdr:colOff>114300</xdr:colOff>
      <xdr:row>57</xdr:row>
      <xdr:rowOff>352</xdr:rowOff>
    </xdr:to>
    <xdr:cxnSp macro="">
      <xdr:nvCxnSpPr>
        <xdr:cNvPr id="132" name="直線コネクタ 131"/>
        <xdr:cNvCxnSpPr/>
      </xdr:nvCxnSpPr>
      <xdr:spPr>
        <a:xfrm flipV="1">
          <a:off x="1130300" y="977084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158068</xdr:rowOff>
    </xdr:from>
    <xdr:to>
      <xdr:col>24</xdr:col>
      <xdr:colOff>114300</xdr:colOff>
      <xdr:row>57</xdr:row>
      <xdr:rowOff>88218</xdr:rowOff>
    </xdr:to>
    <xdr:sp macro="" textlink="">
      <xdr:nvSpPr>
        <xdr:cNvPr id="142" name="楕円 141"/>
        <xdr:cNvSpPr/>
      </xdr:nvSpPr>
      <xdr:spPr>
        <a:xfrm>
          <a:off x="4584700" y="97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136495</xdr:rowOff>
    </xdr:from>
    <xdr:ext cx="534377" cy="259045"/>
    <xdr:sp macro="" textlink="">
      <xdr:nvSpPr>
        <xdr:cNvPr id="143" name="総務費該当値テキスト"/>
        <xdr:cNvSpPr txBox="1"/>
      </xdr:nvSpPr>
      <xdr:spPr>
        <a:xfrm>
          <a:off x="4686300" y="97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67379</xdr:rowOff>
    </xdr:from>
    <xdr:to>
      <xdr:col>20</xdr:col>
      <xdr:colOff>38100</xdr:colOff>
      <xdr:row>55</xdr:row>
      <xdr:rowOff>168979</xdr:rowOff>
    </xdr:to>
    <xdr:sp macro="" textlink="">
      <xdr:nvSpPr>
        <xdr:cNvPr id="144" name="楕円 143"/>
        <xdr:cNvSpPr/>
      </xdr:nvSpPr>
      <xdr:spPr>
        <a:xfrm>
          <a:off x="3746500" y="9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14056</xdr:rowOff>
    </xdr:from>
    <xdr:ext cx="534377" cy="259045"/>
    <xdr:sp macro="" textlink="">
      <xdr:nvSpPr>
        <xdr:cNvPr id="145" name="テキスト ボックス 144"/>
        <xdr:cNvSpPr txBox="1"/>
      </xdr:nvSpPr>
      <xdr:spPr>
        <a:xfrm>
          <a:off x="3530111" y="92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41873</xdr:rowOff>
    </xdr:from>
    <xdr:to>
      <xdr:col>15</xdr:col>
      <xdr:colOff>101600</xdr:colOff>
      <xdr:row>56</xdr:row>
      <xdr:rowOff>143473</xdr:rowOff>
    </xdr:to>
    <xdr:sp macro="" textlink="">
      <xdr:nvSpPr>
        <xdr:cNvPr id="146" name="楕円 145"/>
        <xdr:cNvSpPr/>
      </xdr:nvSpPr>
      <xdr:spPr>
        <a:xfrm>
          <a:off x="2857500" y="96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134600</xdr:rowOff>
    </xdr:from>
    <xdr:ext cx="534377" cy="259045"/>
    <xdr:sp macro="" textlink="">
      <xdr:nvSpPr>
        <xdr:cNvPr id="147" name="テキスト ボックス 146"/>
        <xdr:cNvSpPr txBox="1"/>
      </xdr:nvSpPr>
      <xdr:spPr>
        <a:xfrm>
          <a:off x="2641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118846</xdr:rowOff>
    </xdr:from>
    <xdr:to>
      <xdr:col>10</xdr:col>
      <xdr:colOff>165100</xdr:colOff>
      <xdr:row>57</xdr:row>
      <xdr:rowOff>48996</xdr:rowOff>
    </xdr:to>
    <xdr:sp macro="" textlink="">
      <xdr:nvSpPr>
        <xdr:cNvPr id="148" name="楕円 147"/>
        <xdr:cNvSpPr/>
      </xdr:nvSpPr>
      <xdr:spPr>
        <a:xfrm>
          <a:off x="1968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40123</xdr:rowOff>
    </xdr:from>
    <xdr:ext cx="534377" cy="259045"/>
    <xdr:sp macro="" textlink="">
      <xdr:nvSpPr>
        <xdr:cNvPr id="149" name="テキスト ボックス 148"/>
        <xdr:cNvSpPr txBox="1"/>
      </xdr:nvSpPr>
      <xdr:spPr>
        <a:xfrm>
          <a:off x="1752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121002</xdr:rowOff>
    </xdr:from>
    <xdr:to>
      <xdr:col>6</xdr:col>
      <xdr:colOff>38100</xdr:colOff>
      <xdr:row>57</xdr:row>
      <xdr:rowOff>51152</xdr:rowOff>
    </xdr:to>
    <xdr:sp macro="" textlink="">
      <xdr:nvSpPr>
        <xdr:cNvPr id="150" name="楕円 149"/>
        <xdr:cNvSpPr/>
      </xdr:nvSpPr>
      <xdr:spPr>
        <a:xfrm>
          <a:off x="1079500" y="9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42279</xdr:rowOff>
    </xdr:from>
    <xdr:ext cx="534377" cy="259045"/>
    <xdr:sp macro="" textlink="">
      <xdr:nvSpPr>
        <xdr:cNvPr id="151" name="テキスト ボックス 150"/>
        <xdr:cNvSpPr txBox="1"/>
      </xdr:nvSpPr>
      <xdr:spPr>
        <a:xfrm>
          <a:off x="863111" y="98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134493</xdr:rowOff>
    </xdr:from>
    <xdr:to>
      <xdr:col>24</xdr:col>
      <xdr:colOff>63500</xdr:colOff>
      <xdr:row>77</xdr:row>
      <xdr:rowOff>22365</xdr:rowOff>
    </xdr:to>
    <xdr:cxnSp macro="">
      <xdr:nvCxnSpPr>
        <xdr:cNvPr id="181" name="直線コネクタ 180"/>
        <xdr:cNvCxnSpPr/>
      </xdr:nvCxnSpPr>
      <xdr:spPr>
        <a:xfrm flipV="1">
          <a:off x="3797300" y="13164693"/>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22365</xdr:rowOff>
    </xdr:from>
    <xdr:to>
      <xdr:col>19</xdr:col>
      <xdr:colOff>177800</xdr:colOff>
      <xdr:row>77</xdr:row>
      <xdr:rowOff>104775</xdr:rowOff>
    </xdr:to>
    <xdr:cxnSp macro="">
      <xdr:nvCxnSpPr>
        <xdr:cNvPr id="184" name="直線コネクタ 183"/>
        <xdr:cNvCxnSpPr/>
      </xdr:nvCxnSpPr>
      <xdr:spPr>
        <a:xfrm flipV="1">
          <a:off x="2908300" y="13224015"/>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104775</xdr:rowOff>
    </xdr:from>
    <xdr:to>
      <xdr:col>15</xdr:col>
      <xdr:colOff>50800</xdr:colOff>
      <xdr:row>77</xdr:row>
      <xdr:rowOff>126352</xdr:rowOff>
    </xdr:to>
    <xdr:cxnSp macro="">
      <xdr:nvCxnSpPr>
        <xdr:cNvPr id="187" name="直線コネクタ 186"/>
        <xdr:cNvCxnSpPr/>
      </xdr:nvCxnSpPr>
      <xdr:spPr>
        <a:xfrm flipV="1">
          <a:off x="2019300" y="13306425"/>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126352</xdr:rowOff>
    </xdr:from>
    <xdr:to>
      <xdr:col>10</xdr:col>
      <xdr:colOff>114300</xdr:colOff>
      <xdr:row>78</xdr:row>
      <xdr:rowOff>63424</xdr:rowOff>
    </xdr:to>
    <xdr:cxnSp macro="">
      <xdr:nvCxnSpPr>
        <xdr:cNvPr id="190" name="直線コネクタ 189"/>
        <xdr:cNvCxnSpPr/>
      </xdr:nvCxnSpPr>
      <xdr:spPr>
        <a:xfrm flipV="1">
          <a:off x="1130300" y="13328002"/>
          <a:ext cx="889000" cy="1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83693</xdr:rowOff>
    </xdr:from>
    <xdr:to>
      <xdr:col>24</xdr:col>
      <xdr:colOff>114300</xdr:colOff>
      <xdr:row>77</xdr:row>
      <xdr:rowOff>13843</xdr:rowOff>
    </xdr:to>
    <xdr:sp macro="" textlink="">
      <xdr:nvSpPr>
        <xdr:cNvPr id="200" name="楕円 199"/>
        <xdr:cNvSpPr/>
      </xdr:nvSpPr>
      <xdr:spPr>
        <a:xfrm>
          <a:off x="4584700" y="131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62120</xdr:rowOff>
    </xdr:from>
    <xdr:ext cx="599010" cy="259045"/>
    <xdr:sp macro="" textlink="">
      <xdr:nvSpPr>
        <xdr:cNvPr id="201" name="民生費該当値テキスト"/>
        <xdr:cNvSpPr txBox="1"/>
      </xdr:nvSpPr>
      <xdr:spPr>
        <a:xfrm>
          <a:off x="4686300" y="130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143015</xdr:rowOff>
    </xdr:from>
    <xdr:to>
      <xdr:col>20</xdr:col>
      <xdr:colOff>38100</xdr:colOff>
      <xdr:row>77</xdr:row>
      <xdr:rowOff>73165</xdr:rowOff>
    </xdr:to>
    <xdr:sp macro="" textlink="">
      <xdr:nvSpPr>
        <xdr:cNvPr id="202" name="楕円 201"/>
        <xdr:cNvSpPr/>
      </xdr:nvSpPr>
      <xdr:spPr>
        <a:xfrm>
          <a:off x="3746500" y="131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64292</xdr:rowOff>
    </xdr:from>
    <xdr:ext cx="599010" cy="259045"/>
    <xdr:sp macro="" textlink="">
      <xdr:nvSpPr>
        <xdr:cNvPr id="203" name="テキスト ボックス 202"/>
        <xdr:cNvSpPr txBox="1"/>
      </xdr:nvSpPr>
      <xdr:spPr>
        <a:xfrm>
          <a:off x="3497795" y="1326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53975</xdr:rowOff>
    </xdr:from>
    <xdr:to>
      <xdr:col>15</xdr:col>
      <xdr:colOff>101600</xdr:colOff>
      <xdr:row>77</xdr:row>
      <xdr:rowOff>155575</xdr:rowOff>
    </xdr:to>
    <xdr:sp macro="" textlink="">
      <xdr:nvSpPr>
        <xdr:cNvPr id="204" name="楕円 203"/>
        <xdr:cNvSpPr/>
      </xdr:nvSpPr>
      <xdr:spPr>
        <a:xfrm>
          <a:off x="2857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146702</xdr:rowOff>
    </xdr:from>
    <xdr:ext cx="599010" cy="259045"/>
    <xdr:sp macro="" textlink="">
      <xdr:nvSpPr>
        <xdr:cNvPr id="205" name="テキスト ボックス 204"/>
        <xdr:cNvSpPr txBox="1"/>
      </xdr:nvSpPr>
      <xdr:spPr>
        <a:xfrm>
          <a:off x="2608795" y="133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75552</xdr:rowOff>
    </xdr:from>
    <xdr:to>
      <xdr:col>10</xdr:col>
      <xdr:colOff>165100</xdr:colOff>
      <xdr:row>78</xdr:row>
      <xdr:rowOff>5702</xdr:rowOff>
    </xdr:to>
    <xdr:sp macro="" textlink="">
      <xdr:nvSpPr>
        <xdr:cNvPr id="206" name="楕円 205"/>
        <xdr:cNvSpPr/>
      </xdr:nvSpPr>
      <xdr:spPr>
        <a:xfrm>
          <a:off x="1968500" y="132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168279</xdr:rowOff>
    </xdr:from>
    <xdr:ext cx="599010" cy="259045"/>
    <xdr:sp macro="" textlink="">
      <xdr:nvSpPr>
        <xdr:cNvPr id="207" name="テキスト ボックス 206"/>
        <xdr:cNvSpPr txBox="1"/>
      </xdr:nvSpPr>
      <xdr:spPr>
        <a:xfrm>
          <a:off x="1719795" y="1336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12624</xdr:rowOff>
    </xdr:from>
    <xdr:to>
      <xdr:col>6</xdr:col>
      <xdr:colOff>38100</xdr:colOff>
      <xdr:row>78</xdr:row>
      <xdr:rowOff>114224</xdr:rowOff>
    </xdr:to>
    <xdr:sp macro="" textlink="">
      <xdr:nvSpPr>
        <xdr:cNvPr id="208" name="楕円 207"/>
        <xdr:cNvSpPr/>
      </xdr:nvSpPr>
      <xdr:spPr>
        <a:xfrm>
          <a:off x="10795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105351</xdr:rowOff>
    </xdr:from>
    <xdr:ext cx="599010" cy="259045"/>
    <xdr:sp macro="" textlink="">
      <xdr:nvSpPr>
        <xdr:cNvPr id="209" name="テキスト ボックス 208"/>
        <xdr:cNvSpPr txBox="1"/>
      </xdr:nvSpPr>
      <xdr:spPr>
        <a:xfrm>
          <a:off x="830795" y="1347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70732</xdr:rowOff>
    </xdr:from>
    <xdr:to>
      <xdr:col>24</xdr:col>
      <xdr:colOff>63500</xdr:colOff>
      <xdr:row>97</xdr:row>
      <xdr:rowOff>109274</xdr:rowOff>
    </xdr:to>
    <xdr:cxnSp macro="">
      <xdr:nvCxnSpPr>
        <xdr:cNvPr id="237" name="直線コネクタ 236"/>
        <xdr:cNvCxnSpPr/>
      </xdr:nvCxnSpPr>
      <xdr:spPr>
        <a:xfrm flipV="1">
          <a:off x="3797300" y="16701382"/>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108404</xdr:rowOff>
    </xdr:from>
    <xdr:to>
      <xdr:col>19</xdr:col>
      <xdr:colOff>177800</xdr:colOff>
      <xdr:row>97</xdr:row>
      <xdr:rowOff>109274</xdr:rowOff>
    </xdr:to>
    <xdr:cxnSp macro="">
      <xdr:nvCxnSpPr>
        <xdr:cNvPr id="240" name="直線コネクタ 239"/>
        <xdr:cNvCxnSpPr/>
      </xdr:nvCxnSpPr>
      <xdr:spPr>
        <a:xfrm>
          <a:off x="2908300" y="16739054"/>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108404</xdr:rowOff>
    </xdr:from>
    <xdr:to>
      <xdr:col>15</xdr:col>
      <xdr:colOff>50800</xdr:colOff>
      <xdr:row>97</xdr:row>
      <xdr:rowOff>112840</xdr:rowOff>
    </xdr:to>
    <xdr:cxnSp macro="">
      <xdr:nvCxnSpPr>
        <xdr:cNvPr id="243" name="直線コネクタ 242"/>
        <xdr:cNvCxnSpPr/>
      </xdr:nvCxnSpPr>
      <xdr:spPr>
        <a:xfrm flipV="1">
          <a:off x="2019300" y="16739054"/>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112840</xdr:rowOff>
    </xdr:from>
    <xdr:to>
      <xdr:col>10</xdr:col>
      <xdr:colOff>114300</xdr:colOff>
      <xdr:row>97</xdr:row>
      <xdr:rowOff>135882</xdr:rowOff>
    </xdr:to>
    <xdr:cxnSp macro="">
      <xdr:nvCxnSpPr>
        <xdr:cNvPr id="246" name="直線コネクタ 245"/>
        <xdr:cNvCxnSpPr/>
      </xdr:nvCxnSpPr>
      <xdr:spPr>
        <a:xfrm flipV="1">
          <a:off x="1130300" y="16743490"/>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19932</xdr:rowOff>
    </xdr:from>
    <xdr:to>
      <xdr:col>24</xdr:col>
      <xdr:colOff>114300</xdr:colOff>
      <xdr:row>97</xdr:row>
      <xdr:rowOff>121532</xdr:rowOff>
    </xdr:to>
    <xdr:sp macro="" textlink="">
      <xdr:nvSpPr>
        <xdr:cNvPr id="256" name="楕円 255"/>
        <xdr:cNvSpPr/>
      </xdr:nvSpPr>
      <xdr:spPr>
        <a:xfrm>
          <a:off x="45847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169809</xdr:rowOff>
    </xdr:from>
    <xdr:ext cx="534377" cy="259045"/>
    <xdr:sp macro="" textlink="">
      <xdr:nvSpPr>
        <xdr:cNvPr id="257" name="衛生費該当値テキスト"/>
        <xdr:cNvSpPr txBox="1"/>
      </xdr:nvSpPr>
      <xdr:spPr>
        <a:xfrm>
          <a:off x="4686300" y="166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58474</xdr:rowOff>
    </xdr:from>
    <xdr:to>
      <xdr:col>20</xdr:col>
      <xdr:colOff>38100</xdr:colOff>
      <xdr:row>97</xdr:row>
      <xdr:rowOff>160074</xdr:rowOff>
    </xdr:to>
    <xdr:sp macro="" textlink="">
      <xdr:nvSpPr>
        <xdr:cNvPr id="258" name="楕円 257"/>
        <xdr:cNvSpPr/>
      </xdr:nvSpPr>
      <xdr:spPr>
        <a:xfrm>
          <a:off x="3746500" y="166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151201</xdr:rowOff>
    </xdr:from>
    <xdr:ext cx="534377" cy="259045"/>
    <xdr:sp macro="" textlink="">
      <xdr:nvSpPr>
        <xdr:cNvPr id="259" name="テキスト ボックス 258"/>
        <xdr:cNvSpPr txBox="1"/>
      </xdr:nvSpPr>
      <xdr:spPr>
        <a:xfrm>
          <a:off x="3530111" y="167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57604</xdr:rowOff>
    </xdr:from>
    <xdr:to>
      <xdr:col>15</xdr:col>
      <xdr:colOff>101600</xdr:colOff>
      <xdr:row>97</xdr:row>
      <xdr:rowOff>159204</xdr:rowOff>
    </xdr:to>
    <xdr:sp macro="" textlink="">
      <xdr:nvSpPr>
        <xdr:cNvPr id="260" name="楕円 259"/>
        <xdr:cNvSpPr/>
      </xdr:nvSpPr>
      <xdr:spPr>
        <a:xfrm>
          <a:off x="2857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150331</xdr:rowOff>
    </xdr:from>
    <xdr:ext cx="534377" cy="259045"/>
    <xdr:sp macro="" textlink="">
      <xdr:nvSpPr>
        <xdr:cNvPr id="261" name="テキスト ボックス 260"/>
        <xdr:cNvSpPr txBox="1"/>
      </xdr:nvSpPr>
      <xdr:spPr>
        <a:xfrm>
          <a:off x="2641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62040</xdr:rowOff>
    </xdr:from>
    <xdr:to>
      <xdr:col>10</xdr:col>
      <xdr:colOff>165100</xdr:colOff>
      <xdr:row>97</xdr:row>
      <xdr:rowOff>163640</xdr:rowOff>
    </xdr:to>
    <xdr:sp macro="" textlink="">
      <xdr:nvSpPr>
        <xdr:cNvPr id="262" name="楕円 261"/>
        <xdr:cNvSpPr/>
      </xdr:nvSpPr>
      <xdr:spPr>
        <a:xfrm>
          <a:off x="1968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154767</xdr:rowOff>
    </xdr:from>
    <xdr:ext cx="534377" cy="259045"/>
    <xdr:sp macro="" textlink="">
      <xdr:nvSpPr>
        <xdr:cNvPr id="263" name="テキスト ボックス 262"/>
        <xdr:cNvSpPr txBox="1"/>
      </xdr:nvSpPr>
      <xdr:spPr>
        <a:xfrm>
          <a:off x="1752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85082</xdr:rowOff>
    </xdr:from>
    <xdr:to>
      <xdr:col>6</xdr:col>
      <xdr:colOff>38100</xdr:colOff>
      <xdr:row>98</xdr:row>
      <xdr:rowOff>15232</xdr:rowOff>
    </xdr:to>
    <xdr:sp macro="" textlink="">
      <xdr:nvSpPr>
        <xdr:cNvPr id="264" name="楕円 263"/>
        <xdr:cNvSpPr/>
      </xdr:nvSpPr>
      <xdr:spPr>
        <a:xfrm>
          <a:off x="1079500" y="167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6359</xdr:rowOff>
    </xdr:from>
    <xdr:ext cx="534377" cy="259045"/>
    <xdr:sp macro="" textlink="">
      <xdr:nvSpPr>
        <xdr:cNvPr id="265" name="テキスト ボックス 264"/>
        <xdr:cNvSpPr txBox="1"/>
      </xdr:nvSpPr>
      <xdr:spPr>
        <a:xfrm>
          <a:off x="863111" y="168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76073</xdr:rowOff>
    </xdr:from>
    <xdr:to>
      <xdr:col>54</xdr:col>
      <xdr:colOff>189865</xdr:colOff>
      <xdr:row>39</xdr:row>
      <xdr:rowOff>44450</xdr:rowOff>
    </xdr:to>
    <xdr:cxnSp macro="">
      <xdr:nvCxnSpPr>
        <xdr:cNvPr id="289" name="直線コネクタ 288"/>
        <xdr:cNvCxnSpPr/>
      </xdr:nvCxnSpPr>
      <xdr:spPr>
        <a:xfrm flipV="1">
          <a:off x="10475595" y="5733923"/>
          <a:ext cx="1270" cy="99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22750</xdr:rowOff>
    </xdr:from>
    <xdr:ext cx="469744" cy="259045"/>
    <xdr:sp macro="" textlink="">
      <xdr:nvSpPr>
        <xdr:cNvPr id="292" name="労働費最大値テキスト"/>
        <xdr:cNvSpPr txBox="1"/>
      </xdr:nvSpPr>
      <xdr:spPr>
        <a:xfrm>
          <a:off x="10528300" y="55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76073</xdr:rowOff>
    </xdr:from>
    <xdr:to>
      <xdr:col>55</xdr:col>
      <xdr:colOff>88900</xdr:colOff>
      <xdr:row>33</xdr:row>
      <xdr:rowOff>76073</xdr:rowOff>
    </xdr:to>
    <xdr:cxnSp macro="">
      <xdr:nvCxnSpPr>
        <xdr:cNvPr id="293" name="直線コネクタ 292"/>
        <xdr:cNvCxnSpPr/>
      </xdr:nvCxnSpPr>
      <xdr:spPr>
        <a:xfrm>
          <a:off x="10388600" y="573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99314</xdr:rowOff>
    </xdr:from>
    <xdr:to>
      <xdr:col>55</xdr:col>
      <xdr:colOff>0</xdr:colOff>
      <xdr:row>37</xdr:row>
      <xdr:rowOff>101600</xdr:rowOff>
    </xdr:to>
    <xdr:cxnSp macro="">
      <xdr:nvCxnSpPr>
        <xdr:cNvPr id="294" name="直線コネクタ 293"/>
        <xdr:cNvCxnSpPr/>
      </xdr:nvCxnSpPr>
      <xdr:spPr>
        <a:xfrm flipV="1">
          <a:off x="9639300" y="64429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62755</xdr:rowOff>
    </xdr:from>
    <xdr:ext cx="378565" cy="259045"/>
    <xdr:sp macro="" textlink="">
      <xdr:nvSpPr>
        <xdr:cNvPr id="295" name="労働費平均値テキスト"/>
        <xdr:cNvSpPr txBox="1"/>
      </xdr:nvSpPr>
      <xdr:spPr>
        <a:xfrm>
          <a:off x="10528300" y="64064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84328</xdr:rowOff>
    </xdr:from>
    <xdr:to>
      <xdr:col>55</xdr:col>
      <xdr:colOff>50800</xdr:colOff>
      <xdr:row>38</xdr:row>
      <xdr:rowOff>14478</xdr:rowOff>
    </xdr:to>
    <xdr:sp macro="" textlink="">
      <xdr:nvSpPr>
        <xdr:cNvPr id="296" name="フローチャート: 判断 295"/>
        <xdr:cNvSpPr/>
      </xdr:nvSpPr>
      <xdr:spPr>
        <a:xfrm>
          <a:off x="104267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155702</xdr:rowOff>
    </xdr:from>
    <xdr:to>
      <xdr:col>50</xdr:col>
      <xdr:colOff>114300</xdr:colOff>
      <xdr:row>37</xdr:row>
      <xdr:rowOff>101600</xdr:rowOff>
    </xdr:to>
    <xdr:cxnSp macro="">
      <xdr:nvCxnSpPr>
        <xdr:cNvPr id="297" name="直線コネクタ 296"/>
        <xdr:cNvCxnSpPr/>
      </xdr:nvCxnSpPr>
      <xdr:spPr>
        <a:xfrm>
          <a:off x="8750300" y="6156452"/>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74422</xdr:rowOff>
    </xdr:from>
    <xdr:to>
      <xdr:col>50</xdr:col>
      <xdr:colOff>165100</xdr:colOff>
      <xdr:row>38</xdr:row>
      <xdr:rowOff>4572</xdr:rowOff>
    </xdr:to>
    <xdr:sp macro="" textlink="">
      <xdr:nvSpPr>
        <xdr:cNvPr id="298" name="フローチャート: 判断 297"/>
        <xdr:cNvSpPr/>
      </xdr:nvSpPr>
      <xdr:spPr>
        <a:xfrm>
          <a:off x="9588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167149</xdr:rowOff>
    </xdr:from>
    <xdr:ext cx="378565" cy="259045"/>
    <xdr:sp macro="" textlink="">
      <xdr:nvSpPr>
        <xdr:cNvPr id="299" name="テキスト ボックス 298"/>
        <xdr:cNvSpPr txBox="1"/>
      </xdr:nvSpPr>
      <xdr:spPr>
        <a:xfrm>
          <a:off x="9450017"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152654</xdr:rowOff>
    </xdr:from>
    <xdr:to>
      <xdr:col>45</xdr:col>
      <xdr:colOff>177800</xdr:colOff>
      <xdr:row>35</xdr:row>
      <xdr:rowOff>155702</xdr:rowOff>
    </xdr:to>
    <xdr:cxnSp macro="">
      <xdr:nvCxnSpPr>
        <xdr:cNvPr id="300" name="直線コネクタ 299"/>
        <xdr:cNvCxnSpPr/>
      </xdr:nvCxnSpPr>
      <xdr:spPr>
        <a:xfrm>
          <a:off x="7861300" y="5639054"/>
          <a:ext cx="889000" cy="5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40132</xdr:rowOff>
    </xdr:from>
    <xdr:to>
      <xdr:col>46</xdr:col>
      <xdr:colOff>38100</xdr:colOff>
      <xdr:row>37</xdr:row>
      <xdr:rowOff>141732</xdr:rowOff>
    </xdr:to>
    <xdr:sp macro="" textlink="">
      <xdr:nvSpPr>
        <xdr:cNvPr id="301" name="フローチャート: 判断 300"/>
        <xdr:cNvSpPr/>
      </xdr:nvSpPr>
      <xdr:spPr>
        <a:xfrm>
          <a:off x="8699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132859</xdr:rowOff>
    </xdr:from>
    <xdr:ext cx="378565" cy="259045"/>
    <xdr:sp macro="" textlink="">
      <xdr:nvSpPr>
        <xdr:cNvPr id="302" name="テキスト ボックス 301"/>
        <xdr:cNvSpPr txBox="1"/>
      </xdr:nvSpPr>
      <xdr:spPr>
        <a:xfrm>
          <a:off x="8561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79121</xdr:rowOff>
    </xdr:from>
    <xdr:to>
      <xdr:col>41</xdr:col>
      <xdr:colOff>50800</xdr:colOff>
      <xdr:row>32</xdr:row>
      <xdr:rowOff>152654</xdr:rowOff>
    </xdr:to>
    <xdr:cxnSp macro="">
      <xdr:nvCxnSpPr>
        <xdr:cNvPr id="303" name="直線コネクタ 302"/>
        <xdr:cNvCxnSpPr/>
      </xdr:nvCxnSpPr>
      <xdr:spPr>
        <a:xfrm>
          <a:off x="6972300" y="5394071"/>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143383</xdr:rowOff>
    </xdr:from>
    <xdr:to>
      <xdr:col>41</xdr:col>
      <xdr:colOff>101600</xdr:colOff>
      <xdr:row>37</xdr:row>
      <xdr:rowOff>73533</xdr:rowOff>
    </xdr:to>
    <xdr:sp macro="" textlink="">
      <xdr:nvSpPr>
        <xdr:cNvPr id="304" name="フローチャート: 判断 303"/>
        <xdr:cNvSpPr/>
      </xdr:nvSpPr>
      <xdr:spPr>
        <a:xfrm>
          <a:off x="7810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64660</xdr:rowOff>
    </xdr:from>
    <xdr:ext cx="378565" cy="259045"/>
    <xdr:sp macro="" textlink="">
      <xdr:nvSpPr>
        <xdr:cNvPr id="305" name="テキスト ボックス 304"/>
        <xdr:cNvSpPr txBox="1"/>
      </xdr:nvSpPr>
      <xdr:spPr>
        <a:xfrm>
          <a:off x="7672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59944</xdr:rowOff>
    </xdr:from>
    <xdr:to>
      <xdr:col>36</xdr:col>
      <xdr:colOff>165100</xdr:colOff>
      <xdr:row>36</xdr:row>
      <xdr:rowOff>161544</xdr:rowOff>
    </xdr:to>
    <xdr:sp macro="" textlink="">
      <xdr:nvSpPr>
        <xdr:cNvPr id="306" name="フローチャート: 判断 305"/>
        <xdr:cNvSpPr/>
      </xdr:nvSpPr>
      <xdr:spPr>
        <a:xfrm>
          <a:off x="6921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152671</xdr:rowOff>
    </xdr:from>
    <xdr:ext cx="469744" cy="259045"/>
    <xdr:sp macro="" textlink="">
      <xdr:nvSpPr>
        <xdr:cNvPr id="307" name="テキスト ボックス 306"/>
        <xdr:cNvSpPr txBox="1"/>
      </xdr:nvSpPr>
      <xdr:spPr>
        <a:xfrm>
          <a:off x="6737428"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48514</xdr:rowOff>
    </xdr:from>
    <xdr:to>
      <xdr:col>55</xdr:col>
      <xdr:colOff>50800</xdr:colOff>
      <xdr:row>37</xdr:row>
      <xdr:rowOff>150114</xdr:rowOff>
    </xdr:to>
    <xdr:sp macro="" textlink="">
      <xdr:nvSpPr>
        <xdr:cNvPr id="313" name="楕円 312"/>
        <xdr:cNvSpPr/>
      </xdr:nvSpPr>
      <xdr:spPr>
        <a:xfrm>
          <a:off x="10426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71391</xdr:rowOff>
    </xdr:from>
    <xdr:ext cx="378565" cy="259045"/>
    <xdr:sp macro="" textlink="">
      <xdr:nvSpPr>
        <xdr:cNvPr id="314" name="労働費該当値テキスト"/>
        <xdr:cNvSpPr txBox="1"/>
      </xdr:nvSpPr>
      <xdr:spPr>
        <a:xfrm>
          <a:off x="10528300" y="624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50800</xdr:rowOff>
    </xdr:from>
    <xdr:to>
      <xdr:col>50</xdr:col>
      <xdr:colOff>165100</xdr:colOff>
      <xdr:row>37</xdr:row>
      <xdr:rowOff>152400</xdr:rowOff>
    </xdr:to>
    <xdr:sp macro="" textlink="">
      <xdr:nvSpPr>
        <xdr:cNvPr id="315" name="楕円 314"/>
        <xdr:cNvSpPr/>
      </xdr:nvSpPr>
      <xdr:spPr>
        <a:xfrm>
          <a:off x="9588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168927</xdr:rowOff>
    </xdr:from>
    <xdr:ext cx="378565" cy="259045"/>
    <xdr:sp macro="" textlink="">
      <xdr:nvSpPr>
        <xdr:cNvPr id="316" name="テキスト ボックス 315"/>
        <xdr:cNvSpPr txBox="1"/>
      </xdr:nvSpPr>
      <xdr:spPr>
        <a:xfrm>
          <a:off x="9450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104902</xdr:rowOff>
    </xdr:from>
    <xdr:to>
      <xdr:col>46</xdr:col>
      <xdr:colOff>38100</xdr:colOff>
      <xdr:row>36</xdr:row>
      <xdr:rowOff>35052</xdr:rowOff>
    </xdr:to>
    <xdr:sp macro="" textlink="">
      <xdr:nvSpPr>
        <xdr:cNvPr id="317" name="楕円 316"/>
        <xdr:cNvSpPr/>
      </xdr:nvSpPr>
      <xdr:spPr>
        <a:xfrm>
          <a:off x="869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51579</xdr:rowOff>
    </xdr:from>
    <xdr:ext cx="469744" cy="259045"/>
    <xdr:sp macro="" textlink="">
      <xdr:nvSpPr>
        <xdr:cNvPr id="318" name="テキスト ボックス 317"/>
        <xdr:cNvSpPr txBox="1"/>
      </xdr:nvSpPr>
      <xdr:spPr>
        <a:xfrm>
          <a:off x="8515428"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101854</xdr:rowOff>
    </xdr:from>
    <xdr:to>
      <xdr:col>41</xdr:col>
      <xdr:colOff>101600</xdr:colOff>
      <xdr:row>33</xdr:row>
      <xdr:rowOff>32004</xdr:rowOff>
    </xdr:to>
    <xdr:sp macro="" textlink="">
      <xdr:nvSpPr>
        <xdr:cNvPr id="319" name="楕円 318"/>
        <xdr:cNvSpPr/>
      </xdr:nvSpPr>
      <xdr:spPr>
        <a:xfrm>
          <a:off x="7810500" y="55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48531</xdr:rowOff>
    </xdr:from>
    <xdr:ext cx="469744" cy="259045"/>
    <xdr:sp macro="" textlink="">
      <xdr:nvSpPr>
        <xdr:cNvPr id="320" name="テキスト ボックス 319"/>
        <xdr:cNvSpPr txBox="1"/>
      </xdr:nvSpPr>
      <xdr:spPr>
        <a:xfrm>
          <a:off x="7626428"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28321</xdr:rowOff>
    </xdr:from>
    <xdr:to>
      <xdr:col>36</xdr:col>
      <xdr:colOff>165100</xdr:colOff>
      <xdr:row>31</xdr:row>
      <xdr:rowOff>129921</xdr:rowOff>
    </xdr:to>
    <xdr:sp macro="" textlink="">
      <xdr:nvSpPr>
        <xdr:cNvPr id="321" name="楕円 320"/>
        <xdr:cNvSpPr/>
      </xdr:nvSpPr>
      <xdr:spPr>
        <a:xfrm>
          <a:off x="6921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146448</xdr:rowOff>
    </xdr:from>
    <xdr:ext cx="469744" cy="259045"/>
    <xdr:sp macro="" textlink="">
      <xdr:nvSpPr>
        <xdr:cNvPr id="322" name="テキスト ボックス 321"/>
        <xdr:cNvSpPr txBox="1"/>
      </xdr:nvSpPr>
      <xdr:spPr>
        <a:xfrm>
          <a:off x="6737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4" name="直線コネクタ 343"/>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5"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6" name="直線コネクタ 345"/>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7"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8" name="直線コネクタ 347"/>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78253</xdr:rowOff>
    </xdr:from>
    <xdr:to>
      <xdr:col>55</xdr:col>
      <xdr:colOff>0</xdr:colOff>
      <xdr:row>55</xdr:row>
      <xdr:rowOff>61885</xdr:rowOff>
    </xdr:to>
    <xdr:cxnSp macro="">
      <xdr:nvCxnSpPr>
        <xdr:cNvPr id="349" name="直線コネクタ 348"/>
        <xdr:cNvCxnSpPr/>
      </xdr:nvCxnSpPr>
      <xdr:spPr>
        <a:xfrm flipV="1">
          <a:off x="9639300" y="9336553"/>
          <a:ext cx="838200" cy="1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50"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1" name="フローチャート: 判断 350"/>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48077</xdr:rowOff>
    </xdr:from>
    <xdr:to>
      <xdr:col>50</xdr:col>
      <xdr:colOff>114300</xdr:colOff>
      <xdr:row>55</xdr:row>
      <xdr:rowOff>61885</xdr:rowOff>
    </xdr:to>
    <xdr:cxnSp macro="">
      <xdr:nvCxnSpPr>
        <xdr:cNvPr id="352" name="直線コネクタ 351"/>
        <xdr:cNvCxnSpPr/>
      </xdr:nvCxnSpPr>
      <xdr:spPr>
        <a:xfrm>
          <a:off x="8750300" y="9477827"/>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3" name="フローチャート: 判断 352"/>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4" name="テキスト ボックス 353"/>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48077</xdr:rowOff>
    </xdr:from>
    <xdr:to>
      <xdr:col>45</xdr:col>
      <xdr:colOff>177800</xdr:colOff>
      <xdr:row>55</xdr:row>
      <xdr:rowOff>103307</xdr:rowOff>
    </xdr:to>
    <xdr:cxnSp macro="">
      <xdr:nvCxnSpPr>
        <xdr:cNvPr id="355" name="直線コネクタ 354"/>
        <xdr:cNvCxnSpPr/>
      </xdr:nvCxnSpPr>
      <xdr:spPr>
        <a:xfrm flipV="1">
          <a:off x="7861300" y="9477827"/>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6" name="フローチャート: 判断 355"/>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7" name="テキスト ボックス 356"/>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88036</xdr:rowOff>
    </xdr:from>
    <xdr:to>
      <xdr:col>41</xdr:col>
      <xdr:colOff>50800</xdr:colOff>
      <xdr:row>55</xdr:row>
      <xdr:rowOff>103307</xdr:rowOff>
    </xdr:to>
    <xdr:cxnSp macro="">
      <xdr:nvCxnSpPr>
        <xdr:cNvPr id="358" name="直線コネクタ 357"/>
        <xdr:cNvCxnSpPr/>
      </xdr:nvCxnSpPr>
      <xdr:spPr>
        <a:xfrm>
          <a:off x="6972300" y="9517786"/>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9" name="フローチャート: 判断 358"/>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60" name="テキスト ボックス 359"/>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61" name="フローチャート: 判断 360"/>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2" name="テキスト ボックス 361"/>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27453</xdr:rowOff>
    </xdr:from>
    <xdr:to>
      <xdr:col>55</xdr:col>
      <xdr:colOff>50800</xdr:colOff>
      <xdr:row>54</xdr:row>
      <xdr:rowOff>129053</xdr:rowOff>
    </xdr:to>
    <xdr:sp macro="" textlink="">
      <xdr:nvSpPr>
        <xdr:cNvPr id="368" name="楕円 367"/>
        <xdr:cNvSpPr/>
      </xdr:nvSpPr>
      <xdr:spPr>
        <a:xfrm>
          <a:off x="10426700" y="92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50330</xdr:rowOff>
    </xdr:from>
    <xdr:ext cx="469744" cy="259045"/>
    <xdr:sp macro="" textlink="">
      <xdr:nvSpPr>
        <xdr:cNvPr id="369" name="農林水産業費該当値テキスト"/>
        <xdr:cNvSpPr txBox="1"/>
      </xdr:nvSpPr>
      <xdr:spPr>
        <a:xfrm>
          <a:off x="10528300" y="913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11085</xdr:rowOff>
    </xdr:from>
    <xdr:to>
      <xdr:col>50</xdr:col>
      <xdr:colOff>165100</xdr:colOff>
      <xdr:row>55</xdr:row>
      <xdr:rowOff>112685</xdr:rowOff>
    </xdr:to>
    <xdr:sp macro="" textlink="">
      <xdr:nvSpPr>
        <xdr:cNvPr id="370" name="楕円 369"/>
        <xdr:cNvSpPr/>
      </xdr:nvSpPr>
      <xdr:spPr>
        <a:xfrm>
          <a:off x="9588500" y="9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129212</xdr:rowOff>
    </xdr:from>
    <xdr:ext cx="469744" cy="259045"/>
    <xdr:sp macro="" textlink="">
      <xdr:nvSpPr>
        <xdr:cNvPr id="371" name="テキスト ボックス 370"/>
        <xdr:cNvSpPr txBox="1"/>
      </xdr:nvSpPr>
      <xdr:spPr>
        <a:xfrm>
          <a:off x="9404428" y="921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168727</xdr:rowOff>
    </xdr:from>
    <xdr:to>
      <xdr:col>46</xdr:col>
      <xdr:colOff>38100</xdr:colOff>
      <xdr:row>55</xdr:row>
      <xdr:rowOff>98877</xdr:rowOff>
    </xdr:to>
    <xdr:sp macro="" textlink="">
      <xdr:nvSpPr>
        <xdr:cNvPr id="372" name="楕円 371"/>
        <xdr:cNvSpPr/>
      </xdr:nvSpPr>
      <xdr:spPr>
        <a:xfrm>
          <a:off x="8699500" y="94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115404</xdr:rowOff>
    </xdr:from>
    <xdr:ext cx="469744" cy="259045"/>
    <xdr:sp macro="" textlink="">
      <xdr:nvSpPr>
        <xdr:cNvPr id="373" name="テキスト ボックス 372"/>
        <xdr:cNvSpPr txBox="1"/>
      </xdr:nvSpPr>
      <xdr:spPr>
        <a:xfrm>
          <a:off x="8515428" y="920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52507</xdr:rowOff>
    </xdr:from>
    <xdr:to>
      <xdr:col>41</xdr:col>
      <xdr:colOff>101600</xdr:colOff>
      <xdr:row>55</xdr:row>
      <xdr:rowOff>154107</xdr:rowOff>
    </xdr:to>
    <xdr:sp macro="" textlink="">
      <xdr:nvSpPr>
        <xdr:cNvPr id="374" name="楕円 373"/>
        <xdr:cNvSpPr/>
      </xdr:nvSpPr>
      <xdr:spPr>
        <a:xfrm>
          <a:off x="7810500" y="94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170634</xdr:rowOff>
    </xdr:from>
    <xdr:ext cx="469744" cy="259045"/>
    <xdr:sp macro="" textlink="">
      <xdr:nvSpPr>
        <xdr:cNvPr id="375" name="テキスト ボックス 374"/>
        <xdr:cNvSpPr txBox="1"/>
      </xdr:nvSpPr>
      <xdr:spPr>
        <a:xfrm>
          <a:off x="7626428" y="92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37236</xdr:rowOff>
    </xdr:from>
    <xdr:to>
      <xdr:col>36</xdr:col>
      <xdr:colOff>165100</xdr:colOff>
      <xdr:row>55</xdr:row>
      <xdr:rowOff>138836</xdr:rowOff>
    </xdr:to>
    <xdr:sp macro="" textlink="">
      <xdr:nvSpPr>
        <xdr:cNvPr id="376" name="楕円 375"/>
        <xdr:cNvSpPr/>
      </xdr:nvSpPr>
      <xdr:spPr>
        <a:xfrm>
          <a:off x="6921500" y="9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155363</xdr:rowOff>
    </xdr:from>
    <xdr:ext cx="469744" cy="259045"/>
    <xdr:sp macro="" textlink="">
      <xdr:nvSpPr>
        <xdr:cNvPr id="377" name="テキスト ボックス 376"/>
        <xdr:cNvSpPr txBox="1"/>
      </xdr:nvSpPr>
      <xdr:spPr>
        <a:xfrm>
          <a:off x="6737428" y="924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3" name="直線コネクタ 402"/>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4"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5" name="直線コネクタ 404"/>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6"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7" name="直線コネクタ 406"/>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30069</xdr:rowOff>
    </xdr:from>
    <xdr:to>
      <xdr:col>55</xdr:col>
      <xdr:colOff>0</xdr:colOff>
      <xdr:row>78</xdr:row>
      <xdr:rowOff>52636</xdr:rowOff>
    </xdr:to>
    <xdr:cxnSp macro="">
      <xdr:nvCxnSpPr>
        <xdr:cNvPr id="408" name="直線コネクタ 407"/>
        <xdr:cNvCxnSpPr/>
      </xdr:nvCxnSpPr>
      <xdr:spPr>
        <a:xfrm>
          <a:off x="9639300" y="13403169"/>
          <a:ext cx="8382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9"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0" name="フローチャート: 判断 409"/>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4009</xdr:rowOff>
    </xdr:from>
    <xdr:to>
      <xdr:col>50</xdr:col>
      <xdr:colOff>114300</xdr:colOff>
      <xdr:row>78</xdr:row>
      <xdr:rowOff>30069</xdr:rowOff>
    </xdr:to>
    <xdr:cxnSp macro="">
      <xdr:nvCxnSpPr>
        <xdr:cNvPr id="411" name="直線コネクタ 410"/>
        <xdr:cNvCxnSpPr/>
      </xdr:nvCxnSpPr>
      <xdr:spPr>
        <a:xfrm>
          <a:off x="8750300" y="1337710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2" name="フローチャート: 判断 411"/>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3" name="テキスト ボックス 412"/>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4009</xdr:rowOff>
    </xdr:from>
    <xdr:to>
      <xdr:col>45</xdr:col>
      <xdr:colOff>177800</xdr:colOff>
      <xdr:row>78</xdr:row>
      <xdr:rowOff>29612</xdr:rowOff>
    </xdr:to>
    <xdr:cxnSp macro="">
      <xdr:nvCxnSpPr>
        <xdr:cNvPr id="414" name="直線コネクタ 413"/>
        <xdr:cNvCxnSpPr/>
      </xdr:nvCxnSpPr>
      <xdr:spPr>
        <a:xfrm flipV="1">
          <a:off x="7861300" y="1337710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5" name="フローチャート: 判断 414"/>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6" name="テキスト ボックス 415"/>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3911</xdr:rowOff>
    </xdr:from>
    <xdr:to>
      <xdr:col>41</xdr:col>
      <xdr:colOff>50800</xdr:colOff>
      <xdr:row>78</xdr:row>
      <xdr:rowOff>29612</xdr:rowOff>
    </xdr:to>
    <xdr:cxnSp macro="">
      <xdr:nvCxnSpPr>
        <xdr:cNvPr id="417" name="直線コネクタ 416"/>
        <xdr:cNvCxnSpPr/>
      </xdr:nvCxnSpPr>
      <xdr:spPr>
        <a:xfrm>
          <a:off x="6972300" y="13377011"/>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8" name="フローチャート: 判断 417"/>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9" name="テキスト ボックス 418"/>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20" name="フローチャート: 判断 419"/>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21" name="テキスト ボックス 420"/>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1836</xdr:rowOff>
    </xdr:from>
    <xdr:to>
      <xdr:col>55</xdr:col>
      <xdr:colOff>50800</xdr:colOff>
      <xdr:row>78</xdr:row>
      <xdr:rowOff>103436</xdr:rowOff>
    </xdr:to>
    <xdr:sp macro="" textlink="">
      <xdr:nvSpPr>
        <xdr:cNvPr id="427" name="楕円 426"/>
        <xdr:cNvSpPr/>
      </xdr:nvSpPr>
      <xdr:spPr>
        <a:xfrm>
          <a:off x="10426700" y="133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151713</xdr:rowOff>
    </xdr:from>
    <xdr:ext cx="469744" cy="259045"/>
    <xdr:sp macro="" textlink="">
      <xdr:nvSpPr>
        <xdr:cNvPr id="428" name="商工費該当値テキスト"/>
        <xdr:cNvSpPr txBox="1"/>
      </xdr:nvSpPr>
      <xdr:spPr>
        <a:xfrm>
          <a:off x="10528300" y="1335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150719</xdr:rowOff>
    </xdr:from>
    <xdr:to>
      <xdr:col>50</xdr:col>
      <xdr:colOff>165100</xdr:colOff>
      <xdr:row>78</xdr:row>
      <xdr:rowOff>80869</xdr:rowOff>
    </xdr:to>
    <xdr:sp macro="" textlink="">
      <xdr:nvSpPr>
        <xdr:cNvPr id="429" name="楕円 428"/>
        <xdr:cNvSpPr/>
      </xdr:nvSpPr>
      <xdr:spPr>
        <a:xfrm>
          <a:off x="9588500" y="133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71996</xdr:rowOff>
    </xdr:from>
    <xdr:ext cx="469744" cy="259045"/>
    <xdr:sp macro="" textlink="">
      <xdr:nvSpPr>
        <xdr:cNvPr id="430" name="テキスト ボックス 429"/>
        <xdr:cNvSpPr txBox="1"/>
      </xdr:nvSpPr>
      <xdr:spPr>
        <a:xfrm>
          <a:off x="9404428" y="1344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124659</xdr:rowOff>
    </xdr:from>
    <xdr:to>
      <xdr:col>46</xdr:col>
      <xdr:colOff>38100</xdr:colOff>
      <xdr:row>78</xdr:row>
      <xdr:rowOff>54809</xdr:rowOff>
    </xdr:to>
    <xdr:sp macro="" textlink="">
      <xdr:nvSpPr>
        <xdr:cNvPr id="431" name="楕円 430"/>
        <xdr:cNvSpPr/>
      </xdr:nvSpPr>
      <xdr:spPr>
        <a:xfrm>
          <a:off x="8699500" y="133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45936</xdr:rowOff>
    </xdr:from>
    <xdr:ext cx="469744" cy="259045"/>
    <xdr:sp macro="" textlink="">
      <xdr:nvSpPr>
        <xdr:cNvPr id="432" name="テキスト ボックス 431"/>
        <xdr:cNvSpPr txBox="1"/>
      </xdr:nvSpPr>
      <xdr:spPr>
        <a:xfrm>
          <a:off x="8515428" y="1341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150262</xdr:rowOff>
    </xdr:from>
    <xdr:to>
      <xdr:col>41</xdr:col>
      <xdr:colOff>101600</xdr:colOff>
      <xdr:row>78</xdr:row>
      <xdr:rowOff>80412</xdr:rowOff>
    </xdr:to>
    <xdr:sp macro="" textlink="">
      <xdr:nvSpPr>
        <xdr:cNvPr id="433" name="楕円 432"/>
        <xdr:cNvSpPr/>
      </xdr:nvSpPr>
      <xdr:spPr>
        <a:xfrm>
          <a:off x="7810500" y="13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71539</xdr:rowOff>
    </xdr:from>
    <xdr:ext cx="469744" cy="259045"/>
    <xdr:sp macro="" textlink="">
      <xdr:nvSpPr>
        <xdr:cNvPr id="434" name="テキスト ボックス 433"/>
        <xdr:cNvSpPr txBox="1"/>
      </xdr:nvSpPr>
      <xdr:spPr>
        <a:xfrm>
          <a:off x="7626428" y="134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124561</xdr:rowOff>
    </xdr:from>
    <xdr:to>
      <xdr:col>36</xdr:col>
      <xdr:colOff>165100</xdr:colOff>
      <xdr:row>78</xdr:row>
      <xdr:rowOff>54711</xdr:rowOff>
    </xdr:to>
    <xdr:sp macro="" textlink="">
      <xdr:nvSpPr>
        <xdr:cNvPr id="435" name="楕円 434"/>
        <xdr:cNvSpPr/>
      </xdr:nvSpPr>
      <xdr:spPr>
        <a:xfrm>
          <a:off x="6921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45838</xdr:rowOff>
    </xdr:from>
    <xdr:ext cx="469744" cy="259045"/>
    <xdr:sp macro="" textlink="">
      <xdr:nvSpPr>
        <xdr:cNvPr id="436" name="テキスト ボックス 435"/>
        <xdr:cNvSpPr txBox="1"/>
      </xdr:nvSpPr>
      <xdr:spPr>
        <a:xfrm>
          <a:off x="6737428" y="134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1" name="直線コネクタ 460"/>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2"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3" name="直線コネクタ 462"/>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4"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5" name="直線コネクタ 464"/>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127984</xdr:rowOff>
    </xdr:from>
    <xdr:to>
      <xdr:col>55</xdr:col>
      <xdr:colOff>0</xdr:colOff>
      <xdr:row>95</xdr:row>
      <xdr:rowOff>131660</xdr:rowOff>
    </xdr:to>
    <xdr:cxnSp macro="">
      <xdr:nvCxnSpPr>
        <xdr:cNvPr id="466" name="直線コネクタ 465"/>
        <xdr:cNvCxnSpPr/>
      </xdr:nvCxnSpPr>
      <xdr:spPr>
        <a:xfrm flipV="1">
          <a:off x="9639300" y="16415734"/>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7"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8" name="フローチャート: 判断 467"/>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17856</xdr:rowOff>
    </xdr:from>
    <xdr:to>
      <xdr:col>50</xdr:col>
      <xdr:colOff>114300</xdr:colOff>
      <xdr:row>95</xdr:row>
      <xdr:rowOff>131660</xdr:rowOff>
    </xdr:to>
    <xdr:cxnSp macro="">
      <xdr:nvCxnSpPr>
        <xdr:cNvPr id="469" name="直線コネクタ 468"/>
        <xdr:cNvCxnSpPr/>
      </xdr:nvCxnSpPr>
      <xdr:spPr>
        <a:xfrm>
          <a:off x="8750300" y="16305606"/>
          <a:ext cx="889000" cy="1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0" name="フローチャート: 判断 469"/>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71" name="テキスト ボックス 470"/>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17856</xdr:rowOff>
    </xdr:from>
    <xdr:to>
      <xdr:col>45</xdr:col>
      <xdr:colOff>177800</xdr:colOff>
      <xdr:row>95</xdr:row>
      <xdr:rowOff>66053</xdr:rowOff>
    </xdr:to>
    <xdr:cxnSp macro="">
      <xdr:nvCxnSpPr>
        <xdr:cNvPr id="472" name="直線コネクタ 471"/>
        <xdr:cNvCxnSpPr/>
      </xdr:nvCxnSpPr>
      <xdr:spPr>
        <a:xfrm flipV="1">
          <a:off x="7861300" y="16305606"/>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3" name="フローチャート: 判断 472"/>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4" name="テキスト ボックス 473"/>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40584</xdr:rowOff>
    </xdr:from>
    <xdr:to>
      <xdr:col>41</xdr:col>
      <xdr:colOff>50800</xdr:colOff>
      <xdr:row>95</xdr:row>
      <xdr:rowOff>66053</xdr:rowOff>
    </xdr:to>
    <xdr:cxnSp macro="">
      <xdr:nvCxnSpPr>
        <xdr:cNvPr id="475" name="直線コネクタ 474"/>
        <xdr:cNvCxnSpPr/>
      </xdr:nvCxnSpPr>
      <xdr:spPr>
        <a:xfrm>
          <a:off x="6972300" y="16328334"/>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6" name="フローチャート: 判断 475"/>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7" name="テキスト ボックス 476"/>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8" name="フローチャート: 判断 477"/>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9" name="テキスト ボックス 478"/>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77184</xdr:rowOff>
    </xdr:from>
    <xdr:to>
      <xdr:col>55</xdr:col>
      <xdr:colOff>50800</xdr:colOff>
      <xdr:row>96</xdr:row>
      <xdr:rowOff>7334</xdr:rowOff>
    </xdr:to>
    <xdr:sp macro="" textlink="">
      <xdr:nvSpPr>
        <xdr:cNvPr id="485" name="楕円 484"/>
        <xdr:cNvSpPr/>
      </xdr:nvSpPr>
      <xdr:spPr>
        <a:xfrm>
          <a:off x="104267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100061</xdr:rowOff>
    </xdr:from>
    <xdr:ext cx="534377" cy="259045"/>
    <xdr:sp macro="" textlink="">
      <xdr:nvSpPr>
        <xdr:cNvPr id="486" name="土木費該当値テキスト"/>
        <xdr:cNvSpPr txBox="1"/>
      </xdr:nvSpPr>
      <xdr:spPr>
        <a:xfrm>
          <a:off x="10528300" y="162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80860</xdr:rowOff>
    </xdr:from>
    <xdr:to>
      <xdr:col>50</xdr:col>
      <xdr:colOff>165100</xdr:colOff>
      <xdr:row>96</xdr:row>
      <xdr:rowOff>11010</xdr:rowOff>
    </xdr:to>
    <xdr:sp macro="" textlink="">
      <xdr:nvSpPr>
        <xdr:cNvPr id="487" name="楕円 486"/>
        <xdr:cNvSpPr/>
      </xdr:nvSpPr>
      <xdr:spPr>
        <a:xfrm>
          <a:off x="9588500" y="163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27537</xdr:rowOff>
    </xdr:from>
    <xdr:ext cx="534377" cy="259045"/>
    <xdr:sp macro="" textlink="">
      <xdr:nvSpPr>
        <xdr:cNvPr id="488" name="テキスト ボックス 487"/>
        <xdr:cNvSpPr txBox="1"/>
      </xdr:nvSpPr>
      <xdr:spPr>
        <a:xfrm>
          <a:off x="9372111" y="161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138506</xdr:rowOff>
    </xdr:from>
    <xdr:to>
      <xdr:col>46</xdr:col>
      <xdr:colOff>38100</xdr:colOff>
      <xdr:row>95</xdr:row>
      <xdr:rowOff>68656</xdr:rowOff>
    </xdr:to>
    <xdr:sp macro="" textlink="">
      <xdr:nvSpPr>
        <xdr:cNvPr id="489" name="楕円 488"/>
        <xdr:cNvSpPr/>
      </xdr:nvSpPr>
      <xdr:spPr>
        <a:xfrm>
          <a:off x="8699500" y="16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85183</xdr:rowOff>
    </xdr:from>
    <xdr:ext cx="534377" cy="259045"/>
    <xdr:sp macro="" textlink="">
      <xdr:nvSpPr>
        <xdr:cNvPr id="490" name="テキスト ボックス 489"/>
        <xdr:cNvSpPr txBox="1"/>
      </xdr:nvSpPr>
      <xdr:spPr>
        <a:xfrm>
          <a:off x="8483111" y="160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15253</xdr:rowOff>
    </xdr:from>
    <xdr:to>
      <xdr:col>41</xdr:col>
      <xdr:colOff>101600</xdr:colOff>
      <xdr:row>95</xdr:row>
      <xdr:rowOff>116853</xdr:rowOff>
    </xdr:to>
    <xdr:sp macro="" textlink="">
      <xdr:nvSpPr>
        <xdr:cNvPr id="491" name="楕円 490"/>
        <xdr:cNvSpPr/>
      </xdr:nvSpPr>
      <xdr:spPr>
        <a:xfrm>
          <a:off x="7810500" y="163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133380</xdr:rowOff>
    </xdr:from>
    <xdr:ext cx="534377" cy="259045"/>
    <xdr:sp macro="" textlink="">
      <xdr:nvSpPr>
        <xdr:cNvPr id="492" name="テキスト ボックス 491"/>
        <xdr:cNvSpPr txBox="1"/>
      </xdr:nvSpPr>
      <xdr:spPr>
        <a:xfrm>
          <a:off x="7594111" y="160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161234</xdr:rowOff>
    </xdr:from>
    <xdr:to>
      <xdr:col>36</xdr:col>
      <xdr:colOff>165100</xdr:colOff>
      <xdr:row>95</xdr:row>
      <xdr:rowOff>91384</xdr:rowOff>
    </xdr:to>
    <xdr:sp macro="" textlink="">
      <xdr:nvSpPr>
        <xdr:cNvPr id="493" name="楕円 492"/>
        <xdr:cNvSpPr/>
      </xdr:nvSpPr>
      <xdr:spPr>
        <a:xfrm>
          <a:off x="6921500" y="162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107911</xdr:rowOff>
    </xdr:from>
    <xdr:ext cx="534377" cy="259045"/>
    <xdr:sp macro="" textlink="">
      <xdr:nvSpPr>
        <xdr:cNvPr id="494" name="テキスト ボックス 493"/>
        <xdr:cNvSpPr txBox="1"/>
      </xdr:nvSpPr>
      <xdr:spPr>
        <a:xfrm>
          <a:off x="6705111" y="160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1" name="直線コネクタ 520"/>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2"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3" name="直線コネクタ 522"/>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4"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5" name="直線コネクタ 524"/>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158804</xdr:rowOff>
    </xdr:from>
    <xdr:to>
      <xdr:col>85</xdr:col>
      <xdr:colOff>127000</xdr:colOff>
      <xdr:row>35</xdr:row>
      <xdr:rowOff>13153</xdr:rowOff>
    </xdr:to>
    <xdr:cxnSp macro="">
      <xdr:nvCxnSpPr>
        <xdr:cNvPr id="526" name="直線コネクタ 525"/>
        <xdr:cNvCxnSpPr/>
      </xdr:nvCxnSpPr>
      <xdr:spPr>
        <a:xfrm>
          <a:off x="15481300" y="5988104"/>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7"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8" name="フローチャート: 判断 527"/>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158804</xdr:rowOff>
    </xdr:from>
    <xdr:to>
      <xdr:col>81</xdr:col>
      <xdr:colOff>50800</xdr:colOff>
      <xdr:row>36</xdr:row>
      <xdr:rowOff>79937</xdr:rowOff>
    </xdr:to>
    <xdr:cxnSp macro="">
      <xdr:nvCxnSpPr>
        <xdr:cNvPr id="529" name="直線コネクタ 528"/>
        <xdr:cNvCxnSpPr/>
      </xdr:nvCxnSpPr>
      <xdr:spPr>
        <a:xfrm flipV="1">
          <a:off x="14592300" y="5988104"/>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0" name="フローチャート: 判断 529"/>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1" name="テキスト ボックス 530"/>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79937</xdr:rowOff>
    </xdr:from>
    <xdr:to>
      <xdr:col>76</xdr:col>
      <xdr:colOff>114300</xdr:colOff>
      <xdr:row>36</xdr:row>
      <xdr:rowOff>96266</xdr:rowOff>
    </xdr:to>
    <xdr:cxnSp macro="">
      <xdr:nvCxnSpPr>
        <xdr:cNvPr id="532" name="直線コネクタ 531"/>
        <xdr:cNvCxnSpPr/>
      </xdr:nvCxnSpPr>
      <xdr:spPr>
        <a:xfrm flipV="1">
          <a:off x="13703300" y="6252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3" name="フローチャート: 判断 532"/>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4" name="テキスト ボックス 533"/>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16746</xdr:rowOff>
    </xdr:from>
    <xdr:to>
      <xdr:col>71</xdr:col>
      <xdr:colOff>177800</xdr:colOff>
      <xdr:row>36</xdr:row>
      <xdr:rowOff>96266</xdr:rowOff>
    </xdr:to>
    <xdr:cxnSp macro="">
      <xdr:nvCxnSpPr>
        <xdr:cNvPr id="535" name="直線コネクタ 534"/>
        <xdr:cNvCxnSpPr/>
      </xdr:nvCxnSpPr>
      <xdr:spPr>
        <a:xfrm>
          <a:off x="12814300" y="6188946"/>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6" name="フローチャート: 判断 535"/>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7" name="テキスト ボックス 536"/>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8" name="フローチャート: 判断 537"/>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9" name="テキスト ボックス 538"/>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133803</xdr:rowOff>
    </xdr:from>
    <xdr:to>
      <xdr:col>85</xdr:col>
      <xdr:colOff>177800</xdr:colOff>
      <xdr:row>35</xdr:row>
      <xdr:rowOff>63953</xdr:rowOff>
    </xdr:to>
    <xdr:sp macro="" textlink="">
      <xdr:nvSpPr>
        <xdr:cNvPr id="545" name="楕円 544"/>
        <xdr:cNvSpPr/>
      </xdr:nvSpPr>
      <xdr:spPr>
        <a:xfrm>
          <a:off x="162687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156680</xdr:rowOff>
    </xdr:from>
    <xdr:ext cx="534377" cy="259045"/>
    <xdr:sp macro="" textlink="">
      <xdr:nvSpPr>
        <xdr:cNvPr id="546" name="消防費該当値テキスト"/>
        <xdr:cNvSpPr txBox="1"/>
      </xdr:nvSpPr>
      <xdr:spPr>
        <a:xfrm>
          <a:off x="16370300" y="581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108004</xdr:rowOff>
    </xdr:from>
    <xdr:to>
      <xdr:col>81</xdr:col>
      <xdr:colOff>101600</xdr:colOff>
      <xdr:row>35</xdr:row>
      <xdr:rowOff>38154</xdr:rowOff>
    </xdr:to>
    <xdr:sp macro="" textlink="">
      <xdr:nvSpPr>
        <xdr:cNvPr id="547" name="楕円 546"/>
        <xdr:cNvSpPr/>
      </xdr:nvSpPr>
      <xdr:spPr>
        <a:xfrm>
          <a:off x="15430500" y="59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54681</xdr:rowOff>
    </xdr:from>
    <xdr:ext cx="534377" cy="259045"/>
    <xdr:sp macro="" textlink="">
      <xdr:nvSpPr>
        <xdr:cNvPr id="548" name="テキスト ボックス 547"/>
        <xdr:cNvSpPr txBox="1"/>
      </xdr:nvSpPr>
      <xdr:spPr>
        <a:xfrm>
          <a:off x="15214111" y="57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29137</xdr:rowOff>
    </xdr:from>
    <xdr:to>
      <xdr:col>76</xdr:col>
      <xdr:colOff>165100</xdr:colOff>
      <xdr:row>36</xdr:row>
      <xdr:rowOff>130737</xdr:rowOff>
    </xdr:to>
    <xdr:sp macro="" textlink="">
      <xdr:nvSpPr>
        <xdr:cNvPr id="549" name="楕円 548"/>
        <xdr:cNvSpPr/>
      </xdr:nvSpPr>
      <xdr:spPr>
        <a:xfrm>
          <a:off x="14541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121864</xdr:rowOff>
    </xdr:from>
    <xdr:ext cx="534377" cy="259045"/>
    <xdr:sp macro="" textlink="">
      <xdr:nvSpPr>
        <xdr:cNvPr id="550" name="テキスト ボックス 549"/>
        <xdr:cNvSpPr txBox="1"/>
      </xdr:nvSpPr>
      <xdr:spPr>
        <a:xfrm>
          <a:off x="14325111" y="62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45466</xdr:rowOff>
    </xdr:from>
    <xdr:to>
      <xdr:col>72</xdr:col>
      <xdr:colOff>38100</xdr:colOff>
      <xdr:row>36</xdr:row>
      <xdr:rowOff>147066</xdr:rowOff>
    </xdr:to>
    <xdr:sp macro="" textlink="">
      <xdr:nvSpPr>
        <xdr:cNvPr id="551" name="楕円 550"/>
        <xdr:cNvSpPr/>
      </xdr:nvSpPr>
      <xdr:spPr>
        <a:xfrm>
          <a:off x="13652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138193</xdr:rowOff>
    </xdr:from>
    <xdr:ext cx="534377" cy="259045"/>
    <xdr:sp macro="" textlink="">
      <xdr:nvSpPr>
        <xdr:cNvPr id="552" name="テキスト ボックス 551"/>
        <xdr:cNvSpPr txBox="1"/>
      </xdr:nvSpPr>
      <xdr:spPr>
        <a:xfrm>
          <a:off x="13436111" y="63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137396</xdr:rowOff>
    </xdr:from>
    <xdr:to>
      <xdr:col>67</xdr:col>
      <xdr:colOff>101600</xdr:colOff>
      <xdr:row>36</xdr:row>
      <xdr:rowOff>67546</xdr:rowOff>
    </xdr:to>
    <xdr:sp macro="" textlink="">
      <xdr:nvSpPr>
        <xdr:cNvPr id="553" name="楕円 552"/>
        <xdr:cNvSpPr/>
      </xdr:nvSpPr>
      <xdr:spPr>
        <a:xfrm>
          <a:off x="127635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84073</xdr:rowOff>
    </xdr:from>
    <xdr:ext cx="534377" cy="259045"/>
    <xdr:sp macro="" textlink="">
      <xdr:nvSpPr>
        <xdr:cNvPr id="554" name="テキスト ボックス 553"/>
        <xdr:cNvSpPr txBox="1"/>
      </xdr:nvSpPr>
      <xdr:spPr>
        <a:xfrm>
          <a:off x="12547111" y="5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7" name="直線コネクタ 576"/>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8"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9" name="直線コネクタ 578"/>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80"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81" name="直線コネクタ 580"/>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66182</xdr:rowOff>
    </xdr:from>
    <xdr:to>
      <xdr:col>85</xdr:col>
      <xdr:colOff>127000</xdr:colOff>
      <xdr:row>58</xdr:row>
      <xdr:rowOff>19548</xdr:rowOff>
    </xdr:to>
    <xdr:cxnSp macro="">
      <xdr:nvCxnSpPr>
        <xdr:cNvPr id="582" name="直線コネクタ 581"/>
        <xdr:cNvCxnSpPr/>
      </xdr:nvCxnSpPr>
      <xdr:spPr>
        <a:xfrm>
          <a:off x="15481300" y="9667382"/>
          <a:ext cx="8382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3"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4" name="フローチャート: 判断 583"/>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15113</xdr:rowOff>
    </xdr:from>
    <xdr:to>
      <xdr:col>81</xdr:col>
      <xdr:colOff>50800</xdr:colOff>
      <xdr:row>56</xdr:row>
      <xdr:rowOff>66182</xdr:rowOff>
    </xdr:to>
    <xdr:cxnSp macro="">
      <xdr:nvCxnSpPr>
        <xdr:cNvPr id="585" name="直線コネクタ 584"/>
        <xdr:cNvCxnSpPr/>
      </xdr:nvCxnSpPr>
      <xdr:spPr>
        <a:xfrm>
          <a:off x="14592300" y="9444863"/>
          <a:ext cx="889000" cy="2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6" name="フローチャート: 判断 585"/>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7" name="テキスト ボックス 586"/>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15113</xdr:rowOff>
    </xdr:from>
    <xdr:to>
      <xdr:col>76</xdr:col>
      <xdr:colOff>114300</xdr:colOff>
      <xdr:row>56</xdr:row>
      <xdr:rowOff>155473</xdr:rowOff>
    </xdr:to>
    <xdr:cxnSp macro="">
      <xdr:nvCxnSpPr>
        <xdr:cNvPr id="588" name="直線コネクタ 587"/>
        <xdr:cNvCxnSpPr/>
      </xdr:nvCxnSpPr>
      <xdr:spPr>
        <a:xfrm flipV="1">
          <a:off x="13703300" y="9444863"/>
          <a:ext cx="889000" cy="3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9" name="フローチャート: 判断 588"/>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90" name="テキスト ボックス 589"/>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155473</xdr:rowOff>
    </xdr:from>
    <xdr:to>
      <xdr:col>71</xdr:col>
      <xdr:colOff>177800</xdr:colOff>
      <xdr:row>57</xdr:row>
      <xdr:rowOff>34407</xdr:rowOff>
    </xdr:to>
    <xdr:cxnSp macro="">
      <xdr:nvCxnSpPr>
        <xdr:cNvPr id="591" name="直線コネクタ 590"/>
        <xdr:cNvCxnSpPr/>
      </xdr:nvCxnSpPr>
      <xdr:spPr>
        <a:xfrm flipV="1">
          <a:off x="12814300" y="9756673"/>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2" name="フローチャート: 判断 591"/>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3" name="テキスト ボックス 592"/>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4" name="フローチャート: 判断 593"/>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5" name="テキスト ボックス 594"/>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140198</xdr:rowOff>
    </xdr:from>
    <xdr:to>
      <xdr:col>85</xdr:col>
      <xdr:colOff>177800</xdr:colOff>
      <xdr:row>58</xdr:row>
      <xdr:rowOff>70348</xdr:rowOff>
    </xdr:to>
    <xdr:sp macro="" textlink="">
      <xdr:nvSpPr>
        <xdr:cNvPr id="601" name="楕円 600"/>
        <xdr:cNvSpPr/>
      </xdr:nvSpPr>
      <xdr:spPr>
        <a:xfrm>
          <a:off x="16268700" y="9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118625</xdr:rowOff>
    </xdr:from>
    <xdr:ext cx="534377" cy="259045"/>
    <xdr:sp macro="" textlink="">
      <xdr:nvSpPr>
        <xdr:cNvPr id="602" name="教育費該当値テキスト"/>
        <xdr:cNvSpPr txBox="1"/>
      </xdr:nvSpPr>
      <xdr:spPr>
        <a:xfrm>
          <a:off x="16370300" y="989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15382</xdr:rowOff>
    </xdr:from>
    <xdr:to>
      <xdr:col>81</xdr:col>
      <xdr:colOff>101600</xdr:colOff>
      <xdr:row>56</xdr:row>
      <xdr:rowOff>116982</xdr:rowOff>
    </xdr:to>
    <xdr:sp macro="" textlink="">
      <xdr:nvSpPr>
        <xdr:cNvPr id="603" name="楕円 602"/>
        <xdr:cNvSpPr/>
      </xdr:nvSpPr>
      <xdr:spPr>
        <a:xfrm>
          <a:off x="15430500" y="96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108109</xdr:rowOff>
    </xdr:from>
    <xdr:ext cx="534377" cy="259045"/>
    <xdr:sp macro="" textlink="">
      <xdr:nvSpPr>
        <xdr:cNvPr id="604" name="テキスト ボックス 603"/>
        <xdr:cNvSpPr txBox="1"/>
      </xdr:nvSpPr>
      <xdr:spPr>
        <a:xfrm>
          <a:off x="15214111" y="97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135763</xdr:rowOff>
    </xdr:from>
    <xdr:to>
      <xdr:col>76</xdr:col>
      <xdr:colOff>165100</xdr:colOff>
      <xdr:row>55</xdr:row>
      <xdr:rowOff>65913</xdr:rowOff>
    </xdr:to>
    <xdr:sp macro="" textlink="">
      <xdr:nvSpPr>
        <xdr:cNvPr id="605" name="楕円 604"/>
        <xdr:cNvSpPr/>
      </xdr:nvSpPr>
      <xdr:spPr>
        <a:xfrm>
          <a:off x="14541500" y="93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82440</xdr:rowOff>
    </xdr:from>
    <xdr:ext cx="534377" cy="259045"/>
    <xdr:sp macro="" textlink="">
      <xdr:nvSpPr>
        <xdr:cNvPr id="606" name="テキスト ボックス 605"/>
        <xdr:cNvSpPr txBox="1"/>
      </xdr:nvSpPr>
      <xdr:spPr>
        <a:xfrm>
          <a:off x="14325111" y="9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104673</xdr:rowOff>
    </xdr:from>
    <xdr:to>
      <xdr:col>72</xdr:col>
      <xdr:colOff>38100</xdr:colOff>
      <xdr:row>57</xdr:row>
      <xdr:rowOff>34823</xdr:rowOff>
    </xdr:to>
    <xdr:sp macro="" textlink="">
      <xdr:nvSpPr>
        <xdr:cNvPr id="607" name="楕円 606"/>
        <xdr:cNvSpPr/>
      </xdr:nvSpPr>
      <xdr:spPr>
        <a:xfrm>
          <a:off x="13652500" y="97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25950</xdr:rowOff>
    </xdr:from>
    <xdr:ext cx="534377" cy="259045"/>
    <xdr:sp macro="" textlink="">
      <xdr:nvSpPr>
        <xdr:cNvPr id="608" name="テキスト ボックス 607"/>
        <xdr:cNvSpPr txBox="1"/>
      </xdr:nvSpPr>
      <xdr:spPr>
        <a:xfrm>
          <a:off x="13436111" y="97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155057</xdr:rowOff>
    </xdr:from>
    <xdr:to>
      <xdr:col>67</xdr:col>
      <xdr:colOff>101600</xdr:colOff>
      <xdr:row>57</xdr:row>
      <xdr:rowOff>85207</xdr:rowOff>
    </xdr:to>
    <xdr:sp macro="" textlink="">
      <xdr:nvSpPr>
        <xdr:cNvPr id="609" name="楕円 608"/>
        <xdr:cNvSpPr/>
      </xdr:nvSpPr>
      <xdr:spPr>
        <a:xfrm>
          <a:off x="12763500" y="97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76334</xdr:rowOff>
    </xdr:from>
    <xdr:ext cx="534377" cy="259045"/>
    <xdr:sp macro="" textlink="">
      <xdr:nvSpPr>
        <xdr:cNvPr id="610" name="テキスト ボックス 609"/>
        <xdr:cNvSpPr txBox="1"/>
      </xdr:nvSpPr>
      <xdr:spPr>
        <a:xfrm>
          <a:off x="12547111" y="98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6" name="直線コネクタ 635"/>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7"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9"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0" name="直線コネクタ 639"/>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93098</xdr:rowOff>
    </xdr:from>
    <xdr:to>
      <xdr:col>85</xdr:col>
      <xdr:colOff>127000</xdr:colOff>
      <xdr:row>79</xdr:row>
      <xdr:rowOff>94993</xdr:rowOff>
    </xdr:to>
    <xdr:cxnSp macro="">
      <xdr:nvCxnSpPr>
        <xdr:cNvPr id="641" name="直線コネクタ 640"/>
        <xdr:cNvCxnSpPr/>
      </xdr:nvCxnSpPr>
      <xdr:spPr>
        <a:xfrm flipV="1">
          <a:off x="15481300" y="13637648"/>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2"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3" name="フローチャート: 判断 642"/>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86371</xdr:rowOff>
    </xdr:from>
    <xdr:to>
      <xdr:col>81</xdr:col>
      <xdr:colOff>50800</xdr:colOff>
      <xdr:row>79</xdr:row>
      <xdr:rowOff>94993</xdr:rowOff>
    </xdr:to>
    <xdr:cxnSp macro="">
      <xdr:nvCxnSpPr>
        <xdr:cNvPr id="644" name="直線コネクタ 643"/>
        <xdr:cNvCxnSpPr/>
      </xdr:nvCxnSpPr>
      <xdr:spPr>
        <a:xfrm>
          <a:off x="14592300" y="1363092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5" name="フローチャート: 判断 644"/>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6" name="テキスト ボックス 645"/>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1887</xdr:rowOff>
    </xdr:from>
    <xdr:to>
      <xdr:col>76</xdr:col>
      <xdr:colOff>114300</xdr:colOff>
      <xdr:row>79</xdr:row>
      <xdr:rowOff>86371</xdr:rowOff>
    </xdr:to>
    <xdr:cxnSp macro="">
      <xdr:nvCxnSpPr>
        <xdr:cNvPr id="647" name="直線コネクタ 646"/>
        <xdr:cNvCxnSpPr/>
      </xdr:nvCxnSpPr>
      <xdr:spPr>
        <a:xfrm>
          <a:off x="13703300" y="13546437"/>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8" name="フローチャート: 判断 647"/>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9" name="テキスト ボックス 648"/>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1887</xdr:rowOff>
    </xdr:from>
    <xdr:to>
      <xdr:col>71</xdr:col>
      <xdr:colOff>177800</xdr:colOff>
      <xdr:row>79</xdr:row>
      <xdr:rowOff>38430</xdr:rowOff>
    </xdr:to>
    <xdr:cxnSp macro="">
      <xdr:nvCxnSpPr>
        <xdr:cNvPr id="650" name="直線コネクタ 649"/>
        <xdr:cNvCxnSpPr/>
      </xdr:nvCxnSpPr>
      <xdr:spPr>
        <a:xfrm flipV="1">
          <a:off x="12814300" y="1354643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51" name="フローチャート: 判断 650"/>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52" name="テキスト ボックス 651"/>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3" name="フローチャート: 判断 652"/>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4" name="テキスト ボックス 653"/>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42298</xdr:rowOff>
    </xdr:from>
    <xdr:to>
      <xdr:col>85</xdr:col>
      <xdr:colOff>177800</xdr:colOff>
      <xdr:row>79</xdr:row>
      <xdr:rowOff>143898</xdr:rowOff>
    </xdr:to>
    <xdr:sp macro="" textlink="">
      <xdr:nvSpPr>
        <xdr:cNvPr id="660" name="楕円 659"/>
        <xdr:cNvSpPr/>
      </xdr:nvSpPr>
      <xdr:spPr>
        <a:xfrm>
          <a:off x="162687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61"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44193</xdr:rowOff>
    </xdr:from>
    <xdr:to>
      <xdr:col>81</xdr:col>
      <xdr:colOff>101600</xdr:colOff>
      <xdr:row>79</xdr:row>
      <xdr:rowOff>145793</xdr:rowOff>
    </xdr:to>
    <xdr:sp macro="" textlink="">
      <xdr:nvSpPr>
        <xdr:cNvPr id="662" name="楕円 661"/>
        <xdr:cNvSpPr/>
      </xdr:nvSpPr>
      <xdr:spPr>
        <a:xfrm>
          <a:off x="15430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136920</xdr:rowOff>
    </xdr:from>
    <xdr:ext cx="378565" cy="259045"/>
    <xdr:sp macro="" textlink="">
      <xdr:nvSpPr>
        <xdr:cNvPr id="663" name="テキスト ボックス 662"/>
        <xdr:cNvSpPr txBox="1"/>
      </xdr:nvSpPr>
      <xdr:spPr>
        <a:xfrm>
          <a:off x="15292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35571</xdr:rowOff>
    </xdr:from>
    <xdr:to>
      <xdr:col>76</xdr:col>
      <xdr:colOff>165100</xdr:colOff>
      <xdr:row>79</xdr:row>
      <xdr:rowOff>137171</xdr:rowOff>
    </xdr:to>
    <xdr:sp macro="" textlink="">
      <xdr:nvSpPr>
        <xdr:cNvPr id="664" name="楕円 663"/>
        <xdr:cNvSpPr/>
      </xdr:nvSpPr>
      <xdr:spPr>
        <a:xfrm>
          <a:off x="14541500" y="135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128298</xdr:rowOff>
    </xdr:from>
    <xdr:ext cx="378565" cy="259045"/>
    <xdr:sp macro="" textlink="">
      <xdr:nvSpPr>
        <xdr:cNvPr id="665" name="テキスト ボックス 664"/>
        <xdr:cNvSpPr txBox="1"/>
      </xdr:nvSpPr>
      <xdr:spPr>
        <a:xfrm>
          <a:off x="14403017" y="1367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122537</xdr:rowOff>
    </xdr:from>
    <xdr:to>
      <xdr:col>72</xdr:col>
      <xdr:colOff>38100</xdr:colOff>
      <xdr:row>79</xdr:row>
      <xdr:rowOff>52687</xdr:rowOff>
    </xdr:to>
    <xdr:sp macro="" textlink="">
      <xdr:nvSpPr>
        <xdr:cNvPr id="666" name="楕円 665"/>
        <xdr:cNvSpPr/>
      </xdr:nvSpPr>
      <xdr:spPr>
        <a:xfrm>
          <a:off x="13652500" y="13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69214</xdr:rowOff>
    </xdr:from>
    <xdr:ext cx="469744" cy="259045"/>
    <xdr:sp macro="" textlink="">
      <xdr:nvSpPr>
        <xdr:cNvPr id="667" name="テキスト ボックス 666"/>
        <xdr:cNvSpPr txBox="1"/>
      </xdr:nvSpPr>
      <xdr:spPr>
        <a:xfrm>
          <a:off x="13468428" y="132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159080</xdr:rowOff>
    </xdr:from>
    <xdr:to>
      <xdr:col>67</xdr:col>
      <xdr:colOff>101600</xdr:colOff>
      <xdr:row>79</xdr:row>
      <xdr:rowOff>89230</xdr:rowOff>
    </xdr:to>
    <xdr:sp macro="" textlink="">
      <xdr:nvSpPr>
        <xdr:cNvPr id="668" name="楕円 667"/>
        <xdr:cNvSpPr/>
      </xdr:nvSpPr>
      <xdr:spPr>
        <a:xfrm>
          <a:off x="12763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105757</xdr:rowOff>
    </xdr:from>
    <xdr:ext cx="469744" cy="259045"/>
    <xdr:sp macro="" textlink="">
      <xdr:nvSpPr>
        <xdr:cNvPr id="669" name="テキスト ボックス 668"/>
        <xdr:cNvSpPr txBox="1"/>
      </xdr:nvSpPr>
      <xdr:spPr>
        <a:xfrm>
          <a:off x="12579428" y="133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6" name="直線コネクタ 695"/>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7"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8" name="直線コネクタ 697"/>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9"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0" name="直線コネクタ 699"/>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47901</xdr:rowOff>
    </xdr:from>
    <xdr:to>
      <xdr:col>85</xdr:col>
      <xdr:colOff>127000</xdr:colOff>
      <xdr:row>93</xdr:row>
      <xdr:rowOff>64131</xdr:rowOff>
    </xdr:to>
    <xdr:cxnSp macro="">
      <xdr:nvCxnSpPr>
        <xdr:cNvPr id="701" name="直線コネクタ 700"/>
        <xdr:cNvCxnSpPr/>
      </xdr:nvCxnSpPr>
      <xdr:spPr>
        <a:xfrm flipV="1">
          <a:off x="15481300" y="15992751"/>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2"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3" name="フローチャート: 判断 702"/>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18444</xdr:rowOff>
    </xdr:from>
    <xdr:to>
      <xdr:col>81</xdr:col>
      <xdr:colOff>50800</xdr:colOff>
      <xdr:row>93</xdr:row>
      <xdr:rowOff>64131</xdr:rowOff>
    </xdr:to>
    <xdr:cxnSp macro="">
      <xdr:nvCxnSpPr>
        <xdr:cNvPr id="704" name="直線コネクタ 703"/>
        <xdr:cNvCxnSpPr/>
      </xdr:nvCxnSpPr>
      <xdr:spPr>
        <a:xfrm>
          <a:off x="14592300" y="15963294"/>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5" name="フローチャート: 判断 704"/>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6" name="テキスト ボックス 705"/>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151653</xdr:rowOff>
    </xdr:from>
    <xdr:to>
      <xdr:col>76</xdr:col>
      <xdr:colOff>114300</xdr:colOff>
      <xdr:row>93</xdr:row>
      <xdr:rowOff>18444</xdr:rowOff>
    </xdr:to>
    <xdr:cxnSp macro="">
      <xdr:nvCxnSpPr>
        <xdr:cNvPr id="707" name="直線コネクタ 706"/>
        <xdr:cNvCxnSpPr/>
      </xdr:nvCxnSpPr>
      <xdr:spPr>
        <a:xfrm>
          <a:off x="13703300" y="15925053"/>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8" name="フローチャート: 判断 707"/>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9" name="テキスト ボックス 708"/>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57632</xdr:rowOff>
    </xdr:from>
    <xdr:to>
      <xdr:col>71</xdr:col>
      <xdr:colOff>177800</xdr:colOff>
      <xdr:row>92</xdr:row>
      <xdr:rowOff>151653</xdr:rowOff>
    </xdr:to>
    <xdr:cxnSp macro="">
      <xdr:nvCxnSpPr>
        <xdr:cNvPr id="710" name="直線コネクタ 709"/>
        <xdr:cNvCxnSpPr/>
      </xdr:nvCxnSpPr>
      <xdr:spPr>
        <a:xfrm>
          <a:off x="12814300" y="15831032"/>
          <a:ext cx="889000" cy="9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11" name="フローチャート: 判断 710"/>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2" name="テキスト ボックス 711"/>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3" name="フローチャート: 判断 712"/>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4" name="テキスト ボックス 713"/>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168551</xdr:rowOff>
    </xdr:from>
    <xdr:to>
      <xdr:col>85</xdr:col>
      <xdr:colOff>177800</xdr:colOff>
      <xdr:row>93</xdr:row>
      <xdr:rowOff>98701</xdr:rowOff>
    </xdr:to>
    <xdr:sp macro="" textlink="">
      <xdr:nvSpPr>
        <xdr:cNvPr id="720" name="楕円 719"/>
        <xdr:cNvSpPr/>
      </xdr:nvSpPr>
      <xdr:spPr>
        <a:xfrm>
          <a:off x="16268700" y="159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19978</xdr:rowOff>
    </xdr:from>
    <xdr:ext cx="534377" cy="259045"/>
    <xdr:sp macro="" textlink="">
      <xdr:nvSpPr>
        <xdr:cNvPr id="721" name="公債費該当値テキスト"/>
        <xdr:cNvSpPr txBox="1"/>
      </xdr:nvSpPr>
      <xdr:spPr>
        <a:xfrm>
          <a:off x="16370300" y="157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13331</xdr:rowOff>
    </xdr:from>
    <xdr:to>
      <xdr:col>81</xdr:col>
      <xdr:colOff>101600</xdr:colOff>
      <xdr:row>93</xdr:row>
      <xdr:rowOff>114931</xdr:rowOff>
    </xdr:to>
    <xdr:sp macro="" textlink="">
      <xdr:nvSpPr>
        <xdr:cNvPr id="722" name="楕円 721"/>
        <xdr:cNvSpPr/>
      </xdr:nvSpPr>
      <xdr:spPr>
        <a:xfrm>
          <a:off x="15430500" y="159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131458</xdr:rowOff>
    </xdr:from>
    <xdr:ext cx="534377" cy="259045"/>
    <xdr:sp macro="" textlink="">
      <xdr:nvSpPr>
        <xdr:cNvPr id="723" name="テキスト ボックス 722"/>
        <xdr:cNvSpPr txBox="1"/>
      </xdr:nvSpPr>
      <xdr:spPr>
        <a:xfrm>
          <a:off x="15214111" y="157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139094</xdr:rowOff>
    </xdr:from>
    <xdr:to>
      <xdr:col>76</xdr:col>
      <xdr:colOff>165100</xdr:colOff>
      <xdr:row>93</xdr:row>
      <xdr:rowOff>69244</xdr:rowOff>
    </xdr:to>
    <xdr:sp macro="" textlink="">
      <xdr:nvSpPr>
        <xdr:cNvPr id="724" name="楕円 723"/>
        <xdr:cNvSpPr/>
      </xdr:nvSpPr>
      <xdr:spPr>
        <a:xfrm>
          <a:off x="14541500" y="159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85771</xdr:rowOff>
    </xdr:from>
    <xdr:ext cx="534377" cy="259045"/>
    <xdr:sp macro="" textlink="">
      <xdr:nvSpPr>
        <xdr:cNvPr id="725" name="テキスト ボックス 724"/>
        <xdr:cNvSpPr txBox="1"/>
      </xdr:nvSpPr>
      <xdr:spPr>
        <a:xfrm>
          <a:off x="14325111" y="156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100853</xdr:rowOff>
    </xdr:from>
    <xdr:to>
      <xdr:col>72</xdr:col>
      <xdr:colOff>38100</xdr:colOff>
      <xdr:row>93</xdr:row>
      <xdr:rowOff>31003</xdr:rowOff>
    </xdr:to>
    <xdr:sp macro="" textlink="">
      <xdr:nvSpPr>
        <xdr:cNvPr id="726" name="楕円 725"/>
        <xdr:cNvSpPr/>
      </xdr:nvSpPr>
      <xdr:spPr>
        <a:xfrm>
          <a:off x="13652500" y="158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47530</xdr:rowOff>
    </xdr:from>
    <xdr:ext cx="534377" cy="259045"/>
    <xdr:sp macro="" textlink="">
      <xdr:nvSpPr>
        <xdr:cNvPr id="727" name="テキスト ボックス 726"/>
        <xdr:cNvSpPr txBox="1"/>
      </xdr:nvSpPr>
      <xdr:spPr>
        <a:xfrm>
          <a:off x="13436111" y="156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6832</xdr:rowOff>
    </xdr:from>
    <xdr:to>
      <xdr:col>67</xdr:col>
      <xdr:colOff>101600</xdr:colOff>
      <xdr:row>92</xdr:row>
      <xdr:rowOff>108432</xdr:rowOff>
    </xdr:to>
    <xdr:sp macro="" textlink="">
      <xdr:nvSpPr>
        <xdr:cNvPr id="728" name="楕円 727"/>
        <xdr:cNvSpPr/>
      </xdr:nvSpPr>
      <xdr:spPr>
        <a:xfrm>
          <a:off x="12763500" y="157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124959</xdr:rowOff>
    </xdr:from>
    <xdr:ext cx="534377" cy="259045"/>
    <xdr:sp macro="" textlink="">
      <xdr:nvSpPr>
        <xdr:cNvPr id="729" name="テキスト ボックス 728"/>
        <xdr:cNvSpPr txBox="1"/>
      </xdr:nvSpPr>
      <xdr:spPr>
        <a:xfrm>
          <a:off x="12547111" y="15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3" name="直線コネクタ 75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6"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7" name="直線コネクタ 75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9"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0" name="フローチャート: 判断 75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2" name="フローチャート: 判断 76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3" name="テキスト ボックス 762"/>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5" name="フローチャート: 判断 764"/>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6" name="テキスト ボックス 765"/>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8" name="フローチャート: 判断 767"/>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9" name="テキスト ボックス 768"/>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70" name="フローチャート: 判断 769"/>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71" name="テキスト ボックス 770"/>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農林水産業費は，住民一人当たり</a:t>
          </a:r>
          <a:r>
            <a:rPr kumimoji="1" lang="en-US" altLang="ja-JP" sz="1200">
              <a:latin typeface="ＭＳ Ｐゴシック" panose="020B0600070205080204" pitchFamily="50" charset="-128"/>
              <a:ea typeface="ＭＳ Ｐゴシック" panose="020B0600070205080204" pitchFamily="50" charset="-128"/>
            </a:rPr>
            <a:t>8,172</a:t>
          </a:r>
          <a:r>
            <a:rPr kumimoji="1" lang="ja-JP" altLang="en-US" sz="1200">
              <a:latin typeface="ＭＳ Ｐゴシック" panose="020B0600070205080204" pitchFamily="50" charset="-128"/>
              <a:ea typeface="ＭＳ Ｐゴシック" panose="020B0600070205080204" pitchFamily="50" charset="-128"/>
            </a:rPr>
            <a:t>円で，前年度比</a:t>
          </a:r>
          <a:r>
            <a:rPr kumimoji="1" lang="en-US" altLang="ja-JP" sz="1200">
              <a:latin typeface="ＭＳ Ｐゴシック" panose="020B0600070205080204" pitchFamily="50" charset="-128"/>
              <a:ea typeface="ＭＳ Ｐゴシック" panose="020B0600070205080204" pitchFamily="50" charset="-128"/>
            </a:rPr>
            <a:t>1,696</a:t>
          </a:r>
          <a:r>
            <a:rPr kumimoji="1" lang="ja-JP" altLang="en-US" sz="1200">
              <a:latin typeface="ＭＳ Ｐゴシック" panose="020B0600070205080204" pitchFamily="50" charset="-128"/>
              <a:ea typeface="ＭＳ Ｐゴシック" panose="020B0600070205080204" pitchFamily="50" charset="-128"/>
            </a:rPr>
            <a:t>円増となり，類似団体平均を超えるコストとなっている。これは，産地パワーアップ事業や総合交流ターミナル整備事業の増などによるところが大きい。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32,628</a:t>
          </a:r>
          <a:r>
            <a:rPr kumimoji="1" lang="ja-JP" altLang="en-US" sz="1200">
              <a:latin typeface="ＭＳ Ｐゴシック" panose="020B0600070205080204" pitchFamily="50" charset="-128"/>
              <a:ea typeface="ＭＳ Ｐゴシック" panose="020B0600070205080204" pitchFamily="50" charset="-128"/>
            </a:rPr>
            <a:t>円で，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渋民運動公園整備事業や巻堀中学校施設整備事業の減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6,480</a:t>
          </a:r>
          <a:r>
            <a:rPr kumimoji="1" lang="ja-JP" altLang="en-US" sz="1200">
              <a:latin typeface="ＭＳ Ｐゴシック" panose="020B0600070205080204" pitchFamily="50" charset="-128"/>
              <a:ea typeface="ＭＳ Ｐゴシック" panose="020B0600070205080204" pitchFamily="50" charset="-128"/>
            </a:rPr>
            <a:t>円減となり類似団体を下回るコストとなっている。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200">
              <a:latin typeface="ＭＳ Ｐゴシック" panose="020B0600070205080204" pitchFamily="50" charset="-128"/>
              <a:ea typeface="ＭＳ Ｐゴシック" panose="020B0600070205080204" pitchFamily="50" charset="-128"/>
            </a:rPr>
            <a:t>51,615</a:t>
          </a:r>
          <a:r>
            <a:rPr kumimoji="1" lang="ja-JP" altLang="en-US" sz="1200">
              <a:latin typeface="ＭＳ Ｐゴシック" panose="020B0600070205080204" pitchFamily="50" charset="-128"/>
              <a:ea typeface="ＭＳ Ｐゴシック" panose="020B0600070205080204" pitchFamily="50" charset="-128"/>
            </a:rPr>
            <a:t>円で，公営住宅建設事業等の減があったが道路除排雪事業などの増により前年度比</a:t>
          </a:r>
          <a:r>
            <a:rPr kumimoji="1" lang="en-US" altLang="ja-JP" sz="1200">
              <a:latin typeface="ＭＳ Ｐゴシック" panose="020B0600070205080204" pitchFamily="50" charset="-128"/>
              <a:ea typeface="ＭＳ Ｐゴシック" panose="020B0600070205080204" pitchFamily="50" charset="-128"/>
            </a:rPr>
            <a:t>193</a:t>
          </a:r>
          <a:r>
            <a:rPr kumimoji="1" lang="ja-JP" altLang="en-US" sz="1200">
              <a:latin typeface="ＭＳ Ｐゴシック" panose="020B0600070205080204" pitchFamily="50" charset="-128"/>
              <a:ea typeface="ＭＳ Ｐゴシック" panose="020B0600070205080204" pitchFamily="50" charset="-128"/>
            </a:rPr>
            <a:t>円の増となり，依然として類似団体よりコストが高い状態が続いている。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年度の実質単年度収支は前年度比</a:t>
          </a:r>
          <a:r>
            <a:rPr kumimoji="1" lang="en-US" altLang="ja-JP" sz="1200">
              <a:latin typeface="ＭＳ Ｐゴシック" panose="020B0600070205080204" pitchFamily="50" charset="-128"/>
              <a:ea typeface="ＭＳ Ｐゴシック" panose="020B0600070205080204" pitchFamily="50" charset="-128"/>
            </a:rPr>
            <a:t>0.53pt</a:t>
          </a:r>
          <a:r>
            <a:rPr kumimoji="1" lang="ja-JP" altLang="en-US" sz="1200">
              <a:latin typeface="ＭＳ Ｐゴシック" panose="020B0600070205080204" pitchFamily="50" charset="-128"/>
              <a:ea typeface="ＭＳ Ｐゴシック" panose="020B0600070205080204" pitchFamily="50" charset="-128"/>
            </a:rPr>
            <a:t>の増となったが，平成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年度に引き続き２年連続のマイナスとなった。財政調整基金残高及び実質収支額については，それぞれ</a:t>
          </a:r>
          <a:r>
            <a:rPr kumimoji="1" lang="en-US" altLang="ja-JP" sz="1200">
              <a:latin typeface="ＭＳ Ｐゴシック" panose="020B0600070205080204" pitchFamily="50" charset="-128"/>
              <a:ea typeface="ＭＳ Ｐゴシック" panose="020B0600070205080204" pitchFamily="50" charset="-128"/>
            </a:rPr>
            <a:t>2.07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0.12pt</a:t>
          </a:r>
          <a:r>
            <a:rPr kumimoji="1" lang="ja-JP" altLang="en-US" sz="1200">
              <a:latin typeface="ＭＳ Ｐゴシック" panose="020B0600070205080204" pitchFamily="50" charset="-128"/>
              <a:ea typeface="ＭＳ Ｐゴシック" panose="020B0600070205080204" pitchFamily="50" charset="-128"/>
            </a:rPr>
            <a:t>の減となっている。財政調整基金残高の減少は，決算剰余金を積立てた一方で，除排雪経費及び社会保障経費の増大などによる。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今後も，標準財政規模と財政調整基金のバランスを考慮した基金の運用に努めていく。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年度以降，全会計における連結実質赤字比率は黒字が続いている状況にあるが，平成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年度，病院事業会計において，標準財政規模比△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と，資金不足が生じている状況である。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病院事業会計において，経営健全化基準は下回ったものの，事業経営が厳しい状況を示していることから，健全化に向けた経営の改善が更に必要である。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32018_&#30427;&#23713;&#24066;_2017&#65288;2&#22238;&#30446;_&#30427;&#23713;&#2406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68.599999999999994</v>
          </cell>
          <cell r="CV51">
            <v>64.2</v>
          </cell>
        </row>
        <row r="53">
          <cell r="CN53">
            <v>56.6</v>
          </cell>
          <cell r="CV53">
            <v>58.2</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cell r="BP73">
            <v>89.4</v>
          </cell>
          <cell r="BX73">
            <v>75.599999999999994</v>
          </cell>
          <cell r="CF73">
            <v>73</v>
          </cell>
          <cell r="CN73">
            <v>68.599999999999994</v>
          </cell>
          <cell r="CV73">
            <v>64.2</v>
          </cell>
        </row>
        <row r="75">
          <cell r="BP75">
            <v>12.6</v>
          </cell>
          <cell r="BX75">
            <v>11.2</v>
          </cell>
          <cell r="CF75">
            <v>10.4</v>
          </cell>
          <cell r="CN75">
            <v>9.6</v>
          </cell>
          <cell r="CV75">
            <v>9.5</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110886019</v>
      </c>
      <c r="BO4" s="372"/>
      <c r="BP4" s="372"/>
      <c r="BQ4" s="372"/>
      <c r="BR4" s="372"/>
      <c r="BS4" s="372"/>
      <c r="BT4" s="372"/>
      <c r="BU4" s="373"/>
      <c r="BV4" s="371">
        <v>113085487</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1.9</v>
      </c>
      <c r="CU4" s="378"/>
      <c r="CV4" s="378"/>
      <c r="CW4" s="378"/>
      <c r="CX4" s="378"/>
      <c r="CY4" s="378"/>
      <c r="CZ4" s="378"/>
      <c r="DA4" s="379"/>
      <c r="DB4" s="377">
        <v>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109255976</v>
      </c>
      <c r="BO5" s="409"/>
      <c r="BP5" s="409"/>
      <c r="BQ5" s="409"/>
      <c r="BR5" s="409"/>
      <c r="BS5" s="409"/>
      <c r="BT5" s="409"/>
      <c r="BU5" s="410"/>
      <c r="BV5" s="408">
        <v>111524298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94.4</v>
      </c>
      <c r="CU5" s="406"/>
      <c r="CV5" s="406"/>
      <c r="CW5" s="406"/>
      <c r="CX5" s="406"/>
      <c r="CY5" s="406"/>
      <c r="CZ5" s="406"/>
      <c r="DA5" s="407"/>
      <c r="DB5" s="405">
        <v>92.3</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1630043</v>
      </c>
      <c r="BO6" s="409"/>
      <c r="BP6" s="409"/>
      <c r="BQ6" s="409"/>
      <c r="BR6" s="409"/>
      <c r="BS6" s="409"/>
      <c r="BT6" s="409"/>
      <c r="BU6" s="410"/>
      <c r="BV6" s="408">
        <v>1561189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101.8</v>
      </c>
      <c r="CU6" s="446"/>
      <c r="CV6" s="446"/>
      <c r="CW6" s="446"/>
      <c r="CX6" s="446"/>
      <c r="CY6" s="446"/>
      <c r="CZ6" s="446"/>
      <c r="DA6" s="447"/>
      <c r="DB6" s="445">
        <v>99.4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423470</v>
      </c>
      <c r="BO7" s="409"/>
      <c r="BP7" s="409"/>
      <c r="BQ7" s="409"/>
      <c r="BR7" s="409"/>
      <c r="BS7" s="409"/>
      <c r="BT7" s="409"/>
      <c r="BU7" s="410"/>
      <c r="BV7" s="408">
        <v>281558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64294344</v>
      </c>
      <c r="CU7" s="409"/>
      <c r="CV7" s="409"/>
      <c r="CW7" s="409"/>
      <c r="CX7" s="409"/>
      <c r="CY7" s="409"/>
      <c r="CZ7" s="409"/>
      <c r="DA7" s="410"/>
      <c r="DB7" s="408">
        <v>64080361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1206573</v>
      </c>
      <c r="BO8" s="409"/>
      <c r="BP8" s="409"/>
      <c r="BQ8" s="409"/>
      <c r="BR8" s="409"/>
      <c r="BS8" s="409"/>
      <c r="BT8" s="409"/>
      <c r="BU8" s="410"/>
      <c r="BV8" s="408">
        <v>1279631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0.74</v>
      </c>
      <c r="CU8" s="449"/>
      <c r="CV8" s="449"/>
      <c r="CW8" s="449"/>
      <c r="CX8" s="449"/>
      <c r="CY8" s="449"/>
      <c r="CZ8" s="449"/>
      <c r="DA8" s="450"/>
      <c r="DB8" s="448">
        <v>0.73</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297631</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-73058</v>
      </c>
      <c r="BO9" s="409"/>
      <c r="BP9" s="409"/>
      <c r="BQ9" s="409"/>
      <c r="BR9" s="409"/>
      <c r="BS9" s="409"/>
      <c r="BT9" s="409"/>
      <c r="BU9" s="410"/>
      <c r="BV9" s="408">
        <v>-539189</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16.7</v>
      </c>
      <c r="CU9" s="406"/>
      <c r="CV9" s="406"/>
      <c r="CW9" s="406"/>
      <c r="CX9" s="406"/>
      <c r="CY9" s="406"/>
      <c r="CZ9" s="406"/>
      <c r="DA9" s="407"/>
      <c r="DB9" s="405">
        <v>16.3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298348</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614857</v>
      </c>
      <c r="BO10" s="409"/>
      <c r="BP10" s="409"/>
      <c r="BQ10" s="409"/>
      <c r="BR10" s="409"/>
      <c r="BS10" s="409"/>
      <c r="BT10" s="409"/>
      <c r="BU10" s="410"/>
      <c r="BV10" s="408">
        <v>915148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3707</v>
      </c>
      <c r="BO11" s="409"/>
      <c r="BP11" s="409"/>
      <c r="BQ11" s="409"/>
      <c r="BR11" s="409"/>
      <c r="BS11" s="409"/>
      <c r="BT11" s="409"/>
      <c r="BU11" s="410"/>
      <c r="BV11" s="408">
        <v>1500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291859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1913830</v>
      </c>
      <c r="BO12" s="409"/>
      <c r="BP12" s="409"/>
      <c r="BQ12" s="409"/>
      <c r="BR12" s="409"/>
      <c r="BS12" s="409"/>
      <c r="BT12" s="409"/>
      <c r="BU12" s="410"/>
      <c r="BV12" s="408">
        <v>2079923</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290422</v>
      </c>
      <c r="S13" s="490"/>
      <c r="T13" s="490"/>
      <c r="U13" s="490"/>
      <c r="V13" s="491"/>
      <c r="W13" s="424" t="s">
        <v>133</v>
      </c>
      <c r="X13" s="425"/>
      <c r="Y13" s="425"/>
      <c r="Z13" s="425"/>
      <c r="AA13" s="425"/>
      <c r="AB13" s="415"/>
      <c r="AC13" s="459">
        <v>4797</v>
      </c>
      <c r="AD13" s="460"/>
      <c r="AE13" s="460"/>
      <c r="AF13" s="460"/>
      <c r="AG13" s="499"/>
      <c r="AH13" s="459">
        <v>5016</v>
      </c>
      <c r="AI13" s="460"/>
      <c r="AJ13" s="460"/>
      <c r="AK13" s="460"/>
      <c r="AL13" s="461"/>
      <c r="AM13" s="437" t="s">
        <v>134</v>
      </c>
      <c r="AN13" s="438"/>
      <c r="AO13" s="438"/>
      <c r="AP13" s="438"/>
      <c r="AQ13" s="438"/>
      <c r="AR13" s="438"/>
      <c r="AS13" s="438"/>
      <c r="AT13" s="439"/>
      <c r="AU13" s="440" t="s">
        <v>119</v>
      </c>
      <c r="AV13" s="441"/>
      <c r="AW13" s="441"/>
      <c r="AX13" s="441"/>
      <c r="AY13" s="442" t="s">
        <v>135</v>
      </c>
      <c r="AZ13" s="443"/>
      <c r="BA13" s="443"/>
      <c r="BB13" s="443"/>
      <c r="BC13" s="443"/>
      <c r="BD13" s="443"/>
      <c r="BE13" s="443"/>
      <c r="BF13" s="443"/>
      <c r="BG13" s="443"/>
      <c r="BH13" s="443"/>
      <c r="BI13" s="443"/>
      <c r="BJ13" s="443"/>
      <c r="BK13" s="443"/>
      <c r="BL13" s="443"/>
      <c r="BM13" s="444"/>
      <c r="BN13" s="408">
        <v>-1368324</v>
      </c>
      <c r="BO13" s="409"/>
      <c r="BP13" s="409"/>
      <c r="BQ13" s="409"/>
      <c r="BR13" s="409"/>
      <c r="BS13" s="409"/>
      <c r="BT13" s="409"/>
      <c r="BU13" s="410"/>
      <c r="BV13" s="408">
        <v>-1702464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9.5</v>
      </c>
      <c r="CU13" s="406"/>
      <c r="CV13" s="406"/>
      <c r="CW13" s="406"/>
      <c r="CX13" s="406"/>
      <c r="CY13" s="406"/>
      <c r="CZ13" s="406"/>
      <c r="DA13" s="407"/>
      <c r="DB13" s="405">
        <v>9.6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292795</v>
      </c>
      <c r="S14" s="490"/>
      <c r="T14" s="490"/>
      <c r="U14" s="490"/>
      <c r="V14" s="491"/>
      <c r="W14" s="398"/>
      <c r="X14" s="399"/>
      <c r="Y14" s="399"/>
      <c r="Z14" s="399"/>
      <c r="AA14" s="399"/>
      <c r="AB14" s="388"/>
      <c r="AC14" s="492">
        <v>3.4</v>
      </c>
      <c r="AD14" s="493"/>
      <c r="AE14" s="493"/>
      <c r="AF14" s="493"/>
      <c r="AG14" s="494"/>
      <c r="AH14" s="492">
        <v>3.7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64.2</v>
      </c>
      <c r="CU14" s="504"/>
      <c r="CV14" s="504"/>
      <c r="CW14" s="504"/>
      <c r="CX14" s="504"/>
      <c r="CY14" s="504"/>
      <c r="CZ14" s="504"/>
      <c r="DA14" s="505"/>
      <c r="DB14" s="503">
        <v>68.599999999999994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291368</v>
      </c>
      <c r="S15" s="490"/>
      <c r="T15" s="490"/>
      <c r="U15" s="490"/>
      <c r="V15" s="491"/>
      <c r="W15" s="424" t="s">
        <v>139</v>
      </c>
      <c r="X15" s="425"/>
      <c r="Y15" s="425"/>
      <c r="Z15" s="425"/>
      <c r="AA15" s="425"/>
      <c r="AB15" s="415"/>
      <c r="AC15" s="459">
        <v>20013</v>
      </c>
      <c r="AD15" s="460"/>
      <c r="AE15" s="460"/>
      <c r="AF15" s="460"/>
      <c r="AG15" s="499"/>
      <c r="AH15" s="459">
        <v>18242</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36527241</v>
      </c>
      <c r="BO15" s="372"/>
      <c r="BP15" s="372"/>
      <c r="BQ15" s="372"/>
      <c r="BR15" s="372"/>
      <c r="BS15" s="372"/>
      <c r="BT15" s="372"/>
      <c r="BU15" s="373"/>
      <c r="BV15" s="371">
        <v>35842394</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14.3</v>
      </c>
      <c r="AD16" s="493"/>
      <c r="AE16" s="493"/>
      <c r="AF16" s="493"/>
      <c r="AG16" s="494"/>
      <c r="AH16" s="492">
        <v>13.5</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48618121</v>
      </c>
      <c r="BO16" s="409"/>
      <c r="BP16" s="409"/>
      <c r="BQ16" s="409"/>
      <c r="BR16" s="409"/>
      <c r="BS16" s="409"/>
      <c r="BT16" s="409"/>
      <c r="BU16" s="410"/>
      <c r="BV16" s="408">
        <v>48708582</v>
      </c>
      <c r="BW16" s="409"/>
      <c r="BX16" s="409"/>
      <c r="BY16" s="409"/>
      <c r="BZ16" s="409"/>
      <c r="CA16" s="409"/>
      <c r="CB16" s="409"/>
      <c r="CC16" s="410"/>
      <c r="CD16" s="180"/>
      <c r="CE16" s="515" t="s">
        <v>145</v>
      </c>
      <c r="CF16" s="515"/>
      <c r="CG16" s="515"/>
      <c r="CH16" s="515"/>
      <c r="CI16" s="515"/>
      <c r="CJ16" s="515"/>
      <c r="CK16" s="515"/>
      <c r="CL16" s="515"/>
      <c r="CM16" s="515"/>
      <c r="CN16" s="515"/>
      <c r="CO16" s="515"/>
      <c r="CP16" s="515"/>
      <c r="CQ16" s="515"/>
      <c r="CR16" s="515"/>
      <c r="CS16" s="516"/>
      <c r="CT16" s="405">
        <v>3</v>
      </c>
      <c r="CU16" s="406"/>
      <c r="CV16" s="406"/>
      <c r="CW16" s="406"/>
      <c r="CX16" s="406"/>
      <c r="CY16" s="406"/>
      <c r="CZ16" s="406"/>
      <c r="DA16" s="407"/>
      <c r="DB16" s="405" t="s">
        <v>122</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115081</v>
      </c>
      <c r="AD17" s="460"/>
      <c r="AE17" s="460"/>
      <c r="AF17" s="460"/>
      <c r="AG17" s="499"/>
      <c r="AH17" s="459">
        <v>112277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46953498</v>
      </c>
      <c r="BO17" s="409"/>
      <c r="BP17" s="409"/>
      <c r="BQ17" s="409"/>
      <c r="BR17" s="409"/>
      <c r="BS17" s="409"/>
      <c r="BT17" s="409"/>
      <c r="BU17" s="410"/>
      <c r="BV17" s="408">
        <v>46002574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886.47</v>
      </c>
      <c r="M18" s="521"/>
      <c r="N18" s="521"/>
      <c r="O18" s="521"/>
      <c r="P18" s="521"/>
      <c r="Q18" s="521"/>
      <c r="R18" s="522"/>
      <c r="S18" s="522"/>
      <c r="T18" s="522"/>
      <c r="U18" s="522"/>
      <c r="V18" s="523"/>
      <c r="W18" s="426"/>
      <c r="X18" s="427"/>
      <c r="Y18" s="427"/>
      <c r="Z18" s="427"/>
      <c r="AA18" s="427"/>
      <c r="AB18" s="418"/>
      <c r="AC18" s="524">
        <v>82.3</v>
      </c>
      <c r="AD18" s="525"/>
      <c r="AE18" s="525"/>
      <c r="AF18" s="525"/>
      <c r="AG18" s="526"/>
      <c r="AH18" s="524">
        <v>82.8</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61819440</v>
      </c>
      <c r="BO18" s="409"/>
      <c r="BP18" s="409"/>
      <c r="BQ18" s="409"/>
      <c r="BR18" s="409"/>
      <c r="BS18" s="409"/>
      <c r="BT18" s="409"/>
      <c r="BU18" s="410"/>
      <c r="BV18" s="408">
        <v>60746158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336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73889787</v>
      </c>
      <c r="BO19" s="409"/>
      <c r="BP19" s="409"/>
      <c r="BQ19" s="409"/>
      <c r="BR19" s="409"/>
      <c r="BS19" s="409"/>
      <c r="BT19" s="409"/>
      <c r="BU19" s="410"/>
      <c r="BV19" s="408">
        <v>74833105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129718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130960250</v>
      </c>
      <c r="BO23" s="409"/>
      <c r="BP23" s="409"/>
      <c r="BQ23" s="409"/>
      <c r="BR23" s="409"/>
      <c r="BS23" s="409"/>
      <c r="BT23" s="409"/>
      <c r="BU23" s="410"/>
      <c r="BV23" s="408">
        <v>131943152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11380</v>
      </c>
      <c r="R24" s="460"/>
      <c r="S24" s="460"/>
      <c r="T24" s="460"/>
      <c r="U24" s="460"/>
      <c r="V24" s="499"/>
      <c r="W24" s="558"/>
      <c r="X24" s="546"/>
      <c r="Y24" s="547"/>
      <c r="Z24" s="458" t="s">
        <v>164</v>
      </c>
      <c r="AA24" s="438"/>
      <c r="AB24" s="438"/>
      <c r="AC24" s="438"/>
      <c r="AD24" s="438"/>
      <c r="AE24" s="438"/>
      <c r="AF24" s="438"/>
      <c r="AG24" s="439"/>
      <c r="AH24" s="459">
        <v>1650</v>
      </c>
      <c r="AI24" s="460"/>
      <c r="AJ24" s="460"/>
      <c r="AK24" s="460"/>
      <c r="AL24" s="499"/>
      <c r="AM24" s="459">
        <v>5205750</v>
      </c>
      <c r="AN24" s="460"/>
      <c r="AO24" s="460"/>
      <c r="AP24" s="460"/>
      <c r="AQ24" s="460"/>
      <c r="AR24" s="499"/>
      <c r="AS24" s="459">
        <v>3155</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105400964</v>
      </c>
      <c r="BO24" s="409"/>
      <c r="BP24" s="409"/>
      <c r="BQ24" s="409"/>
      <c r="BR24" s="409"/>
      <c r="BS24" s="409"/>
      <c r="BT24" s="409"/>
      <c r="BU24" s="410"/>
      <c r="BV24" s="408">
        <v>105012320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2</v>
      </c>
      <c r="M25" s="460"/>
      <c r="N25" s="460"/>
      <c r="O25" s="460"/>
      <c r="P25" s="499"/>
      <c r="Q25" s="459">
        <v>8820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131</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16837842</v>
      </c>
      <c r="BO25" s="372"/>
      <c r="BP25" s="372"/>
      <c r="BQ25" s="372"/>
      <c r="BR25" s="372"/>
      <c r="BS25" s="372"/>
      <c r="BT25" s="372"/>
      <c r="BU25" s="373"/>
      <c r="BV25" s="371">
        <v>19676079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7210</v>
      </c>
      <c r="R26" s="460"/>
      <c r="S26" s="460"/>
      <c r="T26" s="460"/>
      <c r="U26" s="460"/>
      <c r="V26" s="499"/>
      <c r="W26" s="558"/>
      <c r="X26" s="546"/>
      <c r="Y26" s="547"/>
      <c r="Z26" s="458" t="s">
        <v>172</v>
      </c>
      <c r="AA26" s="568"/>
      <c r="AB26" s="568"/>
      <c r="AC26" s="568"/>
      <c r="AD26" s="568"/>
      <c r="AE26" s="568"/>
      <c r="AF26" s="568"/>
      <c r="AG26" s="569"/>
      <c r="AH26" s="459">
        <v>253</v>
      </c>
      <c r="AI26" s="460"/>
      <c r="AJ26" s="460"/>
      <c r="AK26" s="460"/>
      <c r="AL26" s="499"/>
      <c r="AM26" s="459">
        <v>828828</v>
      </c>
      <c r="AN26" s="460"/>
      <c r="AO26" s="460"/>
      <c r="AP26" s="460"/>
      <c r="AQ26" s="460"/>
      <c r="AR26" s="499"/>
      <c r="AS26" s="459">
        <v>3276</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168</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7110</v>
      </c>
      <c r="R27" s="460"/>
      <c r="S27" s="460"/>
      <c r="T27" s="460"/>
      <c r="U27" s="460"/>
      <c r="V27" s="499"/>
      <c r="W27" s="558"/>
      <c r="X27" s="546"/>
      <c r="Y27" s="547"/>
      <c r="Z27" s="458" t="s">
        <v>175</v>
      </c>
      <c r="AA27" s="438"/>
      <c r="AB27" s="438"/>
      <c r="AC27" s="438"/>
      <c r="AD27" s="438"/>
      <c r="AE27" s="438"/>
      <c r="AF27" s="438"/>
      <c r="AG27" s="439"/>
      <c r="AH27" s="459">
        <v>71</v>
      </c>
      <c r="AI27" s="460"/>
      <c r="AJ27" s="460"/>
      <c r="AK27" s="460"/>
      <c r="AL27" s="499"/>
      <c r="AM27" s="459">
        <v>277217</v>
      </c>
      <c r="AN27" s="460"/>
      <c r="AO27" s="460"/>
      <c r="AP27" s="460"/>
      <c r="AQ27" s="460"/>
      <c r="AR27" s="499"/>
      <c r="AS27" s="459">
        <v>3904</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4797500</v>
      </c>
      <c r="BO27" s="582"/>
      <c r="BP27" s="582"/>
      <c r="BQ27" s="582"/>
      <c r="BR27" s="582"/>
      <c r="BS27" s="582"/>
      <c r="BT27" s="582"/>
      <c r="BU27" s="583"/>
      <c r="BV27" s="581">
        <v>4797500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6450</v>
      </c>
      <c r="R28" s="460"/>
      <c r="S28" s="460"/>
      <c r="T28" s="460"/>
      <c r="U28" s="460"/>
      <c r="V28" s="499"/>
      <c r="W28" s="558"/>
      <c r="X28" s="546"/>
      <c r="Y28" s="547"/>
      <c r="Z28" s="458" t="s">
        <v>178</v>
      </c>
      <c r="AA28" s="438"/>
      <c r="AB28" s="438"/>
      <c r="AC28" s="438"/>
      <c r="AD28" s="438"/>
      <c r="AE28" s="438"/>
      <c r="AF28" s="438"/>
      <c r="AG28" s="439"/>
      <c r="AH28" s="459" t="s">
        <v>179</v>
      </c>
      <c r="AI28" s="460"/>
      <c r="AJ28" s="460"/>
      <c r="AK28" s="460"/>
      <c r="AL28" s="499"/>
      <c r="AM28" s="459" t="s">
        <v>168</v>
      </c>
      <c r="AN28" s="460"/>
      <c r="AO28" s="460"/>
      <c r="AP28" s="460"/>
      <c r="AQ28" s="460"/>
      <c r="AR28" s="499"/>
      <c r="AS28" s="459" t="s">
        <v>131</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7890883</v>
      </c>
      <c r="BO28" s="372"/>
      <c r="BP28" s="372"/>
      <c r="BQ28" s="372"/>
      <c r="BR28" s="372"/>
      <c r="BS28" s="372"/>
      <c r="BT28" s="372"/>
      <c r="BU28" s="373"/>
      <c r="BV28" s="371">
        <v>9189856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36</v>
      </c>
      <c r="M29" s="460"/>
      <c r="N29" s="460"/>
      <c r="O29" s="460"/>
      <c r="P29" s="499"/>
      <c r="Q29" s="459">
        <v>6170</v>
      </c>
      <c r="R29" s="460"/>
      <c r="S29" s="460"/>
      <c r="T29" s="460"/>
      <c r="U29" s="460"/>
      <c r="V29" s="499"/>
      <c r="W29" s="559"/>
      <c r="X29" s="560"/>
      <c r="Y29" s="561"/>
      <c r="Z29" s="458" t="s">
        <v>182</v>
      </c>
      <c r="AA29" s="438"/>
      <c r="AB29" s="438"/>
      <c r="AC29" s="438"/>
      <c r="AD29" s="438"/>
      <c r="AE29" s="438"/>
      <c r="AF29" s="438"/>
      <c r="AG29" s="439"/>
      <c r="AH29" s="459">
        <v>1721</v>
      </c>
      <c r="AI29" s="460"/>
      <c r="AJ29" s="460"/>
      <c r="AK29" s="460"/>
      <c r="AL29" s="499"/>
      <c r="AM29" s="459">
        <v>5482967</v>
      </c>
      <c r="AN29" s="460"/>
      <c r="AO29" s="460"/>
      <c r="AP29" s="460"/>
      <c r="AQ29" s="460"/>
      <c r="AR29" s="499"/>
      <c r="AS29" s="459">
        <v>3186</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307974</v>
      </c>
      <c r="BO29" s="409"/>
      <c r="BP29" s="409"/>
      <c r="BQ29" s="409"/>
      <c r="BR29" s="409"/>
      <c r="BS29" s="409"/>
      <c r="BT29" s="409"/>
      <c r="BU29" s="410"/>
      <c r="BV29" s="408">
        <v>305006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99.8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4957077</v>
      </c>
      <c r="BO30" s="582"/>
      <c r="BP30" s="582"/>
      <c r="BQ30" s="582"/>
      <c r="BR30" s="582"/>
      <c r="BS30" s="582"/>
      <c r="BT30" s="582"/>
      <c r="BU30" s="583"/>
      <c r="BV30" s="581">
        <v>4471330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194</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191</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国民健康保険費特別会計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IF('各会計、関係団体の財政状況及び健全化判断比率'!B34="","",'各会計、関係団体の財政状況及び健全化判断比率'!B34)</f>
        <v>農業集落排水事業費特別会計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盛岡地区広域消防組合</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（財）地場産業振興センター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母子父子寡婦福祉資金貸付事業費特別会計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介護保険費特別会計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IF('各会計、関係団体の財政状況及び健全化判断比率'!B35="","",'各会計、関係団体の財政状況及び健全化判断比率'!B35)</f>
        <v>公設浄化槽事業費特別会計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盛岡・紫波地区環境施設組合</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盛岡まちづくり（株）</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土地取得事業費特別会計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後期高齢者医療費特別会計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IF('各会計、関係団体の財政状況及び健全化判断比率'!B33="","",'各会計、関係団体の財政状況及び健全化判断比率'!B33)</f>
        <v>病院事業会計</v>
      </c>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IF('各会計、関係団体の財政状況及び健全化判断比率'!B36="","",'各会計、関係団体の財政状況及び健全化判断比率'!B36)</f>
        <v>中央卸売市場費特別会計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紫波・稗貫衛生処理組合</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（財）盛岡観光コンベンション協会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盛岡地区衛生処理組合</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たまやま振興</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盛岡市・矢巾町都市計画事業等組合</v>
      </c>
      <c r="BZ38" s="595"/>
      <c r="CA38" s="595"/>
      <c r="CB38" s="595"/>
      <c r="CC38" s="595"/>
      <c r="CD38" s="595"/>
      <c r="CE38" s="595"/>
      <c r="CF38" s="595"/>
      <c r="CG38" s="595"/>
      <c r="CH38" s="595"/>
      <c r="CI38" s="595"/>
      <c r="CJ38" s="595"/>
      <c r="CK38" s="595"/>
      <c r="CL38" s="595"/>
      <c r="CM38" s="595"/>
      <c r="CN38" s="193"/>
      <c r="CO38" s="594">
        <f t="shared" si="3"/>
        <v>27</v>
      </c>
      <c r="CP38" s="594"/>
      <c r="CQ38" s="595" t="str">
        <f>IF('各会計、関係団体の財政状況及び健全化判断比率'!BS11="","",'各会計、関係団体の財政状況及び健全化判断比率'!BS11)</f>
        <v>盛岡地区広域土地開発公社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矢櫃山造林一部組合</v>
      </c>
      <c r="BZ39" s="595"/>
      <c r="CA39" s="595"/>
      <c r="CB39" s="595"/>
      <c r="CC39" s="595"/>
      <c r="CD39" s="595"/>
      <c r="CE39" s="595"/>
      <c r="CF39" s="595"/>
      <c r="CG39" s="595"/>
      <c r="CH39" s="595"/>
      <c r="CI39" s="595"/>
      <c r="CJ39" s="595"/>
      <c r="CK39" s="595"/>
      <c r="CL39" s="595"/>
      <c r="CM39" s="595"/>
      <c r="CN39" s="193"/>
      <c r="CO39" s="594">
        <f t="shared" si="3"/>
        <v>28</v>
      </c>
      <c r="CP39" s="594"/>
      <c r="CQ39" s="595" t="str">
        <f>IF('各会計、関係団体の財政状況及び健全化判断比率'!BS12="","",'各会計、関係団体の財政状況及び健全化判断比率'!BS12)</f>
        <v>（株）盛岡地域交流センター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岩手・玉山環境組合</v>
      </c>
      <c r="BZ40" s="595"/>
      <c r="CA40" s="595"/>
      <c r="CB40" s="595"/>
      <c r="CC40" s="595"/>
      <c r="CD40" s="595"/>
      <c r="CE40" s="595"/>
      <c r="CF40" s="595"/>
      <c r="CG40" s="595"/>
      <c r="CH40" s="595"/>
      <c r="CI40" s="595"/>
      <c r="CJ40" s="595"/>
      <c r="CK40" s="595"/>
      <c r="CL40" s="595"/>
      <c r="CM40" s="595"/>
      <c r="CN40" s="193"/>
      <c r="CO40" s="594">
        <f t="shared" si="3"/>
        <v>29</v>
      </c>
      <c r="CP40" s="594"/>
      <c r="CQ40" s="595" t="str">
        <f>IF('各会計、関係団体の財政状況及び健全化判断比率'!BS13="","",'各会計、関係団体の財政状況及び健全化判断比率'!BS13)</f>
        <v>（財）盛岡国際交流協会</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盛岡北部行政事務組合</v>
      </c>
      <c r="BZ41" s="595"/>
      <c r="CA41" s="595"/>
      <c r="CB41" s="595"/>
      <c r="CC41" s="595"/>
      <c r="CD41" s="595"/>
      <c r="CE41" s="595"/>
      <c r="CF41" s="595"/>
      <c r="CG41" s="595"/>
      <c r="CH41" s="595"/>
      <c r="CI41" s="595"/>
      <c r="CJ41" s="595"/>
      <c r="CK41" s="595"/>
      <c r="CL41" s="595"/>
      <c r="CM41" s="595"/>
      <c r="CN41" s="193"/>
      <c r="CO41" s="594">
        <f t="shared" si="3"/>
        <v>30</v>
      </c>
      <c r="CP41" s="594"/>
      <c r="CQ41" s="595" t="str">
        <f>IF('各会計、関係団体の財政状況及び健全化判断比率'!BS14="","",'各会計、関係団体の財政状況及び健全化判断比率'!BS14)</f>
        <v>（社）盛岡市社会福祉事業団</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21</v>
      </c>
      <c r="BX42" s="594"/>
      <c r="BY42" s="595" t="str">
        <f>IF('各会計、関係団体の財政状況及び健全化判断比率'!B76="","",'各会計、関係団体の財政状況及び健全化判断比率'!B76)</f>
        <v>岩手県後期高齢者医療広域連合</v>
      </c>
      <c r="BZ42" s="595"/>
      <c r="CA42" s="595"/>
      <c r="CB42" s="595"/>
      <c r="CC42" s="595"/>
      <c r="CD42" s="595"/>
      <c r="CE42" s="595"/>
      <c r="CF42" s="595"/>
      <c r="CG42" s="595"/>
      <c r="CH42" s="595"/>
      <c r="CI42" s="595"/>
      <c r="CJ42" s="595"/>
      <c r="CK42" s="595"/>
      <c r="CL42" s="595"/>
      <c r="CM42" s="595"/>
      <c r="CN42" s="193"/>
      <c r="CO42" s="594">
        <f t="shared" si="3"/>
        <v>31</v>
      </c>
      <c r="CP42" s="594"/>
      <c r="CQ42" s="595" t="str">
        <f>IF('各会計、関係団体の財政状況及び健全化判断比率'!BS15="","",'各会計、関係団体の財政状況及び健全化判断比率'!BS15)</f>
        <v>盛岡市勤労者福祉サービスセンター</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22</v>
      </c>
      <c r="BX43" s="594"/>
      <c r="BY43" s="595" t="str">
        <f>IF('各会計、関係団体の財政状況及び健全化判断比率'!B77="","",'各会計、関係団体の財政状況及び健全化判断比率'!B77)</f>
        <v>岩手県市町村総合事務組合</v>
      </c>
      <c r="BZ43" s="595"/>
      <c r="CA43" s="595"/>
      <c r="CB43" s="595"/>
      <c r="CC43" s="595"/>
      <c r="CD43" s="595"/>
      <c r="CE43" s="595"/>
      <c r="CF43" s="595"/>
      <c r="CG43" s="595"/>
      <c r="CH43" s="595"/>
      <c r="CI43" s="595"/>
      <c r="CJ43" s="595"/>
      <c r="CK43" s="595"/>
      <c r="CL43" s="595"/>
      <c r="CM43" s="595"/>
      <c r="CN43" s="193"/>
      <c r="CO43" s="594">
        <f t="shared" si="3"/>
        <v>32</v>
      </c>
      <c r="CP43" s="594"/>
      <c r="CQ43" s="595" t="str">
        <f>IF('各会計、関係団体の財政状況及び健全化判断比率'!BS16="","",'各会計、関係団体の財政状況及び健全化判断比率'!BS16)</f>
        <v>（財）盛岡地区勤労者共同福祉センター</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uvInrtG6Cfh48OiRmiqsfBQL1nTpxarB9y6K18mUomX2xsWBIWPR9vXUwA65QMTRCfrrXXQsBmZywUUJ27b5BQ==" saltValue="qH5OTMF5y7XTS2BV9tM7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551</v>
      </c>
      <c r="D34" s="1186"/>
      <c r="E34" s="1187"/>
      <c r="F34" s="32">
        <v>0.18</v>
      </c>
      <c r="G34" s="33">
        <v>0.13</v>
      </c>
      <c r="H34" s="33">
        <v>0.35</v>
      </c>
      <c r="I34" s="33">
        <v>0.13</v>
      </c>
      <c r="J34" s="34" t="s">
        <v>552</v>
      </c>
      <c r="K34" s="22"/>
      <c r="L34" s="22"/>
      <c r="M34" s="22"/>
      <c r="N34" s="22"/>
      <c r="O34" s="22"/>
      <c r="P34" s="22"/>
    </row>
    <row r="35" spans="1:16" ht="39" customHeight="1">
      <c r="A35" s="22"/>
      <c r="B35" s="35"/>
      <c r="C35" s="1180" t="s">
        <v>553</v>
      </c>
      <c r="D35" s="1181"/>
      <c r="E35" s="1182"/>
      <c r="F35" s="36">
        <v>15.37</v>
      </c>
      <c r="G35" s="37">
        <v>16.36</v>
      </c>
      <c r="H35" s="37">
        <v>17.100000000000001</v>
      </c>
      <c r="I35" s="37">
        <v>17.09</v>
      </c>
      <c r="J35" s="38">
        <v>17.18</v>
      </c>
      <c r="K35" s="22"/>
      <c r="L35" s="22"/>
      <c r="M35" s="22"/>
      <c r="N35" s="22"/>
      <c r="O35" s="22"/>
      <c r="P35" s="22"/>
    </row>
    <row r="36" spans="1:16" ht="39" customHeight="1">
      <c r="A36" s="22"/>
      <c r="B36" s="35"/>
      <c r="C36" s="1180" t="s">
        <v>554</v>
      </c>
      <c r="D36" s="1181"/>
      <c r="E36" s="1182"/>
      <c r="F36" s="36">
        <v>1.87</v>
      </c>
      <c r="G36" s="37">
        <v>2.5</v>
      </c>
      <c r="H36" s="37">
        <v>2.92</v>
      </c>
      <c r="I36" s="37">
        <v>3.41</v>
      </c>
      <c r="J36" s="38">
        <v>3.93</v>
      </c>
      <c r="K36" s="22"/>
      <c r="L36" s="22"/>
      <c r="M36" s="22"/>
      <c r="N36" s="22"/>
      <c r="O36" s="22"/>
      <c r="P36" s="22"/>
    </row>
    <row r="37" spans="1:16" ht="39" customHeight="1">
      <c r="A37" s="22"/>
      <c r="B37" s="35"/>
      <c r="C37" s="1180" t="s">
        <v>555</v>
      </c>
      <c r="D37" s="1181"/>
      <c r="E37" s="1182"/>
      <c r="F37" s="36">
        <v>0.4</v>
      </c>
      <c r="G37" s="37">
        <v>0.66</v>
      </c>
      <c r="H37" s="37">
        <v>0.67</v>
      </c>
      <c r="I37" s="37">
        <v>0.61</v>
      </c>
      <c r="J37" s="38">
        <v>2.0099999999999998</v>
      </c>
      <c r="K37" s="22"/>
      <c r="L37" s="22"/>
      <c r="M37" s="22"/>
      <c r="N37" s="22"/>
      <c r="O37" s="22"/>
      <c r="P37" s="22"/>
    </row>
    <row r="38" spans="1:16" ht="39" customHeight="1">
      <c r="A38" s="22"/>
      <c r="B38" s="35"/>
      <c r="C38" s="1180" t="s">
        <v>556</v>
      </c>
      <c r="D38" s="1181"/>
      <c r="E38" s="1182"/>
      <c r="F38" s="36">
        <v>1.62</v>
      </c>
      <c r="G38" s="37">
        <v>2.1</v>
      </c>
      <c r="H38" s="37">
        <v>2.63</v>
      </c>
      <c r="I38" s="37">
        <v>1.72</v>
      </c>
      <c r="J38" s="38">
        <v>1.61</v>
      </c>
      <c r="K38" s="22"/>
      <c r="L38" s="22"/>
      <c r="M38" s="22"/>
      <c r="N38" s="22"/>
      <c r="O38" s="22"/>
      <c r="P38" s="22"/>
    </row>
    <row r="39" spans="1:16" ht="39" customHeight="1">
      <c r="A39" s="22"/>
      <c r="B39" s="35"/>
      <c r="C39" s="1180" t="s">
        <v>557</v>
      </c>
      <c r="D39" s="1181"/>
      <c r="E39" s="1182"/>
      <c r="F39" s="36">
        <v>0.19</v>
      </c>
      <c r="G39" s="37">
        <v>0.14000000000000001</v>
      </c>
      <c r="H39" s="37">
        <v>0.02</v>
      </c>
      <c r="I39" s="37">
        <v>0.36</v>
      </c>
      <c r="J39" s="38">
        <v>0.32</v>
      </c>
      <c r="K39" s="22"/>
      <c r="L39" s="22"/>
      <c r="M39" s="22"/>
      <c r="N39" s="22"/>
      <c r="O39" s="22"/>
      <c r="P39" s="22"/>
    </row>
    <row r="40" spans="1:16" ht="39" customHeight="1">
      <c r="A40" s="22"/>
      <c r="B40" s="35"/>
      <c r="C40" s="1180" t="s">
        <v>558</v>
      </c>
      <c r="D40" s="1181"/>
      <c r="E40" s="1182"/>
      <c r="F40" s="36">
        <v>0.08</v>
      </c>
      <c r="G40" s="37">
        <v>0.13</v>
      </c>
      <c r="H40" s="37">
        <v>0.19</v>
      </c>
      <c r="I40" s="37">
        <v>0.27</v>
      </c>
      <c r="J40" s="38">
        <v>0.26</v>
      </c>
      <c r="K40" s="22"/>
      <c r="L40" s="22"/>
      <c r="M40" s="22"/>
      <c r="N40" s="22"/>
      <c r="O40" s="22"/>
      <c r="P40" s="22"/>
    </row>
    <row r="41" spans="1:16" ht="39" customHeight="1">
      <c r="A41" s="22"/>
      <c r="B41" s="35"/>
      <c r="C41" s="1180" t="s">
        <v>559</v>
      </c>
      <c r="D41" s="1181"/>
      <c r="E41" s="1182"/>
      <c r="F41" s="36">
        <v>0</v>
      </c>
      <c r="G41" s="37">
        <v>0</v>
      </c>
      <c r="H41" s="37">
        <v>0.01</v>
      </c>
      <c r="I41" s="37">
        <v>0.01</v>
      </c>
      <c r="J41" s="38">
        <v>0.01</v>
      </c>
      <c r="K41" s="22"/>
      <c r="L41" s="22"/>
      <c r="M41" s="22"/>
      <c r="N41" s="22"/>
      <c r="O41" s="22"/>
      <c r="P41" s="22"/>
    </row>
    <row r="42" spans="1:16" ht="39" customHeight="1">
      <c r="A42" s="22"/>
      <c r="B42" s="39"/>
      <c r="C42" s="1180" t="s">
        <v>560</v>
      </c>
      <c r="D42" s="1181"/>
      <c r="E42" s="1182"/>
      <c r="F42" s="36" t="s">
        <v>502</v>
      </c>
      <c r="G42" s="37" t="s">
        <v>502</v>
      </c>
      <c r="H42" s="37" t="s">
        <v>502</v>
      </c>
      <c r="I42" s="37" t="s">
        <v>502</v>
      </c>
      <c r="J42" s="38" t="s">
        <v>502</v>
      </c>
      <c r="K42" s="22"/>
      <c r="L42" s="22"/>
      <c r="M42" s="22"/>
      <c r="N42" s="22"/>
      <c r="O42" s="22"/>
      <c r="P42" s="22"/>
    </row>
    <row r="43" spans="1:16" ht="39" customHeight="1" thickBot="1">
      <c r="A43" s="22"/>
      <c r="B43" s="40"/>
      <c r="C43" s="1183" t="s">
        <v>561</v>
      </c>
      <c r="D43" s="1184"/>
      <c r="E43" s="1185"/>
      <c r="F43" s="41">
        <v>0</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wB2gB7zdQIGDo+jmuJAploNWAg0YTWq62CG5ff5cvAIoab1+wFjr19vGbCSB8kbVdk05b7GxWyMu+z5wHfWsg==" saltValue="+QD1VQZ3P3HrWEJicNZJ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10</v>
      </c>
      <c r="C45" s="1197"/>
      <c r="D45" s="58"/>
      <c r="E45" s="1202" t="s">
        <v>11</v>
      </c>
      <c r="F45" s="1202"/>
      <c r="G45" s="1202"/>
      <c r="H45" s="1202"/>
      <c r="I45" s="1202"/>
      <c r="J45" s="1203"/>
      <c r="K45" s="59">
        <v>14194</v>
      </c>
      <c r="L45" s="60">
        <v>13315</v>
      </c>
      <c r="M45" s="60">
        <v>12921</v>
      </c>
      <c r="N45" s="60">
        <v>12457</v>
      </c>
      <c r="O45" s="61">
        <v>12560</v>
      </c>
      <c r="P45" s="48"/>
      <c r="Q45" s="48"/>
      <c r="R45" s="48"/>
      <c r="S45" s="48"/>
      <c r="T45" s="48"/>
      <c r="U45" s="48"/>
    </row>
    <row r="46" spans="1:21" ht="30.75" customHeight="1">
      <c r="A46" s="48"/>
      <c r="B46" s="1198"/>
      <c r="C46" s="1199"/>
      <c r="D46" s="62"/>
      <c r="E46" s="1190" t="s">
        <v>12</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c r="A47" s="48"/>
      <c r="B47" s="1198"/>
      <c r="C47" s="1199"/>
      <c r="D47" s="62"/>
      <c r="E47" s="1190" t="s">
        <v>13</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c r="A48" s="48"/>
      <c r="B48" s="1198"/>
      <c r="C48" s="1199"/>
      <c r="D48" s="62"/>
      <c r="E48" s="1190" t="s">
        <v>14</v>
      </c>
      <c r="F48" s="1190"/>
      <c r="G48" s="1190"/>
      <c r="H48" s="1190"/>
      <c r="I48" s="1190"/>
      <c r="J48" s="1191"/>
      <c r="K48" s="63">
        <v>3790</v>
      </c>
      <c r="L48" s="64">
        <v>3727</v>
      </c>
      <c r="M48" s="64">
        <v>3772</v>
      </c>
      <c r="N48" s="64">
        <v>3695</v>
      </c>
      <c r="O48" s="65">
        <v>3562</v>
      </c>
      <c r="P48" s="48"/>
      <c r="Q48" s="48"/>
      <c r="R48" s="48"/>
      <c r="S48" s="48"/>
      <c r="T48" s="48"/>
      <c r="U48" s="48"/>
    </row>
    <row r="49" spans="1:21" ht="30.75" customHeight="1">
      <c r="A49" s="48"/>
      <c r="B49" s="1198"/>
      <c r="C49" s="1199"/>
      <c r="D49" s="62"/>
      <c r="E49" s="1190" t="s">
        <v>15</v>
      </c>
      <c r="F49" s="1190"/>
      <c r="G49" s="1190"/>
      <c r="H49" s="1190"/>
      <c r="I49" s="1190"/>
      <c r="J49" s="1191"/>
      <c r="K49" s="63">
        <v>491</v>
      </c>
      <c r="L49" s="64">
        <v>496</v>
      </c>
      <c r="M49" s="64">
        <v>501</v>
      </c>
      <c r="N49" s="64">
        <v>472</v>
      </c>
      <c r="O49" s="65">
        <v>419</v>
      </c>
      <c r="P49" s="48"/>
      <c r="Q49" s="48"/>
      <c r="R49" s="48"/>
      <c r="S49" s="48"/>
      <c r="T49" s="48"/>
      <c r="U49" s="48"/>
    </row>
    <row r="50" spans="1:21" ht="30.75" customHeight="1">
      <c r="A50" s="48"/>
      <c r="B50" s="1198"/>
      <c r="C50" s="1199"/>
      <c r="D50" s="62"/>
      <c r="E50" s="1190" t="s">
        <v>16</v>
      </c>
      <c r="F50" s="1190"/>
      <c r="G50" s="1190"/>
      <c r="H50" s="1190"/>
      <c r="I50" s="1190"/>
      <c r="J50" s="1191"/>
      <c r="K50" s="63">
        <v>183</v>
      </c>
      <c r="L50" s="64">
        <v>183</v>
      </c>
      <c r="M50" s="64">
        <v>183</v>
      </c>
      <c r="N50" s="64">
        <v>183</v>
      </c>
      <c r="O50" s="65">
        <v>183</v>
      </c>
      <c r="P50" s="48"/>
      <c r="Q50" s="48"/>
      <c r="R50" s="48"/>
      <c r="S50" s="48"/>
      <c r="T50" s="48"/>
      <c r="U50" s="48"/>
    </row>
    <row r="51" spans="1:21" ht="30.75" customHeight="1">
      <c r="A51" s="48"/>
      <c r="B51" s="1200"/>
      <c r="C51" s="1201"/>
      <c r="D51" s="66"/>
      <c r="E51" s="1190" t="s">
        <v>17</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c r="A52" s="48"/>
      <c r="B52" s="1188" t="s">
        <v>18</v>
      </c>
      <c r="C52" s="1189"/>
      <c r="D52" s="66"/>
      <c r="E52" s="1190" t="s">
        <v>19</v>
      </c>
      <c r="F52" s="1190"/>
      <c r="G52" s="1190"/>
      <c r="H52" s="1190"/>
      <c r="I52" s="1190"/>
      <c r="J52" s="1191"/>
      <c r="K52" s="63">
        <v>12206</v>
      </c>
      <c r="L52" s="64">
        <v>12479</v>
      </c>
      <c r="M52" s="64">
        <v>11862</v>
      </c>
      <c r="N52" s="64">
        <v>11801</v>
      </c>
      <c r="O52" s="65">
        <v>11632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6452</v>
      </c>
      <c r="L53" s="69">
        <v>5242</v>
      </c>
      <c r="M53" s="69">
        <v>5515</v>
      </c>
      <c r="N53" s="69">
        <v>5006</v>
      </c>
      <c r="O53" s="70">
        <v>5092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cjKNfJmPKsYvfab325B7GGT39JSFGrKvNLkofyRmpqSoqpw0iJ6bJlHRtDJ+pCaWufPncGcUzzu3U+Q+OUdqA==" saltValue="bEXXNiwnSTvkC6oplSzw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04" t="s">
        <v>23</v>
      </c>
      <c r="C41" s="1205"/>
      <c r="D41" s="81"/>
      <c r="E41" s="1210" t="s">
        <v>24</v>
      </c>
      <c r="F41" s="1210"/>
      <c r="G41" s="1210"/>
      <c r="H41" s="1211"/>
      <c r="I41" s="82">
        <v>130299</v>
      </c>
      <c r="J41" s="83">
        <v>130843</v>
      </c>
      <c r="K41" s="83">
        <v>132181</v>
      </c>
      <c r="L41" s="83">
        <v>132055</v>
      </c>
      <c r="M41" s="84">
        <v>131453</v>
      </c>
    </row>
    <row r="42" spans="2:13" ht="27.75" customHeight="1">
      <c r="B42" s="1206"/>
      <c r="C42" s="1207"/>
      <c r="D42" s="85"/>
      <c r="E42" s="1212" t="s">
        <v>25</v>
      </c>
      <c r="F42" s="1212"/>
      <c r="G42" s="1212"/>
      <c r="H42" s="1213"/>
      <c r="I42" s="86">
        <v>2100</v>
      </c>
      <c r="J42" s="87">
        <v>1702</v>
      </c>
      <c r="K42" s="87">
        <v>1318</v>
      </c>
      <c r="L42" s="87">
        <v>975</v>
      </c>
      <c r="M42" s="88">
        <v>704</v>
      </c>
    </row>
    <row r="43" spans="2:13" ht="27.75" customHeight="1">
      <c r="B43" s="1206"/>
      <c r="C43" s="1207"/>
      <c r="D43" s="85"/>
      <c r="E43" s="1212" t="s">
        <v>26</v>
      </c>
      <c r="F43" s="1212"/>
      <c r="G43" s="1212"/>
      <c r="H43" s="1213"/>
      <c r="I43" s="86">
        <v>42301</v>
      </c>
      <c r="J43" s="87">
        <v>35196</v>
      </c>
      <c r="K43" s="87">
        <v>32355</v>
      </c>
      <c r="L43" s="87">
        <v>29925</v>
      </c>
      <c r="M43" s="88">
        <v>27945</v>
      </c>
    </row>
    <row r="44" spans="2:13" ht="27.75" customHeight="1">
      <c r="B44" s="1206"/>
      <c r="C44" s="1207"/>
      <c r="D44" s="85"/>
      <c r="E44" s="1212" t="s">
        <v>27</v>
      </c>
      <c r="F44" s="1212"/>
      <c r="G44" s="1212"/>
      <c r="H44" s="1213"/>
      <c r="I44" s="86">
        <v>2633</v>
      </c>
      <c r="J44" s="87">
        <v>2385</v>
      </c>
      <c r="K44" s="87">
        <v>2759</v>
      </c>
      <c r="L44" s="87">
        <v>2675</v>
      </c>
      <c r="M44" s="88">
        <v>2927</v>
      </c>
    </row>
    <row r="45" spans="2:13" ht="27.75" customHeight="1">
      <c r="B45" s="1206"/>
      <c r="C45" s="1207"/>
      <c r="D45" s="85"/>
      <c r="E45" s="1212" t="s">
        <v>28</v>
      </c>
      <c r="F45" s="1212"/>
      <c r="G45" s="1212"/>
      <c r="H45" s="1213"/>
      <c r="I45" s="86">
        <v>16619</v>
      </c>
      <c r="J45" s="87">
        <v>15372</v>
      </c>
      <c r="K45" s="87">
        <v>13673</v>
      </c>
      <c r="L45" s="87">
        <v>13920</v>
      </c>
      <c r="M45" s="88">
        <v>13162</v>
      </c>
    </row>
    <row r="46" spans="2:13" ht="27.75" customHeight="1">
      <c r="B46" s="1206"/>
      <c r="C46" s="1207"/>
      <c r="D46" s="89"/>
      <c r="E46" s="1212" t="s">
        <v>29</v>
      </c>
      <c r="F46" s="1212"/>
      <c r="G46" s="1212"/>
      <c r="H46" s="1213"/>
      <c r="I46" s="86">
        <v>62</v>
      </c>
      <c r="J46" s="87">
        <v>42</v>
      </c>
      <c r="K46" s="87">
        <v>22</v>
      </c>
      <c r="L46" s="87">
        <v>3</v>
      </c>
      <c r="M46" s="88" t="s">
        <v>502</v>
      </c>
    </row>
    <row r="47" spans="2:13" ht="27.75" customHeight="1">
      <c r="B47" s="1206"/>
      <c r="C47" s="1207"/>
      <c r="D47" s="90"/>
      <c r="E47" s="1214" t="s">
        <v>30</v>
      </c>
      <c r="F47" s="1215"/>
      <c r="G47" s="1215"/>
      <c r="H47" s="1216"/>
      <c r="I47" s="86" t="s">
        <v>502</v>
      </c>
      <c r="J47" s="87" t="s">
        <v>502</v>
      </c>
      <c r="K47" s="87" t="s">
        <v>502</v>
      </c>
      <c r="L47" s="87" t="s">
        <v>502</v>
      </c>
      <c r="M47" s="88" t="s">
        <v>502</v>
      </c>
    </row>
    <row r="48" spans="2:13" ht="27.75" customHeight="1">
      <c r="B48" s="1206"/>
      <c r="C48" s="1207"/>
      <c r="D48" s="85"/>
      <c r="E48" s="1212" t="s">
        <v>31</v>
      </c>
      <c r="F48" s="1212"/>
      <c r="G48" s="1212"/>
      <c r="H48" s="1213"/>
      <c r="I48" s="86" t="s">
        <v>502</v>
      </c>
      <c r="J48" s="87" t="s">
        <v>502</v>
      </c>
      <c r="K48" s="87" t="s">
        <v>502</v>
      </c>
      <c r="L48" s="87" t="s">
        <v>502</v>
      </c>
      <c r="M48" s="88" t="s">
        <v>502</v>
      </c>
    </row>
    <row r="49" spans="2:13" ht="27.75" customHeight="1">
      <c r="B49" s="1208"/>
      <c r="C49" s="1209"/>
      <c r="D49" s="85"/>
      <c r="E49" s="1212" t="s">
        <v>32</v>
      </c>
      <c r="F49" s="1212"/>
      <c r="G49" s="1212"/>
      <c r="H49" s="1213"/>
      <c r="I49" s="86" t="s">
        <v>502</v>
      </c>
      <c r="J49" s="87" t="s">
        <v>502</v>
      </c>
      <c r="K49" s="87" t="s">
        <v>502</v>
      </c>
      <c r="L49" s="87" t="s">
        <v>502</v>
      </c>
      <c r="M49" s="88" t="s">
        <v>502</v>
      </c>
    </row>
    <row r="50" spans="2:13" ht="27.75" customHeight="1">
      <c r="B50" s="1217" t="s">
        <v>33</v>
      </c>
      <c r="C50" s="1218"/>
      <c r="D50" s="91"/>
      <c r="E50" s="1212" t="s">
        <v>34</v>
      </c>
      <c r="F50" s="1212"/>
      <c r="G50" s="1212"/>
      <c r="H50" s="1213"/>
      <c r="I50" s="86">
        <v>14083</v>
      </c>
      <c r="J50" s="87">
        <v>15240</v>
      </c>
      <c r="K50" s="87">
        <v>15138</v>
      </c>
      <c r="L50" s="87">
        <v>16696</v>
      </c>
      <c r="M50" s="88">
        <v>15668</v>
      </c>
    </row>
    <row r="51" spans="2:13" ht="27.75" customHeight="1">
      <c r="B51" s="1206"/>
      <c r="C51" s="1207"/>
      <c r="D51" s="85"/>
      <c r="E51" s="1212" t="s">
        <v>35</v>
      </c>
      <c r="F51" s="1212"/>
      <c r="G51" s="1212"/>
      <c r="H51" s="1213"/>
      <c r="I51" s="86">
        <v>23052</v>
      </c>
      <c r="J51" s="87">
        <v>22282</v>
      </c>
      <c r="K51" s="87">
        <v>21290</v>
      </c>
      <c r="L51" s="87">
        <v>21055</v>
      </c>
      <c r="M51" s="88">
        <v>20633</v>
      </c>
    </row>
    <row r="52" spans="2:13" ht="27.75" customHeight="1">
      <c r="B52" s="1208"/>
      <c r="C52" s="1209"/>
      <c r="D52" s="85"/>
      <c r="E52" s="1212" t="s">
        <v>36</v>
      </c>
      <c r="F52" s="1212"/>
      <c r="G52" s="1212"/>
      <c r="H52" s="1213"/>
      <c r="I52" s="86">
        <v>107764</v>
      </c>
      <c r="J52" s="87">
        <v>106588</v>
      </c>
      <c r="K52" s="87">
        <v>106272</v>
      </c>
      <c r="L52" s="87">
        <v>104665</v>
      </c>
      <c r="M52" s="88">
        <v>104943</v>
      </c>
    </row>
    <row r="53" spans="2:13" ht="27.75" customHeight="1" thickBot="1">
      <c r="B53" s="1219" t="s">
        <v>37</v>
      </c>
      <c r="C53" s="1220"/>
      <c r="D53" s="92"/>
      <c r="E53" s="1221" t="s">
        <v>38</v>
      </c>
      <c r="F53" s="1221"/>
      <c r="G53" s="1221"/>
      <c r="H53" s="1222"/>
      <c r="I53" s="93">
        <v>49116</v>
      </c>
      <c r="J53" s="94">
        <v>41430</v>
      </c>
      <c r="K53" s="94">
        <v>39609</v>
      </c>
      <c r="L53" s="94">
        <v>37137</v>
      </c>
      <c r="M53" s="95">
        <v>34947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Wp8/KxcQZGH5rPagsTxl+DM2onO1UulJoddkhG/GKgqX5VJIS8LrgF6fUCbDKnSIZcWGuoNmI1EfFtFyKSE3A==" saltValue="9bFXV6HFs4SC3ZWnVqOk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31" t="s">
        <v>41</v>
      </c>
      <c r="D55" s="1231"/>
      <c r="E55" s="1232"/>
      <c r="F55" s="107">
        <v>10355</v>
      </c>
      <c r="G55" s="107">
        <v>9190</v>
      </c>
      <c r="H55" s="108">
        <v>7891</v>
      </c>
    </row>
    <row r="56" spans="2:8" ht="52.5" customHeight="1">
      <c r="B56" s="109"/>
      <c r="C56" s="1233" t="s">
        <v>42</v>
      </c>
      <c r="D56" s="1233"/>
      <c r="E56" s="1234"/>
      <c r="F56" s="110">
        <v>299</v>
      </c>
      <c r="G56" s="110">
        <v>305</v>
      </c>
      <c r="H56" s="111">
        <v>308</v>
      </c>
    </row>
    <row r="57" spans="2:8" ht="53.25" customHeight="1">
      <c r="B57" s="109"/>
      <c r="C57" s="1235" t="s">
        <v>43</v>
      </c>
      <c r="D57" s="1235"/>
      <c r="E57" s="1236"/>
      <c r="F57" s="112">
        <v>2205</v>
      </c>
      <c r="G57" s="112">
        <v>4471</v>
      </c>
      <c r="H57" s="113">
        <v>4957</v>
      </c>
    </row>
    <row r="58" spans="2:8" ht="45.75" customHeight="1">
      <c r="B58" s="114"/>
      <c r="C58" s="1223" t="s">
        <v>562</v>
      </c>
      <c r="D58" s="1224"/>
      <c r="E58" s="1225"/>
      <c r="F58" s="115">
        <v>623</v>
      </c>
      <c r="G58" s="115">
        <v>2579</v>
      </c>
      <c r="H58" s="116">
        <v>2881</v>
      </c>
    </row>
    <row r="59" spans="2:8" ht="45.75" customHeight="1">
      <c r="B59" s="114"/>
      <c r="C59" s="1223" t="s">
        <v>563</v>
      </c>
      <c r="D59" s="1224"/>
      <c r="E59" s="1225"/>
      <c r="F59" s="115">
        <v>1020</v>
      </c>
      <c r="G59" s="115">
        <v>1227</v>
      </c>
      <c r="H59" s="116">
        <v>1435</v>
      </c>
    </row>
    <row r="60" spans="2:8" ht="45.75" customHeight="1">
      <c r="B60" s="114"/>
      <c r="C60" s="1223" t="s">
        <v>564</v>
      </c>
      <c r="D60" s="1224"/>
      <c r="E60" s="1225"/>
      <c r="F60" s="115">
        <v>231</v>
      </c>
      <c r="G60" s="115">
        <v>228</v>
      </c>
      <c r="H60" s="116">
        <v>220</v>
      </c>
    </row>
    <row r="61" spans="2:8" ht="45.75" customHeight="1">
      <c r="B61" s="114"/>
      <c r="C61" s="1223" t="s">
        <v>565</v>
      </c>
      <c r="D61" s="1224"/>
      <c r="E61" s="1225"/>
      <c r="F61" s="115">
        <v>139</v>
      </c>
      <c r="G61" s="115">
        <v>122</v>
      </c>
      <c r="H61" s="116">
        <v>97</v>
      </c>
    </row>
    <row r="62" spans="2:8" ht="45.75" customHeight="1" thickBot="1">
      <c r="B62" s="117"/>
      <c r="C62" s="1226" t="s">
        <v>566</v>
      </c>
      <c r="D62" s="1227"/>
      <c r="E62" s="1228"/>
      <c r="F62" s="118">
        <v>0</v>
      </c>
      <c r="G62" s="118">
        <v>91</v>
      </c>
      <c r="H62" s="119">
        <v>82</v>
      </c>
    </row>
    <row r="63" spans="2:8" ht="52.5" customHeight="1" thickBot="1">
      <c r="B63" s="120"/>
      <c r="C63" s="1229" t="s">
        <v>44</v>
      </c>
      <c r="D63" s="1229"/>
      <c r="E63" s="1230"/>
      <c r="F63" s="121">
        <v>12859</v>
      </c>
      <c r="G63" s="121">
        <v>13966</v>
      </c>
      <c r="H63" s="122">
        <v>13156</v>
      </c>
    </row>
    <row r="64" spans="2:8" ht="15" customHeight="1"/>
    <row r="65" ht="0" hidden="1" customHeight="1"/>
    <row r="66" ht="0" hidden="1" customHeight="1"/>
  </sheetData>
  <sheetProtection algorithmName="SHA-512" hashValue="M+b44mNOh+pOzuHiuuA3inc5ZntZz7lsRv26APrlSHPllFWW5U9p5g3hshqZi0TgWGcyLUI/ECWaDGHmURTtBQ==" saltValue="ild9/dkFutjm3TCu1QFi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0" zoomScaleNormal="100" zoomScaleSheetLayoutView="70"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600</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601</v>
      </c>
      <c r="AO51" s="1275"/>
      <c r="AP51" s="1275"/>
      <c r="AQ51" s="1275"/>
      <c r="AR51" s="1275"/>
      <c r="AS51" s="1275"/>
      <c r="AT51" s="1275"/>
      <c r="AU51" s="1275"/>
      <c r="AV51" s="1275"/>
      <c r="AW51" s="1275"/>
      <c r="AX51" s="1275"/>
      <c r="AY51" s="1275"/>
      <c r="AZ51" s="1275"/>
      <c r="BA51" s="1275"/>
      <c r="BB51" s="1275" t="s">
        <v>602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68.599999999999994</v>
      </c>
      <c r="CO51" s="1277"/>
      <c r="CP51" s="1277"/>
      <c r="CQ51" s="1277"/>
      <c r="CR51" s="1277"/>
      <c r="CS51" s="1277"/>
      <c r="CT51" s="1277"/>
      <c r="CU51" s="1277"/>
      <c r="CV51" s="1277">
        <v>64.2</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56.6</v>
      </c>
      <c r="CO53" s="1277"/>
      <c r="CP53" s="1277"/>
      <c r="CQ53" s="1277"/>
      <c r="CR53" s="1277"/>
      <c r="CS53" s="1277"/>
      <c r="CT53" s="1277"/>
      <c r="CU53" s="1277"/>
      <c r="CV53" s="1277">
        <v>58.2</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604</v>
      </c>
      <c r="AO55" s="1271"/>
      <c r="AP55" s="1271"/>
      <c r="AQ55" s="1271"/>
      <c r="AR55" s="1271"/>
      <c r="AS55" s="1271"/>
      <c r="AT55" s="1271"/>
      <c r="AU55" s="1271"/>
      <c r="AV55" s="1271"/>
      <c r="AW55" s="1271"/>
      <c r="AX55" s="1271"/>
      <c r="AY55" s="1271"/>
      <c r="AZ55" s="1271"/>
      <c r="BA55" s="1271"/>
      <c r="BB55" s="1275" t="s">
        <v>602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605</v>
      </c>
    </row>
    <row r="64" spans="1:109">
      <c r="B64" s="1246"/>
      <c r="G64" s="1253"/>
      <c r="I64" s="1287"/>
      <c r="J64" s="1287"/>
      <c r="K64" s="1287"/>
      <c r="L64" s="1287"/>
      <c r="M64" s="1287"/>
      <c r="N64" s="1288"/>
      <c r="AM64" s="1253"/>
      <c r="AN64" s="1253" t="s">
        <v>598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600</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c r="B73" s="1246"/>
      <c r="G73" s="1272"/>
      <c r="H73" s="1272"/>
      <c r="I73" s="1272"/>
      <c r="J73" s="1272"/>
      <c r="K73" s="1294"/>
      <c r="L73" s="1294"/>
      <c r="M73" s="1294"/>
      <c r="N73" s="1294"/>
      <c r="AM73" s="1264"/>
      <c r="AN73" s="1275" t="s">
        <v>601</v>
      </c>
      <c r="AO73" s="1275"/>
      <c r="AP73" s="1275"/>
      <c r="AQ73" s="1275"/>
      <c r="AR73" s="1275"/>
      <c r="AS73" s="1275"/>
      <c r="AT73" s="1275"/>
      <c r="AU73" s="1275"/>
      <c r="AV73" s="1275"/>
      <c r="AW73" s="1275"/>
      <c r="AX73" s="1275"/>
      <c r="AY73" s="1275"/>
      <c r="AZ73" s="1275"/>
      <c r="BA73" s="1275"/>
      <c r="BB73" s="1275" t="s">
        <v>602</v>
      </c>
      <c r="BC73" s="1275"/>
      <c r="BD73" s="1275"/>
      <c r="BE73" s="1275"/>
      <c r="BF73" s="1275"/>
      <c r="BG73" s="1275"/>
      <c r="BH73" s="1275"/>
      <c r="BI73" s="1275"/>
      <c r="BJ73" s="1275"/>
      <c r="BK73" s="1275"/>
      <c r="BL73" s="1275"/>
      <c r="BM73" s="1275"/>
      <c r="BN73" s="1275"/>
      <c r="BO73" s="1275"/>
      <c r="BP73" s="1277">
        <v>89.4</v>
      </c>
      <c r="BQ73" s="1277"/>
      <c r="BR73" s="1277"/>
      <c r="BS73" s="1277"/>
      <c r="BT73" s="1277"/>
      <c r="BU73" s="1277"/>
      <c r="BV73" s="1277"/>
      <c r="BW73" s="1277"/>
      <c r="BX73" s="1277">
        <v>75.599999999999994</v>
      </c>
      <c r="BY73" s="1277"/>
      <c r="BZ73" s="1277"/>
      <c r="CA73" s="1277"/>
      <c r="CB73" s="1277"/>
      <c r="CC73" s="1277"/>
      <c r="CD73" s="1277"/>
      <c r="CE73" s="1277"/>
      <c r="CF73" s="1277">
        <v>73</v>
      </c>
      <c r="CG73" s="1277"/>
      <c r="CH73" s="1277"/>
      <c r="CI73" s="1277"/>
      <c r="CJ73" s="1277"/>
      <c r="CK73" s="1277"/>
      <c r="CL73" s="1277"/>
      <c r="CM73" s="1277"/>
      <c r="CN73" s="1277">
        <v>68.599999999999994</v>
      </c>
      <c r="CO73" s="1277"/>
      <c r="CP73" s="1277"/>
      <c r="CQ73" s="1277"/>
      <c r="CR73" s="1277"/>
      <c r="CS73" s="1277"/>
      <c r="CT73" s="1277"/>
      <c r="CU73" s="1277"/>
      <c r="CV73" s="1277">
        <v>64.2</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607</v>
      </c>
      <c r="BC75" s="1275"/>
      <c r="BD75" s="1275"/>
      <c r="BE75" s="1275"/>
      <c r="BF75" s="1275"/>
      <c r="BG75" s="1275"/>
      <c r="BH75" s="1275"/>
      <c r="BI75" s="1275"/>
      <c r="BJ75" s="1275"/>
      <c r="BK75" s="1275"/>
      <c r="BL75" s="1275"/>
      <c r="BM75" s="1275"/>
      <c r="BN75" s="1275"/>
      <c r="BO75" s="1275"/>
      <c r="BP75" s="1277">
        <v>12.6</v>
      </c>
      <c r="BQ75" s="1277"/>
      <c r="BR75" s="1277"/>
      <c r="BS75" s="1277"/>
      <c r="BT75" s="1277"/>
      <c r="BU75" s="1277"/>
      <c r="BV75" s="1277"/>
      <c r="BW75" s="1277"/>
      <c r="BX75" s="1277">
        <v>11.2</v>
      </c>
      <c r="BY75" s="1277"/>
      <c r="BZ75" s="1277"/>
      <c r="CA75" s="1277"/>
      <c r="CB75" s="1277"/>
      <c r="CC75" s="1277"/>
      <c r="CD75" s="1277"/>
      <c r="CE75" s="1277"/>
      <c r="CF75" s="1277">
        <v>10.4</v>
      </c>
      <c r="CG75" s="1277"/>
      <c r="CH75" s="1277"/>
      <c r="CI75" s="1277"/>
      <c r="CJ75" s="1277"/>
      <c r="CK75" s="1277"/>
      <c r="CL75" s="1277"/>
      <c r="CM75" s="1277"/>
      <c r="CN75" s="1277">
        <v>9.6</v>
      </c>
      <c r="CO75" s="1277"/>
      <c r="CP75" s="1277"/>
      <c r="CQ75" s="1277"/>
      <c r="CR75" s="1277"/>
      <c r="CS75" s="1277"/>
      <c r="CT75" s="1277"/>
      <c r="CU75" s="1277"/>
      <c r="CV75" s="1277">
        <v>9.5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604</v>
      </c>
      <c r="AO77" s="1271"/>
      <c r="AP77" s="1271"/>
      <c r="AQ77" s="1271"/>
      <c r="AR77" s="1271"/>
      <c r="AS77" s="1271"/>
      <c r="AT77" s="1271"/>
      <c r="AU77" s="1271"/>
      <c r="AV77" s="1271"/>
      <c r="AW77" s="1271"/>
      <c r="AX77" s="1271"/>
      <c r="AY77" s="1271"/>
      <c r="AZ77" s="1271"/>
      <c r="BA77" s="1271"/>
      <c r="BB77" s="1275" t="s">
        <v>602</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607</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vgmMn/hMxn1Lq8b5wFeju2r7p6irozg62ZJ7FYtyzhYWmwo6G4bPTbwSUgBjes0tkGZoH1U7WrWc8PZRChMlA==" saltValue="gX+xfPNjNwzhSamp0/U6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57orHop9M6cDDmzT2wPXIcy+FueE65Nnxy5xtVyHDjGG39/bB9qHWf4L/GKlvodz8P9FZn2WZeCvh9Uoo1MDg==" saltValue="n4a+OrF3T24au2W1mNcyv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rR/OKIdrZ2RQYuh4mMqTBNPd9aHXiwm8nxYHDgU0Z65cnt8BBt32j7A7qwaOlKVXzVQBBtEN2bppP9q3i2BcQ==" saltValue="oCADQdpPQFP2geVcnSRQE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51160</v>
      </c>
      <c r="E3" s="141"/>
      <c r="F3" s="142">
        <v>47677</v>
      </c>
      <c r="G3" s="143"/>
      <c r="H3" s="144"/>
    </row>
    <row r="4" spans="1:8">
      <c r="A4" s="145"/>
      <c r="B4" s="146"/>
      <c r="C4" s="147"/>
      <c r="D4" s="148">
        <v>18541</v>
      </c>
      <c r="E4" s="149"/>
      <c r="F4" s="150">
        <v>23360</v>
      </c>
      <c r="G4" s="151"/>
      <c r="H4" s="152"/>
    </row>
    <row r="5" spans="1:8">
      <c r="A5" s="133" t="s">
        <v>536</v>
      </c>
      <c r="B5" s="138"/>
      <c r="C5" s="139"/>
      <c r="D5" s="140">
        <v>49798</v>
      </c>
      <c r="E5" s="141"/>
      <c r="F5" s="142">
        <v>51613</v>
      </c>
      <c r="G5" s="143"/>
      <c r="H5" s="144"/>
    </row>
    <row r="6" spans="1:8">
      <c r="A6" s="145"/>
      <c r="B6" s="146"/>
      <c r="C6" s="147"/>
      <c r="D6" s="148">
        <v>20829</v>
      </c>
      <c r="E6" s="149"/>
      <c r="F6" s="150">
        <v>25872</v>
      </c>
      <c r="G6" s="151"/>
      <c r="H6" s="152"/>
    </row>
    <row r="7" spans="1:8">
      <c r="A7" s="133" t="s">
        <v>537</v>
      </c>
      <c r="B7" s="138"/>
      <c r="C7" s="139"/>
      <c r="D7" s="140">
        <v>52196</v>
      </c>
      <c r="E7" s="141"/>
      <c r="F7" s="142">
        <v>50880</v>
      </c>
      <c r="G7" s="143"/>
      <c r="H7" s="144"/>
    </row>
    <row r="8" spans="1:8">
      <c r="A8" s="145"/>
      <c r="B8" s="146"/>
      <c r="C8" s="147"/>
      <c r="D8" s="148">
        <v>20454</v>
      </c>
      <c r="E8" s="149"/>
      <c r="F8" s="150">
        <v>27819</v>
      </c>
      <c r="G8" s="151"/>
      <c r="H8" s="152"/>
    </row>
    <row r="9" spans="1:8">
      <c r="A9" s="133" t="s">
        <v>538</v>
      </c>
      <c r="B9" s="138"/>
      <c r="C9" s="139"/>
      <c r="D9" s="140">
        <v>45531</v>
      </c>
      <c r="E9" s="141"/>
      <c r="F9" s="142">
        <v>46395</v>
      </c>
      <c r="G9" s="143"/>
      <c r="H9" s="144"/>
    </row>
    <row r="10" spans="1:8">
      <c r="A10" s="145"/>
      <c r="B10" s="146"/>
      <c r="C10" s="147"/>
      <c r="D10" s="148">
        <v>19138</v>
      </c>
      <c r="E10" s="149"/>
      <c r="F10" s="150">
        <v>26304</v>
      </c>
      <c r="G10" s="151"/>
      <c r="H10" s="152"/>
    </row>
    <row r="11" spans="1:8">
      <c r="A11" s="133" t="s">
        <v>539</v>
      </c>
      <c r="B11" s="138"/>
      <c r="C11" s="139"/>
      <c r="D11" s="140">
        <v>39733</v>
      </c>
      <c r="E11" s="141"/>
      <c r="F11" s="142">
        <v>48088</v>
      </c>
      <c r="G11" s="143"/>
      <c r="H11" s="144"/>
    </row>
    <row r="12" spans="1:8">
      <c r="A12" s="145"/>
      <c r="B12" s="146"/>
      <c r="C12" s="153"/>
      <c r="D12" s="148">
        <v>18925</v>
      </c>
      <c r="E12" s="149"/>
      <c r="F12" s="150">
        <v>25183</v>
      </c>
      <c r="G12" s="151"/>
      <c r="H12" s="152"/>
    </row>
    <row r="13" spans="1:8">
      <c r="A13" s="133"/>
      <c r="B13" s="138"/>
      <c r="C13" s="154"/>
      <c r="D13" s="155">
        <v>47684</v>
      </c>
      <c r="E13" s="156"/>
      <c r="F13" s="157">
        <v>48931</v>
      </c>
      <c r="G13" s="158"/>
      <c r="H13" s="144"/>
    </row>
    <row r="14" spans="1:8">
      <c r="A14" s="145"/>
      <c r="B14" s="146"/>
      <c r="C14" s="147"/>
      <c r="D14" s="148">
        <v>19577</v>
      </c>
      <c r="E14" s="149"/>
      <c r="F14" s="150">
        <v>25708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1.7</v>
      </c>
      <c r="C19" s="159">
        <f>ROUND(VALUE(SUBSTITUTE(実質収支比率等に係る経年分析!G$48,"▲","-")),2)</f>
        <v>2.2400000000000002</v>
      </c>
      <c r="D19" s="159">
        <f>ROUND(VALUE(SUBSTITUTE(実質収支比率等に係る経年分析!H$48,"▲","-")),2)</f>
        <v>2.83</v>
      </c>
      <c r="E19" s="159">
        <f>ROUND(VALUE(SUBSTITUTE(実質収支比率等に係る経年分析!I$48,"▲","-")),2)</f>
        <v>2</v>
      </c>
      <c r="F19" s="159">
        <f>ROUND(VALUE(SUBSTITUTE(実質収支比率等に係る経年分析!J$48,"▲","-")),2)</f>
        <v>1.88</v>
      </c>
    </row>
    <row r="20" spans="1:11">
      <c r="A20" s="159" t="s">
        <v>48</v>
      </c>
      <c r="B20" s="159">
        <f>ROUND(VALUE(SUBSTITUTE(実質収支比率等に係る経年分析!F$47,"▲","-")),2)</f>
        <v>14.72</v>
      </c>
      <c r="C20" s="159">
        <f>ROUND(VALUE(SUBSTITUTE(実質収支比率等に係る経年分析!G$47,"▲","-")),2)</f>
        <v>15.84</v>
      </c>
      <c r="D20" s="159">
        <f>ROUND(VALUE(SUBSTITUTE(実質収支比率等に係る経年分析!H$47,"▲","-")),2)</f>
        <v>16.11</v>
      </c>
      <c r="E20" s="159">
        <f>ROUND(VALUE(SUBSTITUTE(実質収支比率等に係る経年分析!I$47,"▲","-")),2)</f>
        <v>14.34</v>
      </c>
      <c r="F20" s="159">
        <f>ROUND(VALUE(SUBSTITUTE(実質収支比率等に係る経年分析!J$47,"▲","-")),2)</f>
        <v>12.27</v>
      </c>
    </row>
    <row r="21" spans="1:11">
      <c r="A21" s="159" t="s">
        <v>49</v>
      </c>
      <c r="B21" s="159">
        <f>IF(ISNUMBER(VALUE(SUBSTITUTE(実質収支比率等に係る経年分析!F$49,"▲","-"))),ROUND(VALUE(SUBSTITUTE(実質収支比率等に係る経年分析!F$49,"▲","-")),2),NA())</f>
        <v>1.42</v>
      </c>
      <c r="C21" s="159">
        <f>IF(ISNUMBER(VALUE(SUBSTITUTE(実質収支比率等に係る経年分析!G$49,"▲","-"))),ROUND(VALUE(SUBSTITUTE(実質収支比率等に係る経年分析!G$49,"▲","-")),2),NA())</f>
        <v>1.67</v>
      </c>
      <c r="D21" s="159">
        <f>IF(ISNUMBER(VALUE(SUBSTITUTE(実質収支比率等に係る経年分析!H$49,"▲","-"))),ROUND(VALUE(SUBSTITUTE(実質収支比率等に係る経年分析!H$49,"▲","-")),2),NA())</f>
        <v>0.66</v>
      </c>
      <c r="E21" s="159">
        <f>IF(ISNUMBER(VALUE(SUBSTITUTE(実質収支比率等に係る経年分析!I$49,"▲","-"))),ROUND(VALUE(SUBSTITUTE(実質収支比率等に係る経年分析!I$49,"▲","-")),2),NA())</f>
        <v>-2.66</v>
      </c>
      <c r="F21" s="159">
        <f>IF(ISNUMBER(VALUE(SUBSTITUTE(実質収支比率等に係る経年分析!J$49,"▲","-"))),ROUND(VALUE(SUBSTITUTE(実質収支比率等に係る経年分析!J$49,"▲","-")),2),NA())</f>
        <v>-2.13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母子父子寡婦福祉資金貸付事業費特別会計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0.26</v>
      </c>
    </row>
    <row r="31" spans="1:11">
      <c r="A31" s="160" t="str">
        <f>IF(連結実質赤字比率に係る赤字・黒字の構成分析!C$39="",NA(),連結実質赤字比率に係る赤字・黒字の構成分析!C$39)</f>
        <v>介護保険費特別会計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1.61</v>
      </c>
    </row>
    <row r="33" spans="1:16">
      <c r="A33" s="160" t="str">
        <f>IF(連結実質赤字比率に係る赤字・黒字の構成分析!C$37="",NA(),連結実質赤字比率に係る赤字・黒字の構成分析!C$37)</f>
        <v>国民健康保険費特別会計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2.0099999999999998</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17.100000000000001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17.18</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0.13</v>
      </c>
      <c r="J36" s="160">
        <f>IF(ROUND(VALUE(SUBSTITUTE(連結実質赤字比率に係る赤字・黒字の構成分析!J$34,"▲", "-")), 2) &lt; 0, ABS(ROUND(VALUE(SUBSTITUTE(連結実質赤字比率に係る赤字・黒字の構成分析!J$34,"▲", "-")), 2)), NA())</f>
        <v>0.17</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12206</v>
      </c>
      <c r="E42" s="161"/>
      <c r="F42" s="161"/>
      <c r="G42" s="161">
        <f>'実質公債費比率（分子）の構造'!L$52</f>
        <v>12479</v>
      </c>
      <c r="H42" s="161"/>
      <c r="I42" s="161"/>
      <c r="J42" s="161">
        <f>'実質公債費比率（分子）の構造'!M$52</f>
        <v>11862</v>
      </c>
      <c r="K42" s="161"/>
      <c r="L42" s="161"/>
      <c r="M42" s="161">
        <f>'実質公債費比率（分子）の構造'!N$52</f>
        <v>11801</v>
      </c>
      <c r="N42" s="161"/>
      <c r="O42" s="161"/>
      <c r="P42" s="161">
        <f>'実質公債費比率（分子）の構造'!O$52</f>
        <v>11632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183</v>
      </c>
      <c r="C44" s="161"/>
      <c r="D44" s="161"/>
      <c r="E44" s="161">
        <f>'実質公債費比率（分子）の構造'!L$50</f>
        <v>183</v>
      </c>
      <c r="F44" s="161"/>
      <c r="G44" s="161"/>
      <c r="H44" s="161">
        <f>'実質公債費比率（分子）の構造'!M$50</f>
        <v>183</v>
      </c>
      <c r="I44" s="161"/>
      <c r="J44" s="161"/>
      <c r="K44" s="161">
        <f>'実質公債費比率（分子）の構造'!N$50</f>
        <v>183</v>
      </c>
      <c r="L44" s="161"/>
      <c r="M44" s="161"/>
      <c r="N44" s="161">
        <f>'実質公債費比率（分子）の構造'!O$50</f>
        <v>183</v>
      </c>
      <c r="O44" s="161"/>
      <c r="P44" s="161"/>
    </row>
    <row r="45" spans="1:16">
      <c r="A45" s="161" t="s">
        <v>59</v>
      </c>
      <c r="B45" s="161">
        <f>'実質公債費比率（分子）の構造'!K$49</f>
        <v>491</v>
      </c>
      <c r="C45" s="161"/>
      <c r="D45" s="161"/>
      <c r="E45" s="161">
        <f>'実質公債費比率（分子）の構造'!L$49</f>
        <v>496</v>
      </c>
      <c r="F45" s="161"/>
      <c r="G45" s="161"/>
      <c r="H45" s="161">
        <f>'実質公債費比率（分子）の構造'!M$49</f>
        <v>501</v>
      </c>
      <c r="I45" s="161"/>
      <c r="J45" s="161"/>
      <c r="K45" s="161">
        <f>'実質公債費比率（分子）の構造'!N$49</f>
        <v>472</v>
      </c>
      <c r="L45" s="161"/>
      <c r="M45" s="161"/>
      <c r="N45" s="161">
        <f>'実質公債費比率（分子）の構造'!O$49</f>
        <v>419</v>
      </c>
      <c r="O45" s="161"/>
      <c r="P45" s="161"/>
    </row>
    <row r="46" spans="1:16">
      <c r="A46" s="161" t="s">
        <v>60</v>
      </c>
      <c r="B46" s="161">
        <f>'実質公債費比率（分子）の構造'!K$48</f>
        <v>3790</v>
      </c>
      <c r="C46" s="161"/>
      <c r="D46" s="161"/>
      <c r="E46" s="161">
        <f>'実質公債費比率（分子）の構造'!L$48</f>
        <v>3727</v>
      </c>
      <c r="F46" s="161"/>
      <c r="G46" s="161"/>
      <c r="H46" s="161">
        <f>'実質公債費比率（分子）の構造'!M$48</f>
        <v>3772</v>
      </c>
      <c r="I46" s="161"/>
      <c r="J46" s="161"/>
      <c r="K46" s="161">
        <f>'実質公債費比率（分子）の構造'!N$48</f>
        <v>3695</v>
      </c>
      <c r="L46" s="161"/>
      <c r="M46" s="161"/>
      <c r="N46" s="161">
        <f>'実質公債費比率（分子）の構造'!O$48</f>
        <v>3562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14194</v>
      </c>
      <c r="C49" s="161"/>
      <c r="D49" s="161"/>
      <c r="E49" s="161">
        <f>'実質公債費比率（分子）の構造'!L$45</f>
        <v>13315</v>
      </c>
      <c r="F49" s="161"/>
      <c r="G49" s="161"/>
      <c r="H49" s="161">
        <f>'実質公債費比率（分子）の構造'!M$45</f>
        <v>12921</v>
      </c>
      <c r="I49" s="161"/>
      <c r="J49" s="161"/>
      <c r="K49" s="161">
        <f>'実質公債費比率（分子）の構造'!N$45</f>
        <v>12457</v>
      </c>
      <c r="L49" s="161"/>
      <c r="M49" s="161"/>
      <c r="N49" s="161">
        <f>'実質公債費比率（分子）の構造'!O$45</f>
        <v>12560</v>
      </c>
      <c r="O49" s="161"/>
      <c r="P49" s="161"/>
    </row>
    <row r="50" spans="1:16">
      <c r="A50" s="161" t="s">
        <v>64</v>
      </c>
      <c r="B50" s="161" t="e">
        <f>NA()</f>
        <v>#N/A</v>
      </c>
      <c r="C50" s="161">
        <f>IF(ISNUMBER('実質公債費比率（分子）の構造'!K$53),'実質公債費比率（分子）の構造'!K$53,NA())</f>
        <v>6452</v>
      </c>
      <c r="D50" s="161" t="e">
        <f>NA()</f>
        <v>#N/A</v>
      </c>
      <c r="E50" s="161" t="e">
        <f>NA()</f>
        <v>#N/A</v>
      </c>
      <c r="F50" s="161">
        <f>IF(ISNUMBER('実質公債費比率（分子）の構造'!L$53),'実質公債費比率（分子）の構造'!L$53,NA())</f>
        <v>5242</v>
      </c>
      <c r="G50" s="161" t="e">
        <f>NA()</f>
        <v>#N/A</v>
      </c>
      <c r="H50" s="161" t="e">
        <f>NA()</f>
        <v>#N/A</v>
      </c>
      <c r="I50" s="161">
        <f>IF(ISNUMBER('実質公債費比率（分子）の構造'!M$53),'実質公債費比率（分子）の構造'!M$53,NA())</f>
        <v>5515</v>
      </c>
      <c r="J50" s="161" t="e">
        <f>NA()</f>
        <v>#N/A</v>
      </c>
      <c r="K50" s="161" t="e">
        <f>NA()</f>
        <v>#N/A</v>
      </c>
      <c r="L50" s="161">
        <f>IF(ISNUMBER('実質公債費比率（分子）の構造'!N$53),'実質公債費比率（分子）の構造'!N$53,NA())</f>
        <v>5006</v>
      </c>
      <c r="M50" s="161" t="e">
        <f>NA()</f>
        <v>#N/A</v>
      </c>
      <c r="N50" s="161" t="e">
        <f>NA()</f>
        <v>#N/A</v>
      </c>
      <c r="O50" s="161">
        <f>IF(ISNUMBER('実質公債費比率（分子）の構造'!O$53),'実質公債費比率（分子）の構造'!O$53,NA())</f>
        <v>5092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107764</v>
      </c>
      <c r="E56" s="160"/>
      <c r="F56" s="160"/>
      <c r="G56" s="160">
        <f>'将来負担比率（分子）の構造'!J$52</f>
        <v>106588</v>
      </c>
      <c r="H56" s="160"/>
      <c r="I56" s="160"/>
      <c r="J56" s="160">
        <f>'将来負担比率（分子）の構造'!K$52</f>
        <v>106272</v>
      </c>
      <c r="K56" s="160"/>
      <c r="L56" s="160"/>
      <c r="M56" s="160">
        <f>'将来負担比率（分子）の構造'!L$52</f>
        <v>104665</v>
      </c>
      <c r="N56" s="160"/>
      <c r="O56" s="160"/>
      <c r="P56" s="160">
        <f>'将来負担比率（分子）の構造'!M$52</f>
        <v>104943</v>
      </c>
    </row>
    <row r="57" spans="1:16">
      <c r="A57" s="160" t="s">
        <v>35</v>
      </c>
      <c r="B57" s="160"/>
      <c r="C57" s="160"/>
      <c r="D57" s="160">
        <f>'将来負担比率（分子）の構造'!I$51</f>
        <v>23052</v>
      </c>
      <c r="E57" s="160"/>
      <c r="F57" s="160"/>
      <c r="G57" s="160">
        <f>'将来負担比率（分子）の構造'!J$51</f>
        <v>22282</v>
      </c>
      <c r="H57" s="160"/>
      <c r="I57" s="160"/>
      <c r="J57" s="160">
        <f>'将来負担比率（分子）の構造'!K$51</f>
        <v>21290</v>
      </c>
      <c r="K57" s="160"/>
      <c r="L57" s="160"/>
      <c r="M57" s="160">
        <f>'将来負担比率（分子）の構造'!L$51</f>
        <v>21055</v>
      </c>
      <c r="N57" s="160"/>
      <c r="O57" s="160"/>
      <c r="P57" s="160">
        <f>'将来負担比率（分子）の構造'!M$51</f>
        <v>20633</v>
      </c>
    </row>
    <row r="58" spans="1:16">
      <c r="A58" s="160" t="s">
        <v>34</v>
      </c>
      <c r="B58" s="160"/>
      <c r="C58" s="160"/>
      <c r="D58" s="160">
        <f>'将来負担比率（分子）の構造'!I$50</f>
        <v>14083</v>
      </c>
      <c r="E58" s="160"/>
      <c r="F58" s="160"/>
      <c r="G58" s="160">
        <f>'将来負担比率（分子）の構造'!J$50</f>
        <v>15240</v>
      </c>
      <c r="H58" s="160"/>
      <c r="I58" s="160"/>
      <c r="J58" s="160">
        <f>'将来負担比率（分子）の構造'!K$50</f>
        <v>15138</v>
      </c>
      <c r="K58" s="160"/>
      <c r="L58" s="160"/>
      <c r="M58" s="160">
        <f>'将来負担比率（分子）の構造'!L$50</f>
        <v>16696</v>
      </c>
      <c r="N58" s="160"/>
      <c r="O58" s="160"/>
      <c r="P58" s="160">
        <f>'将来負担比率（分子）の構造'!M$50</f>
        <v>15668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62</v>
      </c>
      <c r="C61" s="160"/>
      <c r="D61" s="160"/>
      <c r="E61" s="160">
        <f>'将来負担比率（分子）の構造'!J$46</f>
        <v>42</v>
      </c>
      <c r="F61" s="160"/>
      <c r="G61" s="160"/>
      <c r="H61" s="160">
        <f>'将来負担比率（分子）の構造'!K$46</f>
        <v>22</v>
      </c>
      <c r="I61" s="160"/>
      <c r="J61" s="160"/>
      <c r="K61" s="160">
        <f>'将来負担比率（分子）の構造'!L$46</f>
        <v>3</v>
      </c>
      <c r="L61" s="160"/>
      <c r="M61" s="160"/>
      <c r="N61" s="160" t="str">
        <f>'将来負担比率（分子）の構造'!M$46</f>
        <v>-</v>
      </c>
      <c r="O61" s="160"/>
      <c r="P61" s="160"/>
    </row>
    <row r="62" spans="1:16">
      <c r="A62" s="160" t="s">
        <v>28</v>
      </c>
      <c r="B62" s="160">
        <f>'将来負担比率（分子）の構造'!I$45</f>
        <v>16619</v>
      </c>
      <c r="C62" s="160"/>
      <c r="D62" s="160"/>
      <c r="E62" s="160">
        <f>'将来負担比率（分子）の構造'!J$45</f>
        <v>15372</v>
      </c>
      <c r="F62" s="160"/>
      <c r="G62" s="160"/>
      <c r="H62" s="160">
        <f>'将来負担比率（分子）の構造'!K$45</f>
        <v>13673</v>
      </c>
      <c r="I62" s="160"/>
      <c r="J62" s="160"/>
      <c r="K62" s="160">
        <f>'将来負担比率（分子）の構造'!L$45</f>
        <v>13920</v>
      </c>
      <c r="L62" s="160"/>
      <c r="M62" s="160"/>
      <c r="N62" s="160">
        <f>'将来負担比率（分子）の構造'!M$45</f>
        <v>13162</v>
      </c>
      <c r="O62" s="160"/>
      <c r="P62" s="160"/>
    </row>
    <row r="63" spans="1:16">
      <c r="A63" s="160" t="s">
        <v>27</v>
      </c>
      <c r="B63" s="160">
        <f>'将来負担比率（分子）の構造'!I$44</f>
        <v>2633</v>
      </c>
      <c r="C63" s="160"/>
      <c r="D63" s="160"/>
      <c r="E63" s="160">
        <f>'将来負担比率（分子）の構造'!J$44</f>
        <v>2385</v>
      </c>
      <c r="F63" s="160"/>
      <c r="G63" s="160"/>
      <c r="H63" s="160">
        <f>'将来負担比率（分子）の構造'!K$44</f>
        <v>2759</v>
      </c>
      <c r="I63" s="160"/>
      <c r="J63" s="160"/>
      <c r="K63" s="160">
        <f>'将来負担比率（分子）の構造'!L$44</f>
        <v>2675</v>
      </c>
      <c r="L63" s="160"/>
      <c r="M63" s="160"/>
      <c r="N63" s="160">
        <f>'将来負担比率（分子）の構造'!M$44</f>
        <v>2927</v>
      </c>
      <c r="O63" s="160"/>
      <c r="P63" s="160"/>
    </row>
    <row r="64" spans="1:16">
      <c r="A64" s="160" t="s">
        <v>26</v>
      </c>
      <c r="B64" s="160">
        <f>'将来負担比率（分子）の構造'!I$43</f>
        <v>42301</v>
      </c>
      <c r="C64" s="160"/>
      <c r="D64" s="160"/>
      <c r="E64" s="160">
        <f>'将来負担比率（分子）の構造'!J$43</f>
        <v>35196</v>
      </c>
      <c r="F64" s="160"/>
      <c r="G64" s="160"/>
      <c r="H64" s="160">
        <f>'将来負担比率（分子）の構造'!K$43</f>
        <v>32355</v>
      </c>
      <c r="I64" s="160"/>
      <c r="J64" s="160"/>
      <c r="K64" s="160">
        <f>'将来負担比率（分子）の構造'!L$43</f>
        <v>29925</v>
      </c>
      <c r="L64" s="160"/>
      <c r="M64" s="160"/>
      <c r="N64" s="160">
        <f>'将来負担比率（分子）の構造'!M$43</f>
        <v>27945</v>
      </c>
      <c r="O64" s="160"/>
      <c r="P64" s="160"/>
    </row>
    <row r="65" spans="1:16">
      <c r="A65" s="160" t="s">
        <v>25</v>
      </c>
      <c r="B65" s="160">
        <f>'将来負担比率（分子）の構造'!I$42</f>
        <v>2100</v>
      </c>
      <c r="C65" s="160"/>
      <c r="D65" s="160"/>
      <c r="E65" s="160">
        <f>'将来負担比率（分子）の構造'!J$42</f>
        <v>1702</v>
      </c>
      <c r="F65" s="160"/>
      <c r="G65" s="160"/>
      <c r="H65" s="160">
        <f>'将来負担比率（分子）の構造'!K$42</f>
        <v>1318</v>
      </c>
      <c r="I65" s="160"/>
      <c r="J65" s="160"/>
      <c r="K65" s="160">
        <f>'将来負担比率（分子）の構造'!L$42</f>
        <v>975</v>
      </c>
      <c r="L65" s="160"/>
      <c r="M65" s="160"/>
      <c r="N65" s="160">
        <f>'将来負担比率（分子）の構造'!M$42</f>
        <v>704</v>
      </c>
      <c r="O65" s="160"/>
      <c r="P65" s="160"/>
    </row>
    <row r="66" spans="1:16">
      <c r="A66" s="160" t="s">
        <v>24</v>
      </c>
      <c r="B66" s="160">
        <f>'将来負担比率（分子）の構造'!I$41</f>
        <v>130299</v>
      </c>
      <c r="C66" s="160"/>
      <c r="D66" s="160"/>
      <c r="E66" s="160">
        <f>'将来負担比率（分子）の構造'!J$41</f>
        <v>130843</v>
      </c>
      <c r="F66" s="160"/>
      <c r="G66" s="160"/>
      <c r="H66" s="160">
        <f>'将来負担比率（分子）の構造'!K$41</f>
        <v>132181</v>
      </c>
      <c r="I66" s="160"/>
      <c r="J66" s="160"/>
      <c r="K66" s="160">
        <f>'将来負担比率（分子）の構造'!L$41</f>
        <v>132055</v>
      </c>
      <c r="L66" s="160"/>
      <c r="M66" s="160"/>
      <c r="N66" s="160">
        <f>'将来負担比率（分子）の構造'!M$41</f>
        <v>131453</v>
      </c>
      <c r="O66" s="160"/>
      <c r="P66" s="160"/>
    </row>
    <row r="67" spans="1:16">
      <c r="A67" s="160" t="s">
        <v>68</v>
      </c>
      <c r="B67" s="160" t="e">
        <f>NA()</f>
        <v>#N/A</v>
      </c>
      <c r="C67" s="160">
        <f>IF(ISNUMBER('将来負担比率（分子）の構造'!I$53), IF('将来負担比率（分子）の構造'!I$53 &lt; 0, 0, '将来負担比率（分子）の構造'!I$53), NA())</f>
        <v>49116</v>
      </c>
      <c r="D67" s="160" t="e">
        <f>NA()</f>
        <v>#N/A</v>
      </c>
      <c r="E67" s="160" t="e">
        <f>NA()</f>
        <v>#N/A</v>
      </c>
      <c r="F67" s="160">
        <f>IF(ISNUMBER('将来負担比率（分子）の構造'!J$53), IF('将来負担比率（分子）の構造'!J$53 &lt; 0, 0, '将来負担比率（分子）の構造'!J$53), NA())</f>
        <v>41430</v>
      </c>
      <c r="G67" s="160" t="e">
        <f>NA()</f>
        <v>#N/A</v>
      </c>
      <c r="H67" s="160" t="e">
        <f>NA()</f>
        <v>#N/A</v>
      </c>
      <c r="I67" s="160">
        <f>IF(ISNUMBER('将来負担比率（分子）の構造'!K$53), IF('将来負担比率（分子）の構造'!K$53 &lt; 0, 0, '将来負担比率（分子）の構造'!K$53), NA())</f>
        <v>39609</v>
      </c>
      <c r="J67" s="160" t="e">
        <f>NA()</f>
        <v>#N/A</v>
      </c>
      <c r="K67" s="160" t="e">
        <f>NA()</f>
        <v>#N/A</v>
      </c>
      <c r="L67" s="160">
        <f>IF(ISNUMBER('将来負担比率（分子）の構造'!L$53), IF('将来負担比率（分子）の構造'!L$53 &lt; 0, 0, '将来負担比率（分子）の構造'!L$53), NA())</f>
        <v>37137</v>
      </c>
      <c r="M67" s="160" t="e">
        <f>NA()</f>
        <v>#N/A</v>
      </c>
      <c r="N67" s="160" t="e">
        <f>NA()</f>
        <v>#N/A</v>
      </c>
      <c r="O67" s="160">
        <f>IF(ISNUMBER('将来負担比率（分子）の構造'!M$53), IF('将来負担比率（分子）の構造'!M$53 &lt; 0, 0, '将来負担比率（分子）の構造'!M$53), NA())</f>
        <v>34947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10355</v>
      </c>
      <c r="C72" s="164">
        <f>基金残高に係る経年分析!G55</f>
        <v>9190</v>
      </c>
      <c r="D72" s="164">
        <f>基金残高に係る経年分析!H55</f>
        <v>7891</v>
      </c>
    </row>
    <row r="73" spans="1:16">
      <c r="A73" s="163" t="s">
        <v>71</v>
      </c>
      <c r="B73" s="164">
        <f>基金残高に係る経年分析!F56</f>
        <v>299</v>
      </c>
      <c r="C73" s="164">
        <f>基金残高に係る経年分析!G56</f>
        <v>305</v>
      </c>
      <c r="D73" s="164">
        <f>基金残高に係る経年分析!H56</f>
        <v>308</v>
      </c>
    </row>
    <row r="74" spans="1:16">
      <c r="A74" s="163" t="s">
        <v>72</v>
      </c>
      <c r="B74" s="164">
        <f>基金残高に係る経年分析!F57</f>
        <v>2205</v>
      </c>
      <c r="C74" s="164">
        <f>基金残高に係る経年分析!G57</f>
        <v>4471</v>
      </c>
      <c r="D74" s="164">
        <f>基金残高に係る経年分析!H57</f>
        <v>4957</v>
      </c>
    </row>
  </sheetData>
  <sheetProtection algorithmName="SHA-512" hashValue="d8yKkyUBLoGjm6tmYZcOxnWdOQgJRbiPZ4mlBlLpo9WYizf2H5oZGomuYToqE4tkhEJ7Jx9qQO9mEYYkwKVqYg==" saltValue="KoQiSUNH7PorQvOSyOpRY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42669703</v>
      </c>
      <c r="S5" s="611"/>
      <c r="T5" s="611"/>
      <c r="U5" s="611"/>
      <c r="V5" s="611"/>
      <c r="W5" s="611"/>
      <c r="X5" s="611"/>
      <c r="Y5" s="612"/>
      <c r="Z5" s="613">
        <v>38.5</v>
      </c>
      <c r="AA5" s="613"/>
      <c r="AB5" s="613"/>
      <c r="AC5" s="613"/>
      <c r="AD5" s="614">
        <v>40567477</v>
      </c>
      <c r="AE5" s="614"/>
      <c r="AF5" s="614"/>
      <c r="AG5" s="614"/>
      <c r="AH5" s="614"/>
      <c r="AI5" s="614"/>
      <c r="AJ5" s="614"/>
      <c r="AK5" s="614"/>
      <c r="AL5" s="615">
        <v>66.8</v>
      </c>
      <c r="AM5" s="616"/>
      <c r="AN5" s="616"/>
      <c r="AO5" s="617"/>
      <c r="AP5" s="607" t="s">
        <v>224</v>
      </c>
      <c r="AQ5" s="608"/>
      <c r="AR5" s="608"/>
      <c r="AS5" s="608"/>
      <c r="AT5" s="608"/>
      <c r="AU5" s="608"/>
      <c r="AV5" s="608"/>
      <c r="AW5" s="608"/>
      <c r="AX5" s="608"/>
      <c r="AY5" s="608"/>
      <c r="AZ5" s="608"/>
      <c r="BA5" s="608"/>
      <c r="BB5" s="608"/>
      <c r="BC5" s="608"/>
      <c r="BD5" s="608"/>
      <c r="BE5" s="608"/>
      <c r="BF5" s="609"/>
      <c r="BG5" s="621">
        <v>40511900</v>
      </c>
      <c r="BH5" s="622"/>
      <c r="BI5" s="622"/>
      <c r="BJ5" s="622"/>
      <c r="BK5" s="622"/>
      <c r="BL5" s="622"/>
      <c r="BM5" s="622"/>
      <c r="BN5" s="623"/>
      <c r="BO5" s="624">
        <v>94.9</v>
      </c>
      <c r="BP5" s="624"/>
      <c r="BQ5" s="624"/>
      <c r="BR5" s="624"/>
      <c r="BS5" s="625">
        <v>667645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867400</v>
      </c>
      <c r="S6" s="622"/>
      <c r="T6" s="622"/>
      <c r="U6" s="622"/>
      <c r="V6" s="622"/>
      <c r="W6" s="622"/>
      <c r="X6" s="622"/>
      <c r="Y6" s="623"/>
      <c r="Z6" s="624">
        <v>0.8</v>
      </c>
      <c r="AA6" s="624"/>
      <c r="AB6" s="624"/>
      <c r="AC6" s="624"/>
      <c r="AD6" s="625">
        <v>867400</v>
      </c>
      <c r="AE6" s="625"/>
      <c r="AF6" s="625"/>
      <c r="AG6" s="625"/>
      <c r="AH6" s="625"/>
      <c r="AI6" s="625"/>
      <c r="AJ6" s="625"/>
      <c r="AK6" s="625"/>
      <c r="AL6" s="626">
        <v>1.4</v>
      </c>
      <c r="AM6" s="627"/>
      <c r="AN6" s="627"/>
      <c r="AO6" s="628"/>
      <c r="AP6" s="618" t="s">
        <v>229</v>
      </c>
      <c r="AQ6" s="619"/>
      <c r="AR6" s="619"/>
      <c r="AS6" s="619"/>
      <c r="AT6" s="619"/>
      <c r="AU6" s="619"/>
      <c r="AV6" s="619"/>
      <c r="AW6" s="619"/>
      <c r="AX6" s="619"/>
      <c r="AY6" s="619"/>
      <c r="AZ6" s="619"/>
      <c r="BA6" s="619"/>
      <c r="BB6" s="619"/>
      <c r="BC6" s="619"/>
      <c r="BD6" s="619"/>
      <c r="BE6" s="619"/>
      <c r="BF6" s="620"/>
      <c r="BG6" s="621">
        <v>40511900</v>
      </c>
      <c r="BH6" s="622"/>
      <c r="BI6" s="622"/>
      <c r="BJ6" s="622"/>
      <c r="BK6" s="622"/>
      <c r="BL6" s="622"/>
      <c r="BM6" s="622"/>
      <c r="BN6" s="623"/>
      <c r="BO6" s="624">
        <v>94.9</v>
      </c>
      <c r="BP6" s="624"/>
      <c r="BQ6" s="624"/>
      <c r="BR6" s="624"/>
      <c r="BS6" s="625">
        <v>667645</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652266</v>
      </c>
      <c r="CS6" s="622"/>
      <c r="CT6" s="622"/>
      <c r="CU6" s="622"/>
      <c r="CV6" s="622"/>
      <c r="CW6" s="622"/>
      <c r="CX6" s="622"/>
      <c r="CY6" s="623"/>
      <c r="CZ6" s="615">
        <v>0.6</v>
      </c>
      <c r="DA6" s="616"/>
      <c r="DB6" s="616"/>
      <c r="DC6" s="635"/>
      <c r="DD6" s="630" t="s">
        <v>168</v>
      </c>
      <c r="DE6" s="622"/>
      <c r="DF6" s="622"/>
      <c r="DG6" s="622"/>
      <c r="DH6" s="622"/>
      <c r="DI6" s="622"/>
      <c r="DJ6" s="622"/>
      <c r="DK6" s="622"/>
      <c r="DL6" s="622"/>
      <c r="DM6" s="622"/>
      <c r="DN6" s="622"/>
      <c r="DO6" s="622"/>
      <c r="DP6" s="623"/>
      <c r="DQ6" s="630">
        <v>645234</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65280</v>
      </c>
      <c r="S7" s="622"/>
      <c r="T7" s="622"/>
      <c r="U7" s="622"/>
      <c r="V7" s="622"/>
      <c r="W7" s="622"/>
      <c r="X7" s="622"/>
      <c r="Y7" s="623"/>
      <c r="Z7" s="624">
        <v>0.1</v>
      </c>
      <c r="AA7" s="624"/>
      <c r="AB7" s="624"/>
      <c r="AC7" s="624"/>
      <c r="AD7" s="625">
        <v>65280</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20951636</v>
      </c>
      <c r="BH7" s="622"/>
      <c r="BI7" s="622"/>
      <c r="BJ7" s="622"/>
      <c r="BK7" s="622"/>
      <c r="BL7" s="622"/>
      <c r="BM7" s="622"/>
      <c r="BN7" s="623"/>
      <c r="BO7" s="624">
        <v>49.1</v>
      </c>
      <c r="BP7" s="624"/>
      <c r="BQ7" s="624"/>
      <c r="BR7" s="624"/>
      <c r="BS7" s="625">
        <v>667645</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9450889</v>
      </c>
      <c r="CS7" s="622"/>
      <c r="CT7" s="622"/>
      <c r="CU7" s="622"/>
      <c r="CV7" s="622"/>
      <c r="CW7" s="622"/>
      <c r="CX7" s="622"/>
      <c r="CY7" s="623"/>
      <c r="CZ7" s="624">
        <v>8.6999999999999993</v>
      </c>
      <c r="DA7" s="624"/>
      <c r="DB7" s="624"/>
      <c r="DC7" s="624"/>
      <c r="DD7" s="630">
        <v>163519</v>
      </c>
      <c r="DE7" s="622"/>
      <c r="DF7" s="622"/>
      <c r="DG7" s="622"/>
      <c r="DH7" s="622"/>
      <c r="DI7" s="622"/>
      <c r="DJ7" s="622"/>
      <c r="DK7" s="622"/>
      <c r="DL7" s="622"/>
      <c r="DM7" s="622"/>
      <c r="DN7" s="622"/>
      <c r="DO7" s="622"/>
      <c r="DP7" s="623"/>
      <c r="DQ7" s="630">
        <v>8375355</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91931</v>
      </c>
      <c r="S8" s="622"/>
      <c r="T8" s="622"/>
      <c r="U8" s="622"/>
      <c r="V8" s="622"/>
      <c r="W8" s="622"/>
      <c r="X8" s="622"/>
      <c r="Y8" s="623"/>
      <c r="Z8" s="624">
        <v>0.1</v>
      </c>
      <c r="AA8" s="624"/>
      <c r="AB8" s="624"/>
      <c r="AC8" s="624"/>
      <c r="AD8" s="625">
        <v>91931</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512100</v>
      </c>
      <c r="BH8" s="622"/>
      <c r="BI8" s="622"/>
      <c r="BJ8" s="622"/>
      <c r="BK8" s="622"/>
      <c r="BL8" s="622"/>
      <c r="BM8" s="622"/>
      <c r="BN8" s="623"/>
      <c r="BO8" s="624">
        <v>1.2</v>
      </c>
      <c r="BP8" s="624"/>
      <c r="BQ8" s="624"/>
      <c r="BR8" s="624"/>
      <c r="BS8" s="630" t="s">
        <v>236</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44774126</v>
      </c>
      <c r="CS8" s="622"/>
      <c r="CT8" s="622"/>
      <c r="CU8" s="622"/>
      <c r="CV8" s="622"/>
      <c r="CW8" s="622"/>
      <c r="CX8" s="622"/>
      <c r="CY8" s="623"/>
      <c r="CZ8" s="624">
        <v>41</v>
      </c>
      <c r="DA8" s="624"/>
      <c r="DB8" s="624"/>
      <c r="DC8" s="624"/>
      <c r="DD8" s="630">
        <v>1021308</v>
      </c>
      <c r="DE8" s="622"/>
      <c r="DF8" s="622"/>
      <c r="DG8" s="622"/>
      <c r="DH8" s="622"/>
      <c r="DI8" s="622"/>
      <c r="DJ8" s="622"/>
      <c r="DK8" s="622"/>
      <c r="DL8" s="622"/>
      <c r="DM8" s="622"/>
      <c r="DN8" s="622"/>
      <c r="DO8" s="622"/>
      <c r="DP8" s="623"/>
      <c r="DQ8" s="630">
        <v>20399883</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106249</v>
      </c>
      <c r="S9" s="622"/>
      <c r="T9" s="622"/>
      <c r="U9" s="622"/>
      <c r="V9" s="622"/>
      <c r="W9" s="622"/>
      <c r="X9" s="622"/>
      <c r="Y9" s="623"/>
      <c r="Z9" s="624">
        <v>0.1</v>
      </c>
      <c r="AA9" s="624"/>
      <c r="AB9" s="624"/>
      <c r="AC9" s="624"/>
      <c r="AD9" s="625">
        <v>106249</v>
      </c>
      <c r="AE9" s="625"/>
      <c r="AF9" s="625"/>
      <c r="AG9" s="625"/>
      <c r="AH9" s="625"/>
      <c r="AI9" s="625"/>
      <c r="AJ9" s="625"/>
      <c r="AK9" s="625"/>
      <c r="AL9" s="626">
        <v>0.2</v>
      </c>
      <c r="AM9" s="627"/>
      <c r="AN9" s="627"/>
      <c r="AO9" s="628"/>
      <c r="AP9" s="618" t="s">
        <v>239</v>
      </c>
      <c r="AQ9" s="619"/>
      <c r="AR9" s="619"/>
      <c r="AS9" s="619"/>
      <c r="AT9" s="619"/>
      <c r="AU9" s="619"/>
      <c r="AV9" s="619"/>
      <c r="AW9" s="619"/>
      <c r="AX9" s="619"/>
      <c r="AY9" s="619"/>
      <c r="AZ9" s="619"/>
      <c r="BA9" s="619"/>
      <c r="BB9" s="619"/>
      <c r="BC9" s="619"/>
      <c r="BD9" s="619"/>
      <c r="BE9" s="619"/>
      <c r="BF9" s="620"/>
      <c r="BG9" s="621">
        <v>15928710</v>
      </c>
      <c r="BH9" s="622"/>
      <c r="BI9" s="622"/>
      <c r="BJ9" s="622"/>
      <c r="BK9" s="622"/>
      <c r="BL9" s="622"/>
      <c r="BM9" s="622"/>
      <c r="BN9" s="623"/>
      <c r="BO9" s="624">
        <v>37.299999999999997</v>
      </c>
      <c r="BP9" s="624"/>
      <c r="BQ9" s="624"/>
      <c r="BR9" s="624"/>
      <c r="BS9" s="630" t="s">
        <v>236</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8906693</v>
      </c>
      <c r="CS9" s="622"/>
      <c r="CT9" s="622"/>
      <c r="CU9" s="622"/>
      <c r="CV9" s="622"/>
      <c r="CW9" s="622"/>
      <c r="CX9" s="622"/>
      <c r="CY9" s="623"/>
      <c r="CZ9" s="624">
        <v>8.1999999999999993</v>
      </c>
      <c r="DA9" s="624"/>
      <c r="DB9" s="624"/>
      <c r="DC9" s="624"/>
      <c r="DD9" s="630">
        <v>460237</v>
      </c>
      <c r="DE9" s="622"/>
      <c r="DF9" s="622"/>
      <c r="DG9" s="622"/>
      <c r="DH9" s="622"/>
      <c r="DI9" s="622"/>
      <c r="DJ9" s="622"/>
      <c r="DK9" s="622"/>
      <c r="DL9" s="622"/>
      <c r="DM9" s="622"/>
      <c r="DN9" s="622"/>
      <c r="DO9" s="622"/>
      <c r="DP9" s="623"/>
      <c r="DQ9" s="630">
        <v>7764986</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24" t="s">
        <v>236</v>
      </c>
      <c r="AA10" s="624"/>
      <c r="AB10" s="624"/>
      <c r="AC10" s="624"/>
      <c r="AD10" s="625" t="s">
        <v>168</v>
      </c>
      <c r="AE10" s="625"/>
      <c r="AF10" s="625"/>
      <c r="AG10" s="625"/>
      <c r="AH10" s="625"/>
      <c r="AI10" s="625"/>
      <c r="AJ10" s="625"/>
      <c r="AK10" s="625"/>
      <c r="AL10" s="626" t="s">
        <v>236</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1142733</v>
      </c>
      <c r="BH10" s="622"/>
      <c r="BI10" s="622"/>
      <c r="BJ10" s="622"/>
      <c r="BK10" s="622"/>
      <c r="BL10" s="622"/>
      <c r="BM10" s="622"/>
      <c r="BN10" s="623"/>
      <c r="BO10" s="624">
        <v>2.7</v>
      </c>
      <c r="BP10" s="624"/>
      <c r="BQ10" s="624"/>
      <c r="BR10" s="624"/>
      <c r="BS10" s="630" t="s">
        <v>168</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220768</v>
      </c>
      <c r="CS10" s="622"/>
      <c r="CT10" s="622"/>
      <c r="CU10" s="622"/>
      <c r="CV10" s="622"/>
      <c r="CW10" s="622"/>
      <c r="CX10" s="622"/>
      <c r="CY10" s="623"/>
      <c r="CZ10" s="624">
        <v>0.2</v>
      </c>
      <c r="DA10" s="624"/>
      <c r="DB10" s="624"/>
      <c r="DC10" s="624"/>
      <c r="DD10" s="630">
        <v>11153</v>
      </c>
      <c r="DE10" s="622"/>
      <c r="DF10" s="622"/>
      <c r="DG10" s="622"/>
      <c r="DH10" s="622"/>
      <c r="DI10" s="622"/>
      <c r="DJ10" s="622"/>
      <c r="DK10" s="622"/>
      <c r="DL10" s="622"/>
      <c r="DM10" s="622"/>
      <c r="DN10" s="622"/>
      <c r="DO10" s="622"/>
      <c r="DP10" s="623"/>
      <c r="DQ10" s="630">
        <v>143397</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t="s">
        <v>168</v>
      </c>
      <c r="S11" s="622"/>
      <c r="T11" s="622"/>
      <c r="U11" s="622"/>
      <c r="V11" s="622"/>
      <c r="W11" s="622"/>
      <c r="X11" s="622"/>
      <c r="Y11" s="623"/>
      <c r="Z11" s="624" t="s">
        <v>236</v>
      </c>
      <c r="AA11" s="624"/>
      <c r="AB11" s="624"/>
      <c r="AC11" s="624"/>
      <c r="AD11" s="625" t="s">
        <v>168</v>
      </c>
      <c r="AE11" s="625"/>
      <c r="AF11" s="625"/>
      <c r="AG11" s="625"/>
      <c r="AH11" s="625"/>
      <c r="AI11" s="625"/>
      <c r="AJ11" s="625"/>
      <c r="AK11" s="625"/>
      <c r="AL11" s="626" t="s">
        <v>168</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3368093</v>
      </c>
      <c r="BH11" s="622"/>
      <c r="BI11" s="622"/>
      <c r="BJ11" s="622"/>
      <c r="BK11" s="622"/>
      <c r="BL11" s="622"/>
      <c r="BM11" s="622"/>
      <c r="BN11" s="623"/>
      <c r="BO11" s="624">
        <v>7.9</v>
      </c>
      <c r="BP11" s="624"/>
      <c r="BQ11" s="624"/>
      <c r="BR11" s="624"/>
      <c r="BS11" s="630">
        <v>667645</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2385148</v>
      </c>
      <c r="CS11" s="622"/>
      <c r="CT11" s="622"/>
      <c r="CU11" s="622"/>
      <c r="CV11" s="622"/>
      <c r="CW11" s="622"/>
      <c r="CX11" s="622"/>
      <c r="CY11" s="623"/>
      <c r="CZ11" s="624">
        <v>2.2000000000000002</v>
      </c>
      <c r="DA11" s="624"/>
      <c r="DB11" s="624"/>
      <c r="DC11" s="624"/>
      <c r="DD11" s="630">
        <v>313338</v>
      </c>
      <c r="DE11" s="622"/>
      <c r="DF11" s="622"/>
      <c r="DG11" s="622"/>
      <c r="DH11" s="622"/>
      <c r="DI11" s="622"/>
      <c r="DJ11" s="622"/>
      <c r="DK11" s="622"/>
      <c r="DL11" s="622"/>
      <c r="DM11" s="622"/>
      <c r="DN11" s="622"/>
      <c r="DO11" s="622"/>
      <c r="DP11" s="623"/>
      <c r="DQ11" s="630">
        <v>1455918</v>
      </c>
      <c r="DR11" s="622"/>
      <c r="DS11" s="622"/>
      <c r="DT11" s="622"/>
      <c r="DU11" s="622"/>
      <c r="DV11" s="622"/>
      <c r="DW11" s="622"/>
      <c r="DX11" s="622"/>
      <c r="DY11" s="622"/>
      <c r="DZ11" s="622"/>
      <c r="EA11" s="622"/>
      <c r="EB11" s="622"/>
      <c r="EC11" s="631"/>
    </row>
    <row r="12" spans="2:143" ht="11.25" customHeight="1">
      <c r="B12" s="618" t="s">
        <v>247</v>
      </c>
      <c r="C12" s="619"/>
      <c r="D12" s="619"/>
      <c r="E12" s="619"/>
      <c r="F12" s="619"/>
      <c r="G12" s="619"/>
      <c r="H12" s="619"/>
      <c r="I12" s="619"/>
      <c r="J12" s="619"/>
      <c r="K12" s="619"/>
      <c r="L12" s="619"/>
      <c r="M12" s="619"/>
      <c r="N12" s="619"/>
      <c r="O12" s="619"/>
      <c r="P12" s="619"/>
      <c r="Q12" s="620"/>
      <c r="R12" s="621">
        <v>5643095</v>
      </c>
      <c r="S12" s="622"/>
      <c r="T12" s="622"/>
      <c r="U12" s="622"/>
      <c r="V12" s="622"/>
      <c r="W12" s="622"/>
      <c r="X12" s="622"/>
      <c r="Y12" s="623"/>
      <c r="Z12" s="624">
        <v>5.0999999999999996</v>
      </c>
      <c r="AA12" s="624"/>
      <c r="AB12" s="624"/>
      <c r="AC12" s="624"/>
      <c r="AD12" s="625">
        <v>5643095</v>
      </c>
      <c r="AE12" s="625"/>
      <c r="AF12" s="625"/>
      <c r="AG12" s="625"/>
      <c r="AH12" s="625"/>
      <c r="AI12" s="625"/>
      <c r="AJ12" s="625"/>
      <c r="AK12" s="625"/>
      <c r="AL12" s="626">
        <v>9.3000000000000007</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16971308</v>
      </c>
      <c r="BH12" s="622"/>
      <c r="BI12" s="622"/>
      <c r="BJ12" s="622"/>
      <c r="BK12" s="622"/>
      <c r="BL12" s="622"/>
      <c r="BM12" s="622"/>
      <c r="BN12" s="623"/>
      <c r="BO12" s="624">
        <v>39.799999999999997</v>
      </c>
      <c r="BP12" s="624"/>
      <c r="BQ12" s="624"/>
      <c r="BR12" s="624"/>
      <c r="BS12" s="630" t="s">
        <v>168</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1945565</v>
      </c>
      <c r="CS12" s="622"/>
      <c r="CT12" s="622"/>
      <c r="CU12" s="622"/>
      <c r="CV12" s="622"/>
      <c r="CW12" s="622"/>
      <c r="CX12" s="622"/>
      <c r="CY12" s="623"/>
      <c r="CZ12" s="624">
        <v>1.8</v>
      </c>
      <c r="DA12" s="624"/>
      <c r="DB12" s="624"/>
      <c r="DC12" s="624"/>
      <c r="DD12" s="630">
        <v>33471</v>
      </c>
      <c r="DE12" s="622"/>
      <c r="DF12" s="622"/>
      <c r="DG12" s="622"/>
      <c r="DH12" s="622"/>
      <c r="DI12" s="622"/>
      <c r="DJ12" s="622"/>
      <c r="DK12" s="622"/>
      <c r="DL12" s="622"/>
      <c r="DM12" s="622"/>
      <c r="DN12" s="622"/>
      <c r="DO12" s="622"/>
      <c r="DP12" s="623"/>
      <c r="DQ12" s="630">
        <v>1525530</v>
      </c>
      <c r="DR12" s="622"/>
      <c r="DS12" s="622"/>
      <c r="DT12" s="622"/>
      <c r="DU12" s="622"/>
      <c r="DV12" s="622"/>
      <c r="DW12" s="622"/>
      <c r="DX12" s="622"/>
      <c r="DY12" s="622"/>
      <c r="DZ12" s="622"/>
      <c r="EA12" s="622"/>
      <c r="EB12" s="622"/>
      <c r="EC12" s="631"/>
    </row>
    <row r="13" spans="2:143" ht="11.25" customHeight="1">
      <c r="B13" s="618" t="s">
        <v>250</v>
      </c>
      <c r="C13" s="619"/>
      <c r="D13" s="619"/>
      <c r="E13" s="619"/>
      <c r="F13" s="619"/>
      <c r="G13" s="619"/>
      <c r="H13" s="619"/>
      <c r="I13" s="619"/>
      <c r="J13" s="619"/>
      <c r="K13" s="619"/>
      <c r="L13" s="619"/>
      <c r="M13" s="619"/>
      <c r="N13" s="619"/>
      <c r="O13" s="619"/>
      <c r="P13" s="619"/>
      <c r="Q13" s="620"/>
      <c r="R13" s="621">
        <v>25781</v>
      </c>
      <c r="S13" s="622"/>
      <c r="T13" s="622"/>
      <c r="U13" s="622"/>
      <c r="V13" s="622"/>
      <c r="W13" s="622"/>
      <c r="X13" s="622"/>
      <c r="Y13" s="623"/>
      <c r="Z13" s="624">
        <v>0</v>
      </c>
      <c r="AA13" s="624"/>
      <c r="AB13" s="624"/>
      <c r="AC13" s="624"/>
      <c r="AD13" s="625">
        <v>25781</v>
      </c>
      <c r="AE13" s="625"/>
      <c r="AF13" s="625"/>
      <c r="AG13" s="625"/>
      <c r="AH13" s="625"/>
      <c r="AI13" s="625"/>
      <c r="AJ13" s="625"/>
      <c r="AK13" s="625"/>
      <c r="AL13" s="626">
        <v>0</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16765335</v>
      </c>
      <c r="BH13" s="622"/>
      <c r="BI13" s="622"/>
      <c r="BJ13" s="622"/>
      <c r="BK13" s="622"/>
      <c r="BL13" s="622"/>
      <c r="BM13" s="622"/>
      <c r="BN13" s="623"/>
      <c r="BO13" s="624">
        <v>39.299999999999997</v>
      </c>
      <c r="BP13" s="624"/>
      <c r="BQ13" s="624"/>
      <c r="BR13" s="624"/>
      <c r="BS13" s="630" t="s">
        <v>168</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15064357</v>
      </c>
      <c r="CS13" s="622"/>
      <c r="CT13" s="622"/>
      <c r="CU13" s="622"/>
      <c r="CV13" s="622"/>
      <c r="CW13" s="622"/>
      <c r="CX13" s="622"/>
      <c r="CY13" s="623"/>
      <c r="CZ13" s="624">
        <v>13.8</v>
      </c>
      <c r="DA13" s="624"/>
      <c r="DB13" s="624"/>
      <c r="DC13" s="624"/>
      <c r="DD13" s="630">
        <v>7399688</v>
      </c>
      <c r="DE13" s="622"/>
      <c r="DF13" s="622"/>
      <c r="DG13" s="622"/>
      <c r="DH13" s="622"/>
      <c r="DI13" s="622"/>
      <c r="DJ13" s="622"/>
      <c r="DK13" s="622"/>
      <c r="DL13" s="622"/>
      <c r="DM13" s="622"/>
      <c r="DN13" s="622"/>
      <c r="DO13" s="622"/>
      <c r="DP13" s="623"/>
      <c r="DQ13" s="630">
        <v>8532276</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24" t="s">
        <v>168</v>
      </c>
      <c r="AA14" s="624"/>
      <c r="AB14" s="624"/>
      <c r="AC14" s="624"/>
      <c r="AD14" s="625" t="s">
        <v>236</v>
      </c>
      <c r="AE14" s="625"/>
      <c r="AF14" s="625"/>
      <c r="AG14" s="625"/>
      <c r="AH14" s="625"/>
      <c r="AI14" s="625"/>
      <c r="AJ14" s="625"/>
      <c r="AK14" s="625"/>
      <c r="AL14" s="626" t="s">
        <v>168</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594291</v>
      </c>
      <c r="BH14" s="622"/>
      <c r="BI14" s="622"/>
      <c r="BJ14" s="622"/>
      <c r="BK14" s="622"/>
      <c r="BL14" s="622"/>
      <c r="BM14" s="622"/>
      <c r="BN14" s="623"/>
      <c r="BO14" s="624">
        <v>1.4</v>
      </c>
      <c r="BP14" s="624"/>
      <c r="BQ14" s="624"/>
      <c r="BR14" s="624"/>
      <c r="BS14" s="630" t="s">
        <v>168</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3713996</v>
      </c>
      <c r="CS14" s="622"/>
      <c r="CT14" s="622"/>
      <c r="CU14" s="622"/>
      <c r="CV14" s="622"/>
      <c r="CW14" s="622"/>
      <c r="CX14" s="622"/>
      <c r="CY14" s="623"/>
      <c r="CZ14" s="624">
        <v>3.4</v>
      </c>
      <c r="DA14" s="624"/>
      <c r="DB14" s="624"/>
      <c r="DC14" s="624"/>
      <c r="DD14" s="630">
        <v>60250</v>
      </c>
      <c r="DE14" s="622"/>
      <c r="DF14" s="622"/>
      <c r="DG14" s="622"/>
      <c r="DH14" s="622"/>
      <c r="DI14" s="622"/>
      <c r="DJ14" s="622"/>
      <c r="DK14" s="622"/>
      <c r="DL14" s="622"/>
      <c r="DM14" s="622"/>
      <c r="DN14" s="622"/>
      <c r="DO14" s="622"/>
      <c r="DP14" s="623"/>
      <c r="DQ14" s="630">
        <v>3597988</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v>152288</v>
      </c>
      <c r="S15" s="622"/>
      <c r="T15" s="622"/>
      <c r="U15" s="622"/>
      <c r="V15" s="622"/>
      <c r="W15" s="622"/>
      <c r="X15" s="622"/>
      <c r="Y15" s="623"/>
      <c r="Z15" s="624">
        <v>0.1</v>
      </c>
      <c r="AA15" s="624"/>
      <c r="AB15" s="624"/>
      <c r="AC15" s="624"/>
      <c r="AD15" s="625">
        <v>152288</v>
      </c>
      <c r="AE15" s="625"/>
      <c r="AF15" s="625"/>
      <c r="AG15" s="625"/>
      <c r="AH15" s="625"/>
      <c r="AI15" s="625"/>
      <c r="AJ15" s="625"/>
      <c r="AK15" s="625"/>
      <c r="AL15" s="626">
        <v>0.3</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1994665</v>
      </c>
      <c r="BH15" s="622"/>
      <c r="BI15" s="622"/>
      <c r="BJ15" s="622"/>
      <c r="BK15" s="622"/>
      <c r="BL15" s="622"/>
      <c r="BM15" s="622"/>
      <c r="BN15" s="623"/>
      <c r="BO15" s="624">
        <v>4.7</v>
      </c>
      <c r="BP15" s="624"/>
      <c r="BQ15" s="624"/>
      <c r="BR15" s="624"/>
      <c r="BS15" s="630" t="s">
        <v>168</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9522876</v>
      </c>
      <c r="CS15" s="622"/>
      <c r="CT15" s="622"/>
      <c r="CU15" s="622"/>
      <c r="CV15" s="622"/>
      <c r="CW15" s="622"/>
      <c r="CX15" s="622"/>
      <c r="CY15" s="623"/>
      <c r="CZ15" s="624">
        <v>8.6999999999999993</v>
      </c>
      <c r="DA15" s="624"/>
      <c r="DB15" s="624"/>
      <c r="DC15" s="624"/>
      <c r="DD15" s="630">
        <v>2133434</v>
      </c>
      <c r="DE15" s="622"/>
      <c r="DF15" s="622"/>
      <c r="DG15" s="622"/>
      <c r="DH15" s="622"/>
      <c r="DI15" s="622"/>
      <c r="DJ15" s="622"/>
      <c r="DK15" s="622"/>
      <c r="DL15" s="622"/>
      <c r="DM15" s="622"/>
      <c r="DN15" s="622"/>
      <c r="DO15" s="622"/>
      <c r="DP15" s="623"/>
      <c r="DQ15" s="630">
        <v>7432716</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t="s">
        <v>168</v>
      </c>
      <c r="S16" s="622"/>
      <c r="T16" s="622"/>
      <c r="U16" s="622"/>
      <c r="V16" s="622"/>
      <c r="W16" s="622"/>
      <c r="X16" s="622"/>
      <c r="Y16" s="623"/>
      <c r="Z16" s="624" t="s">
        <v>236</v>
      </c>
      <c r="AA16" s="624"/>
      <c r="AB16" s="624"/>
      <c r="AC16" s="624"/>
      <c r="AD16" s="625" t="s">
        <v>236</v>
      </c>
      <c r="AE16" s="625"/>
      <c r="AF16" s="625"/>
      <c r="AG16" s="625"/>
      <c r="AH16" s="625"/>
      <c r="AI16" s="625"/>
      <c r="AJ16" s="625"/>
      <c r="AK16" s="625"/>
      <c r="AL16" s="626" t="s">
        <v>236</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168</v>
      </c>
      <c r="BH16" s="622"/>
      <c r="BI16" s="622"/>
      <c r="BJ16" s="622"/>
      <c r="BK16" s="622"/>
      <c r="BL16" s="622"/>
      <c r="BM16" s="622"/>
      <c r="BN16" s="623"/>
      <c r="BO16" s="624" t="s">
        <v>168</v>
      </c>
      <c r="BP16" s="624"/>
      <c r="BQ16" s="624"/>
      <c r="BR16" s="624"/>
      <c r="BS16" s="630" t="s">
        <v>236</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51696</v>
      </c>
      <c r="CS16" s="622"/>
      <c r="CT16" s="622"/>
      <c r="CU16" s="622"/>
      <c r="CV16" s="622"/>
      <c r="CW16" s="622"/>
      <c r="CX16" s="622"/>
      <c r="CY16" s="623"/>
      <c r="CZ16" s="624">
        <v>0</v>
      </c>
      <c r="DA16" s="624"/>
      <c r="DB16" s="624"/>
      <c r="DC16" s="624"/>
      <c r="DD16" s="630" t="s">
        <v>168</v>
      </c>
      <c r="DE16" s="622"/>
      <c r="DF16" s="622"/>
      <c r="DG16" s="622"/>
      <c r="DH16" s="622"/>
      <c r="DI16" s="622"/>
      <c r="DJ16" s="622"/>
      <c r="DK16" s="622"/>
      <c r="DL16" s="622"/>
      <c r="DM16" s="622"/>
      <c r="DN16" s="622"/>
      <c r="DO16" s="622"/>
      <c r="DP16" s="623"/>
      <c r="DQ16" s="630">
        <v>35596</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136580</v>
      </c>
      <c r="S17" s="622"/>
      <c r="T17" s="622"/>
      <c r="U17" s="622"/>
      <c r="V17" s="622"/>
      <c r="W17" s="622"/>
      <c r="X17" s="622"/>
      <c r="Y17" s="623"/>
      <c r="Z17" s="624">
        <v>0.1</v>
      </c>
      <c r="AA17" s="624"/>
      <c r="AB17" s="624"/>
      <c r="AC17" s="624"/>
      <c r="AD17" s="625">
        <v>136580</v>
      </c>
      <c r="AE17" s="625"/>
      <c r="AF17" s="625"/>
      <c r="AG17" s="625"/>
      <c r="AH17" s="625"/>
      <c r="AI17" s="625"/>
      <c r="AJ17" s="625"/>
      <c r="AK17" s="625"/>
      <c r="AL17" s="626">
        <v>0.2</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24" t="s">
        <v>168</v>
      </c>
      <c r="BP17" s="624"/>
      <c r="BQ17" s="624"/>
      <c r="BR17" s="624"/>
      <c r="BS17" s="630" t="s">
        <v>236</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12567596</v>
      </c>
      <c r="CS17" s="622"/>
      <c r="CT17" s="622"/>
      <c r="CU17" s="622"/>
      <c r="CV17" s="622"/>
      <c r="CW17" s="622"/>
      <c r="CX17" s="622"/>
      <c r="CY17" s="623"/>
      <c r="CZ17" s="624">
        <v>11.5</v>
      </c>
      <c r="DA17" s="624"/>
      <c r="DB17" s="624"/>
      <c r="DC17" s="624"/>
      <c r="DD17" s="630" t="s">
        <v>168</v>
      </c>
      <c r="DE17" s="622"/>
      <c r="DF17" s="622"/>
      <c r="DG17" s="622"/>
      <c r="DH17" s="622"/>
      <c r="DI17" s="622"/>
      <c r="DJ17" s="622"/>
      <c r="DK17" s="622"/>
      <c r="DL17" s="622"/>
      <c r="DM17" s="622"/>
      <c r="DN17" s="622"/>
      <c r="DO17" s="622"/>
      <c r="DP17" s="623"/>
      <c r="DQ17" s="630">
        <v>12350865</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13987675</v>
      </c>
      <c r="S18" s="622"/>
      <c r="T18" s="622"/>
      <c r="U18" s="622"/>
      <c r="V18" s="622"/>
      <c r="W18" s="622"/>
      <c r="X18" s="622"/>
      <c r="Y18" s="623"/>
      <c r="Z18" s="624">
        <v>12.6</v>
      </c>
      <c r="AA18" s="624"/>
      <c r="AB18" s="624"/>
      <c r="AC18" s="624"/>
      <c r="AD18" s="625">
        <v>12565077</v>
      </c>
      <c r="AE18" s="625"/>
      <c r="AF18" s="625"/>
      <c r="AG18" s="625"/>
      <c r="AH18" s="625"/>
      <c r="AI18" s="625"/>
      <c r="AJ18" s="625"/>
      <c r="AK18" s="625"/>
      <c r="AL18" s="626">
        <v>20.7</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24" t="s">
        <v>236</v>
      </c>
      <c r="BP18" s="624"/>
      <c r="BQ18" s="624"/>
      <c r="BR18" s="624"/>
      <c r="BS18" s="630" t="s">
        <v>236</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168</v>
      </c>
      <c r="CS18" s="622"/>
      <c r="CT18" s="622"/>
      <c r="CU18" s="622"/>
      <c r="CV18" s="622"/>
      <c r="CW18" s="622"/>
      <c r="CX18" s="622"/>
      <c r="CY18" s="623"/>
      <c r="CZ18" s="624" t="s">
        <v>236</v>
      </c>
      <c r="DA18" s="624"/>
      <c r="DB18" s="624"/>
      <c r="DC18" s="624"/>
      <c r="DD18" s="630" t="s">
        <v>236</v>
      </c>
      <c r="DE18" s="622"/>
      <c r="DF18" s="622"/>
      <c r="DG18" s="622"/>
      <c r="DH18" s="622"/>
      <c r="DI18" s="622"/>
      <c r="DJ18" s="622"/>
      <c r="DK18" s="622"/>
      <c r="DL18" s="622"/>
      <c r="DM18" s="622"/>
      <c r="DN18" s="622"/>
      <c r="DO18" s="622"/>
      <c r="DP18" s="623"/>
      <c r="DQ18" s="630" t="s">
        <v>168</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12565077</v>
      </c>
      <c r="S19" s="622"/>
      <c r="T19" s="622"/>
      <c r="U19" s="622"/>
      <c r="V19" s="622"/>
      <c r="W19" s="622"/>
      <c r="X19" s="622"/>
      <c r="Y19" s="623"/>
      <c r="Z19" s="624">
        <v>11.3</v>
      </c>
      <c r="AA19" s="624"/>
      <c r="AB19" s="624"/>
      <c r="AC19" s="624"/>
      <c r="AD19" s="625">
        <v>12565077</v>
      </c>
      <c r="AE19" s="625"/>
      <c r="AF19" s="625"/>
      <c r="AG19" s="625"/>
      <c r="AH19" s="625"/>
      <c r="AI19" s="625"/>
      <c r="AJ19" s="625"/>
      <c r="AK19" s="625"/>
      <c r="AL19" s="626">
        <v>20.7</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2157803</v>
      </c>
      <c r="BH19" s="622"/>
      <c r="BI19" s="622"/>
      <c r="BJ19" s="622"/>
      <c r="BK19" s="622"/>
      <c r="BL19" s="622"/>
      <c r="BM19" s="622"/>
      <c r="BN19" s="623"/>
      <c r="BO19" s="624">
        <v>5.0999999999999996</v>
      </c>
      <c r="BP19" s="624"/>
      <c r="BQ19" s="624"/>
      <c r="BR19" s="624"/>
      <c r="BS19" s="630" t="s">
        <v>168</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236</v>
      </c>
      <c r="CS19" s="622"/>
      <c r="CT19" s="622"/>
      <c r="CU19" s="622"/>
      <c r="CV19" s="622"/>
      <c r="CW19" s="622"/>
      <c r="CX19" s="622"/>
      <c r="CY19" s="623"/>
      <c r="CZ19" s="624" t="s">
        <v>168</v>
      </c>
      <c r="DA19" s="624"/>
      <c r="DB19" s="624"/>
      <c r="DC19" s="624"/>
      <c r="DD19" s="630" t="s">
        <v>168</v>
      </c>
      <c r="DE19" s="622"/>
      <c r="DF19" s="622"/>
      <c r="DG19" s="622"/>
      <c r="DH19" s="622"/>
      <c r="DI19" s="622"/>
      <c r="DJ19" s="622"/>
      <c r="DK19" s="622"/>
      <c r="DL19" s="622"/>
      <c r="DM19" s="622"/>
      <c r="DN19" s="622"/>
      <c r="DO19" s="622"/>
      <c r="DP19" s="623"/>
      <c r="DQ19" s="630" t="s">
        <v>168</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1311397</v>
      </c>
      <c r="S20" s="622"/>
      <c r="T20" s="622"/>
      <c r="U20" s="622"/>
      <c r="V20" s="622"/>
      <c r="W20" s="622"/>
      <c r="X20" s="622"/>
      <c r="Y20" s="623"/>
      <c r="Z20" s="624">
        <v>1.2</v>
      </c>
      <c r="AA20" s="624"/>
      <c r="AB20" s="624"/>
      <c r="AC20" s="624"/>
      <c r="AD20" s="625" t="s">
        <v>236</v>
      </c>
      <c r="AE20" s="625"/>
      <c r="AF20" s="625"/>
      <c r="AG20" s="625"/>
      <c r="AH20" s="625"/>
      <c r="AI20" s="625"/>
      <c r="AJ20" s="625"/>
      <c r="AK20" s="625"/>
      <c r="AL20" s="626" t="s">
        <v>168</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2157803</v>
      </c>
      <c r="BH20" s="622"/>
      <c r="BI20" s="622"/>
      <c r="BJ20" s="622"/>
      <c r="BK20" s="622"/>
      <c r="BL20" s="622"/>
      <c r="BM20" s="622"/>
      <c r="BN20" s="623"/>
      <c r="BO20" s="624">
        <v>5.0999999999999996</v>
      </c>
      <c r="BP20" s="624"/>
      <c r="BQ20" s="624"/>
      <c r="BR20" s="624"/>
      <c r="BS20" s="630" t="s">
        <v>236</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109255976</v>
      </c>
      <c r="CS20" s="622"/>
      <c r="CT20" s="622"/>
      <c r="CU20" s="622"/>
      <c r="CV20" s="622"/>
      <c r="CW20" s="622"/>
      <c r="CX20" s="622"/>
      <c r="CY20" s="623"/>
      <c r="CZ20" s="624">
        <v>100</v>
      </c>
      <c r="DA20" s="624"/>
      <c r="DB20" s="624"/>
      <c r="DC20" s="624"/>
      <c r="DD20" s="630">
        <v>11596398</v>
      </c>
      <c r="DE20" s="622"/>
      <c r="DF20" s="622"/>
      <c r="DG20" s="622"/>
      <c r="DH20" s="622"/>
      <c r="DI20" s="622"/>
      <c r="DJ20" s="622"/>
      <c r="DK20" s="622"/>
      <c r="DL20" s="622"/>
      <c r="DM20" s="622"/>
      <c r="DN20" s="622"/>
      <c r="DO20" s="622"/>
      <c r="DP20" s="623"/>
      <c r="DQ20" s="630">
        <v>72259744</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v>111201</v>
      </c>
      <c r="S21" s="622"/>
      <c r="T21" s="622"/>
      <c r="U21" s="622"/>
      <c r="V21" s="622"/>
      <c r="W21" s="622"/>
      <c r="X21" s="622"/>
      <c r="Y21" s="623"/>
      <c r="Z21" s="624">
        <v>0.1</v>
      </c>
      <c r="AA21" s="624"/>
      <c r="AB21" s="624"/>
      <c r="AC21" s="624"/>
      <c r="AD21" s="625" t="s">
        <v>236</v>
      </c>
      <c r="AE21" s="625"/>
      <c r="AF21" s="625"/>
      <c r="AG21" s="625"/>
      <c r="AH21" s="625"/>
      <c r="AI21" s="625"/>
      <c r="AJ21" s="625"/>
      <c r="AK21" s="625"/>
      <c r="AL21" s="626" t="s">
        <v>168</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55577</v>
      </c>
      <c r="BH21" s="622"/>
      <c r="BI21" s="622"/>
      <c r="BJ21" s="622"/>
      <c r="BK21" s="622"/>
      <c r="BL21" s="622"/>
      <c r="BM21" s="622"/>
      <c r="BN21" s="623"/>
      <c r="BO21" s="624">
        <v>0.1</v>
      </c>
      <c r="BP21" s="624"/>
      <c r="BQ21" s="624"/>
      <c r="BR21" s="624"/>
      <c r="BS21" s="630" t="s">
        <v>168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63745982</v>
      </c>
      <c r="S22" s="622"/>
      <c r="T22" s="622"/>
      <c r="U22" s="622"/>
      <c r="V22" s="622"/>
      <c r="W22" s="622"/>
      <c r="X22" s="622"/>
      <c r="Y22" s="623"/>
      <c r="Z22" s="624">
        <v>57.5</v>
      </c>
      <c r="AA22" s="624"/>
      <c r="AB22" s="624"/>
      <c r="AC22" s="624"/>
      <c r="AD22" s="625">
        <v>60221158</v>
      </c>
      <c r="AE22" s="625"/>
      <c r="AF22" s="625"/>
      <c r="AG22" s="625"/>
      <c r="AH22" s="625"/>
      <c r="AI22" s="625"/>
      <c r="AJ22" s="625"/>
      <c r="AK22" s="625"/>
      <c r="AL22" s="626">
        <v>99.2</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168</v>
      </c>
      <c r="BH22" s="622"/>
      <c r="BI22" s="622"/>
      <c r="BJ22" s="622"/>
      <c r="BK22" s="622"/>
      <c r="BL22" s="622"/>
      <c r="BM22" s="622"/>
      <c r="BN22" s="623"/>
      <c r="BO22" s="624" t="s">
        <v>168</v>
      </c>
      <c r="BP22" s="624"/>
      <c r="BQ22" s="624"/>
      <c r="BR22" s="624"/>
      <c r="BS22" s="630" t="s">
        <v>236</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60572</v>
      </c>
      <c r="S23" s="622"/>
      <c r="T23" s="622"/>
      <c r="U23" s="622"/>
      <c r="V23" s="622"/>
      <c r="W23" s="622"/>
      <c r="X23" s="622"/>
      <c r="Y23" s="623"/>
      <c r="Z23" s="624">
        <v>0.1</v>
      </c>
      <c r="AA23" s="624"/>
      <c r="AB23" s="624"/>
      <c r="AC23" s="624"/>
      <c r="AD23" s="625">
        <v>60572</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v>2102226</v>
      </c>
      <c r="BH23" s="622"/>
      <c r="BI23" s="622"/>
      <c r="BJ23" s="622"/>
      <c r="BK23" s="622"/>
      <c r="BL23" s="622"/>
      <c r="BM23" s="622"/>
      <c r="BN23" s="623"/>
      <c r="BO23" s="624">
        <v>4.9000000000000004</v>
      </c>
      <c r="BP23" s="624"/>
      <c r="BQ23" s="624"/>
      <c r="BR23" s="624"/>
      <c r="BS23" s="630" t="s">
        <v>168</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1374512</v>
      </c>
      <c r="S24" s="622"/>
      <c r="T24" s="622"/>
      <c r="U24" s="622"/>
      <c r="V24" s="622"/>
      <c r="W24" s="622"/>
      <c r="X24" s="622"/>
      <c r="Y24" s="623"/>
      <c r="Z24" s="624">
        <v>1.2</v>
      </c>
      <c r="AA24" s="624"/>
      <c r="AB24" s="624"/>
      <c r="AC24" s="624"/>
      <c r="AD24" s="625" t="s">
        <v>236</v>
      </c>
      <c r="AE24" s="625"/>
      <c r="AF24" s="625"/>
      <c r="AG24" s="625"/>
      <c r="AH24" s="625"/>
      <c r="AI24" s="625"/>
      <c r="AJ24" s="625"/>
      <c r="AK24" s="625"/>
      <c r="AL24" s="626" t="s">
        <v>168</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168</v>
      </c>
      <c r="BH24" s="622"/>
      <c r="BI24" s="622"/>
      <c r="BJ24" s="622"/>
      <c r="BK24" s="622"/>
      <c r="BL24" s="622"/>
      <c r="BM24" s="622"/>
      <c r="BN24" s="623"/>
      <c r="BO24" s="624" t="s">
        <v>236</v>
      </c>
      <c r="BP24" s="624"/>
      <c r="BQ24" s="624"/>
      <c r="BR24" s="624"/>
      <c r="BS24" s="630" t="s">
        <v>168</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58798372</v>
      </c>
      <c r="CS24" s="611"/>
      <c r="CT24" s="611"/>
      <c r="CU24" s="611"/>
      <c r="CV24" s="611"/>
      <c r="CW24" s="611"/>
      <c r="CX24" s="611"/>
      <c r="CY24" s="612"/>
      <c r="CZ24" s="615">
        <v>53.8</v>
      </c>
      <c r="DA24" s="616"/>
      <c r="DB24" s="616"/>
      <c r="DC24" s="635"/>
      <c r="DD24" s="654">
        <v>36041632</v>
      </c>
      <c r="DE24" s="611"/>
      <c r="DF24" s="611"/>
      <c r="DG24" s="611"/>
      <c r="DH24" s="611"/>
      <c r="DI24" s="611"/>
      <c r="DJ24" s="611"/>
      <c r="DK24" s="612"/>
      <c r="DL24" s="654">
        <v>35719447</v>
      </c>
      <c r="DM24" s="611"/>
      <c r="DN24" s="611"/>
      <c r="DO24" s="611"/>
      <c r="DP24" s="611"/>
      <c r="DQ24" s="611"/>
      <c r="DR24" s="611"/>
      <c r="DS24" s="611"/>
      <c r="DT24" s="611"/>
      <c r="DU24" s="611"/>
      <c r="DV24" s="612"/>
      <c r="DW24" s="615">
        <v>54.5</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1320250</v>
      </c>
      <c r="S25" s="622"/>
      <c r="T25" s="622"/>
      <c r="U25" s="622"/>
      <c r="V25" s="622"/>
      <c r="W25" s="622"/>
      <c r="X25" s="622"/>
      <c r="Y25" s="623"/>
      <c r="Z25" s="624">
        <v>1.2</v>
      </c>
      <c r="AA25" s="624"/>
      <c r="AB25" s="624"/>
      <c r="AC25" s="624"/>
      <c r="AD25" s="625">
        <v>227609</v>
      </c>
      <c r="AE25" s="625"/>
      <c r="AF25" s="625"/>
      <c r="AG25" s="625"/>
      <c r="AH25" s="625"/>
      <c r="AI25" s="625"/>
      <c r="AJ25" s="625"/>
      <c r="AK25" s="625"/>
      <c r="AL25" s="626">
        <v>0.4</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236</v>
      </c>
      <c r="BH25" s="622"/>
      <c r="BI25" s="622"/>
      <c r="BJ25" s="622"/>
      <c r="BK25" s="622"/>
      <c r="BL25" s="622"/>
      <c r="BM25" s="622"/>
      <c r="BN25" s="623"/>
      <c r="BO25" s="624" t="s">
        <v>168</v>
      </c>
      <c r="BP25" s="624"/>
      <c r="BQ25" s="624"/>
      <c r="BR25" s="624"/>
      <c r="BS25" s="630" t="s">
        <v>236</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15346208</v>
      </c>
      <c r="CS25" s="657"/>
      <c r="CT25" s="657"/>
      <c r="CU25" s="657"/>
      <c r="CV25" s="657"/>
      <c r="CW25" s="657"/>
      <c r="CX25" s="657"/>
      <c r="CY25" s="658"/>
      <c r="CZ25" s="626">
        <v>14</v>
      </c>
      <c r="DA25" s="655"/>
      <c r="DB25" s="655"/>
      <c r="DC25" s="659"/>
      <c r="DD25" s="630">
        <v>14150611</v>
      </c>
      <c r="DE25" s="657"/>
      <c r="DF25" s="657"/>
      <c r="DG25" s="657"/>
      <c r="DH25" s="657"/>
      <c r="DI25" s="657"/>
      <c r="DJ25" s="657"/>
      <c r="DK25" s="658"/>
      <c r="DL25" s="630">
        <v>13839562</v>
      </c>
      <c r="DM25" s="657"/>
      <c r="DN25" s="657"/>
      <c r="DO25" s="657"/>
      <c r="DP25" s="657"/>
      <c r="DQ25" s="657"/>
      <c r="DR25" s="657"/>
      <c r="DS25" s="657"/>
      <c r="DT25" s="657"/>
      <c r="DU25" s="657"/>
      <c r="DV25" s="658"/>
      <c r="DW25" s="626">
        <v>21.1</v>
      </c>
      <c r="DX25" s="655"/>
      <c r="DY25" s="655"/>
      <c r="DZ25" s="655"/>
      <c r="EA25" s="655"/>
      <c r="EB25" s="655"/>
      <c r="EC25" s="656"/>
    </row>
    <row r="26" spans="2:133" ht="11.25" customHeight="1">
      <c r="B26" s="618" t="s">
        <v>292</v>
      </c>
      <c r="C26" s="619"/>
      <c r="D26" s="619"/>
      <c r="E26" s="619"/>
      <c r="F26" s="619"/>
      <c r="G26" s="619"/>
      <c r="H26" s="619"/>
      <c r="I26" s="619"/>
      <c r="J26" s="619"/>
      <c r="K26" s="619"/>
      <c r="L26" s="619"/>
      <c r="M26" s="619"/>
      <c r="N26" s="619"/>
      <c r="O26" s="619"/>
      <c r="P26" s="619"/>
      <c r="Q26" s="620"/>
      <c r="R26" s="621">
        <v>523492</v>
      </c>
      <c r="S26" s="622"/>
      <c r="T26" s="622"/>
      <c r="U26" s="622"/>
      <c r="V26" s="622"/>
      <c r="W26" s="622"/>
      <c r="X26" s="622"/>
      <c r="Y26" s="623"/>
      <c r="Z26" s="624">
        <v>0.5</v>
      </c>
      <c r="AA26" s="624"/>
      <c r="AB26" s="624"/>
      <c r="AC26" s="624"/>
      <c r="AD26" s="625">
        <v>744</v>
      </c>
      <c r="AE26" s="625"/>
      <c r="AF26" s="625"/>
      <c r="AG26" s="625"/>
      <c r="AH26" s="625"/>
      <c r="AI26" s="625"/>
      <c r="AJ26" s="625"/>
      <c r="AK26" s="625"/>
      <c r="AL26" s="626">
        <v>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236</v>
      </c>
      <c r="BH26" s="622"/>
      <c r="BI26" s="622"/>
      <c r="BJ26" s="622"/>
      <c r="BK26" s="622"/>
      <c r="BL26" s="622"/>
      <c r="BM26" s="622"/>
      <c r="BN26" s="623"/>
      <c r="BO26" s="624" t="s">
        <v>236</v>
      </c>
      <c r="BP26" s="624"/>
      <c r="BQ26" s="624"/>
      <c r="BR26" s="624"/>
      <c r="BS26" s="630" t="s">
        <v>168</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9912223</v>
      </c>
      <c r="CS26" s="622"/>
      <c r="CT26" s="622"/>
      <c r="CU26" s="622"/>
      <c r="CV26" s="622"/>
      <c r="CW26" s="622"/>
      <c r="CX26" s="622"/>
      <c r="CY26" s="623"/>
      <c r="CZ26" s="626">
        <v>9.1</v>
      </c>
      <c r="DA26" s="655"/>
      <c r="DB26" s="655"/>
      <c r="DC26" s="659"/>
      <c r="DD26" s="630">
        <v>8953043</v>
      </c>
      <c r="DE26" s="622"/>
      <c r="DF26" s="622"/>
      <c r="DG26" s="622"/>
      <c r="DH26" s="622"/>
      <c r="DI26" s="622"/>
      <c r="DJ26" s="622"/>
      <c r="DK26" s="623"/>
      <c r="DL26" s="630" t="s">
        <v>168</v>
      </c>
      <c r="DM26" s="622"/>
      <c r="DN26" s="622"/>
      <c r="DO26" s="622"/>
      <c r="DP26" s="622"/>
      <c r="DQ26" s="622"/>
      <c r="DR26" s="622"/>
      <c r="DS26" s="622"/>
      <c r="DT26" s="622"/>
      <c r="DU26" s="622"/>
      <c r="DV26" s="623"/>
      <c r="DW26" s="626" t="s">
        <v>168</v>
      </c>
      <c r="DX26" s="655"/>
      <c r="DY26" s="655"/>
      <c r="DZ26" s="655"/>
      <c r="EA26" s="655"/>
      <c r="EB26" s="655"/>
      <c r="EC26" s="656"/>
    </row>
    <row r="27" spans="2:133" ht="11.25" customHeight="1">
      <c r="B27" s="618" t="s">
        <v>295</v>
      </c>
      <c r="C27" s="619"/>
      <c r="D27" s="619"/>
      <c r="E27" s="619"/>
      <c r="F27" s="619"/>
      <c r="G27" s="619"/>
      <c r="H27" s="619"/>
      <c r="I27" s="619"/>
      <c r="J27" s="619"/>
      <c r="K27" s="619"/>
      <c r="L27" s="619"/>
      <c r="M27" s="619"/>
      <c r="N27" s="619"/>
      <c r="O27" s="619"/>
      <c r="P27" s="619"/>
      <c r="Q27" s="620"/>
      <c r="R27" s="621">
        <v>19679813</v>
      </c>
      <c r="S27" s="622"/>
      <c r="T27" s="622"/>
      <c r="U27" s="622"/>
      <c r="V27" s="622"/>
      <c r="W27" s="622"/>
      <c r="X27" s="622"/>
      <c r="Y27" s="623"/>
      <c r="Z27" s="624">
        <v>17.7</v>
      </c>
      <c r="AA27" s="624"/>
      <c r="AB27" s="624"/>
      <c r="AC27" s="624"/>
      <c r="AD27" s="625" t="s">
        <v>236</v>
      </c>
      <c r="AE27" s="625"/>
      <c r="AF27" s="625"/>
      <c r="AG27" s="625"/>
      <c r="AH27" s="625"/>
      <c r="AI27" s="625"/>
      <c r="AJ27" s="625"/>
      <c r="AK27" s="625"/>
      <c r="AL27" s="626" t="s">
        <v>168</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42669703</v>
      </c>
      <c r="BH27" s="622"/>
      <c r="BI27" s="622"/>
      <c r="BJ27" s="622"/>
      <c r="BK27" s="622"/>
      <c r="BL27" s="622"/>
      <c r="BM27" s="622"/>
      <c r="BN27" s="623"/>
      <c r="BO27" s="624">
        <v>100</v>
      </c>
      <c r="BP27" s="624"/>
      <c r="BQ27" s="624"/>
      <c r="BR27" s="624"/>
      <c r="BS27" s="630">
        <v>667645</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30884609</v>
      </c>
      <c r="CS27" s="657"/>
      <c r="CT27" s="657"/>
      <c r="CU27" s="657"/>
      <c r="CV27" s="657"/>
      <c r="CW27" s="657"/>
      <c r="CX27" s="657"/>
      <c r="CY27" s="658"/>
      <c r="CZ27" s="626">
        <v>28.3</v>
      </c>
      <c r="DA27" s="655"/>
      <c r="DB27" s="655"/>
      <c r="DC27" s="659"/>
      <c r="DD27" s="630">
        <v>9540197</v>
      </c>
      <c r="DE27" s="657"/>
      <c r="DF27" s="657"/>
      <c r="DG27" s="657"/>
      <c r="DH27" s="657"/>
      <c r="DI27" s="657"/>
      <c r="DJ27" s="657"/>
      <c r="DK27" s="658"/>
      <c r="DL27" s="630">
        <v>9529061</v>
      </c>
      <c r="DM27" s="657"/>
      <c r="DN27" s="657"/>
      <c r="DO27" s="657"/>
      <c r="DP27" s="657"/>
      <c r="DQ27" s="657"/>
      <c r="DR27" s="657"/>
      <c r="DS27" s="657"/>
      <c r="DT27" s="657"/>
      <c r="DU27" s="657"/>
      <c r="DV27" s="658"/>
      <c r="DW27" s="626">
        <v>14.5</v>
      </c>
      <c r="DX27" s="655"/>
      <c r="DY27" s="655"/>
      <c r="DZ27" s="655"/>
      <c r="EA27" s="655"/>
      <c r="EB27" s="655"/>
      <c r="EC27" s="656"/>
    </row>
    <row r="28" spans="2:133" ht="11.25" customHeight="1">
      <c r="B28" s="663" t="s">
        <v>298</v>
      </c>
      <c r="C28" s="664"/>
      <c r="D28" s="664"/>
      <c r="E28" s="664"/>
      <c r="F28" s="664"/>
      <c r="G28" s="664"/>
      <c r="H28" s="664"/>
      <c r="I28" s="664"/>
      <c r="J28" s="664"/>
      <c r="K28" s="664"/>
      <c r="L28" s="664"/>
      <c r="M28" s="664"/>
      <c r="N28" s="664"/>
      <c r="O28" s="664"/>
      <c r="P28" s="664"/>
      <c r="Q28" s="665"/>
      <c r="R28" s="621" t="s">
        <v>236</v>
      </c>
      <c r="S28" s="622"/>
      <c r="T28" s="622"/>
      <c r="U28" s="622"/>
      <c r="V28" s="622"/>
      <c r="W28" s="622"/>
      <c r="X28" s="622"/>
      <c r="Y28" s="623"/>
      <c r="Z28" s="624" t="s">
        <v>236</v>
      </c>
      <c r="AA28" s="624"/>
      <c r="AB28" s="624"/>
      <c r="AC28" s="624"/>
      <c r="AD28" s="625" t="s">
        <v>168</v>
      </c>
      <c r="AE28" s="625"/>
      <c r="AF28" s="625"/>
      <c r="AG28" s="625"/>
      <c r="AH28" s="625"/>
      <c r="AI28" s="625"/>
      <c r="AJ28" s="625"/>
      <c r="AK28" s="625"/>
      <c r="AL28" s="626" t="s">
        <v>168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12567555</v>
      </c>
      <c r="CS28" s="622"/>
      <c r="CT28" s="622"/>
      <c r="CU28" s="622"/>
      <c r="CV28" s="622"/>
      <c r="CW28" s="622"/>
      <c r="CX28" s="622"/>
      <c r="CY28" s="623"/>
      <c r="CZ28" s="626">
        <v>11.5</v>
      </c>
      <c r="DA28" s="655"/>
      <c r="DB28" s="655"/>
      <c r="DC28" s="659"/>
      <c r="DD28" s="630">
        <v>12350824</v>
      </c>
      <c r="DE28" s="622"/>
      <c r="DF28" s="622"/>
      <c r="DG28" s="622"/>
      <c r="DH28" s="622"/>
      <c r="DI28" s="622"/>
      <c r="DJ28" s="622"/>
      <c r="DK28" s="623"/>
      <c r="DL28" s="630">
        <v>12350824</v>
      </c>
      <c r="DM28" s="622"/>
      <c r="DN28" s="622"/>
      <c r="DO28" s="622"/>
      <c r="DP28" s="622"/>
      <c r="DQ28" s="622"/>
      <c r="DR28" s="622"/>
      <c r="DS28" s="622"/>
      <c r="DT28" s="622"/>
      <c r="DU28" s="622"/>
      <c r="DV28" s="623"/>
      <c r="DW28" s="626">
        <v>18.899999999999999</v>
      </c>
      <c r="DX28" s="655"/>
      <c r="DY28" s="655"/>
      <c r="DZ28" s="655"/>
      <c r="EA28" s="655"/>
      <c r="EB28" s="655"/>
      <c r="EC28" s="656"/>
    </row>
    <row r="29" spans="2:133" ht="11.25" customHeight="1">
      <c r="B29" s="618" t="s">
        <v>300</v>
      </c>
      <c r="C29" s="619"/>
      <c r="D29" s="619"/>
      <c r="E29" s="619"/>
      <c r="F29" s="619"/>
      <c r="G29" s="619"/>
      <c r="H29" s="619"/>
      <c r="I29" s="619"/>
      <c r="J29" s="619"/>
      <c r="K29" s="619"/>
      <c r="L29" s="619"/>
      <c r="M29" s="619"/>
      <c r="N29" s="619"/>
      <c r="O29" s="619"/>
      <c r="P29" s="619"/>
      <c r="Q29" s="620"/>
      <c r="R29" s="621">
        <v>7183347</v>
      </c>
      <c r="S29" s="622"/>
      <c r="T29" s="622"/>
      <c r="U29" s="622"/>
      <c r="V29" s="622"/>
      <c r="W29" s="622"/>
      <c r="X29" s="622"/>
      <c r="Y29" s="623"/>
      <c r="Z29" s="624">
        <v>6.5</v>
      </c>
      <c r="AA29" s="624"/>
      <c r="AB29" s="624"/>
      <c r="AC29" s="624"/>
      <c r="AD29" s="625" t="s">
        <v>236</v>
      </c>
      <c r="AE29" s="625"/>
      <c r="AF29" s="625"/>
      <c r="AG29" s="625"/>
      <c r="AH29" s="625"/>
      <c r="AI29" s="625"/>
      <c r="AJ29" s="625"/>
      <c r="AK29" s="625"/>
      <c r="AL29" s="626" t="s">
        <v>168</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12564173</v>
      </c>
      <c r="CS29" s="657"/>
      <c r="CT29" s="657"/>
      <c r="CU29" s="657"/>
      <c r="CV29" s="657"/>
      <c r="CW29" s="657"/>
      <c r="CX29" s="657"/>
      <c r="CY29" s="658"/>
      <c r="CZ29" s="626">
        <v>11.5</v>
      </c>
      <c r="DA29" s="655"/>
      <c r="DB29" s="655"/>
      <c r="DC29" s="659"/>
      <c r="DD29" s="630">
        <v>12347442</v>
      </c>
      <c r="DE29" s="657"/>
      <c r="DF29" s="657"/>
      <c r="DG29" s="657"/>
      <c r="DH29" s="657"/>
      <c r="DI29" s="657"/>
      <c r="DJ29" s="657"/>
      <c r="DK29" s="658"/>
      <c r="DL29" s="630">
        <v>12347442</v>
      </c>
      <c r="DM29" s="657"/>
      <c r="DN29" s="657"/>
      <c r="DO29" s="657"/>
      <c r="DP29" s="657"/>
      <c r="DQ29" s="657"/>
      <c r="DR29" s="657"/>
      <c r="DS29" s="657"/>
      <c r="DT29" s="657"/>
      <c r="DU29" s="657"/>
      <c r="DV29" s="658"/>
      <c r="DW29" s="626">
        <v>18.8</v>
      </c>
      <c r="DX29" s="655"/>
      <c r="DY29" s="655"/>
      <c r="DZ29" s="655"/>
      <c r="EA29" s="655"/>
      <c r="EB29" s="655"/>
      <c r="EC29" s="656"/>
    </row>
    <row r="30" spans="2:133" ht="11.25" customHeight="1">
      <c r="B30" s="618" t="s">
        <v>305</v>
      </c>
      <c r="C30" s="619"/>
      <c r="D30" s="619"/>
      <c r="E30" s="619"/>
      <c r="F30" s="619"/>
      <c r="G30" s="619"/>
      <c r="H30" s="619"/>
      <c r="I30" s="619"/>
      <c r="J30" s="619"/>
      <c r="K30" s="619"/>
      <c r="L30" s="619"/>
      <c r="M30" s="619"/>
      <c r="N30" s="619"/>
      <c r="O30" s="619"/>
      <c r="P30" s="619"/>
      <c r="Q30" s="620"/>
      <c r="R30" s="621">
        <v>875516</v>
      </c>
      <c r="S30" s="622"/>
      <c r="T30" s="622"/>
      <c r="U30" s="622"/>
      <c r="V30" s="622"/>
      <c r="W30" s="622"/>
      <c r="X30" s="622"/>
      <c r="Y30" s="623"/>
      <c r="Z30" s="624">
        <v>0.8</v>
      </c>
      <c r="AA30" s="624"/>
      <c r="AB30" s="624"/>
      <c r="AC30" s="624"/>
      <c r="AD30" s="625">
        <v>156292</v>
      </c>
      <c r="AE30" s="625"/>
      <c r="AF30" s="625"/>
      <c r="AG30" s="625"/>
      <c r="AH30" s="625"/>
      <c r="AI30" s="625"/>
      <c r="AJ30" s="625"/>
      <c r="AK30" s="625"/>
      <c r="AL30" s="626">
        <v>0.3</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99.1</v>
      </c>
      <c r="BH30" s="682"/>
      <c r="BI30" s="682"/>
      <c r="BJ30" s="682"/>
      <c r="BK30" s="682"/>
      <c r="BL30" s="682"/>
      <c r="BM30" s="616">
        <v>97.4</v>
      </c>
      <c r="BN30" s="682"/>
      <c r="BO30" s="682"/>
      <c r="BP30" s="682"/>
      <c r="BQ30" s="683"/>
      <c r="BR30" s="681">
        <v>99</v>
      </c>
      <c r="BS30" s="682"/>
      <c r="BT30" s="682"/>
      <c r="BU30" s="682"/>
      <c r="BV30" s="682"/>
      <c r="BW30" s="682"/>
      <c r="BX30" s="616">
        <v>96.8</v>
      </c>
      <c r="BY30" s="682"/>
      <c r="BZ30" s="682"/>
      <c r="CA30" s="682"/>
      <c r="CB30" s="683"/>
      <c r="CD30" s="686"/>
      <c r="CE30" s="687"/>
      <c r="CF30" s="636" t="s">
        <v>308</v>
      </c>
      <c r="CG30" s="637"/>
      <c r="CH30" s="637"/>
      <c r="CI30" s="637"/>
      <c r="CJ30" s="637"/>
      <c r="CK30" s="637"/>
      <c r="CL30" s="637"/>
      <c r="CM30" s="637"/>
      <c r="CN30" s="637"/>
      <c r="CO30" s="637"/>
      <c r="CP30" s="637"/>
      <c r="CQ30" s="638"/>
      <c r="CR30" s="621">
        <v>11461571</v>
      </c>
      <c r="CS30" s="622"/>
      <c r="CT30" s="622"/>
      <c r="CU30" s="622"/>
      <c r="CV30" s="622"/>
      <c r="CW30" s="622"/>
      <c r="CX30" s="622"/>
      <c r="CY30" s="623"/>
      <c r="CZ30" s="626">
        <v>10.5</v>
      </c>
      <c r="DA30" s="655"/>
      <c r="DB30" s="655"/>
      <c r="DC30" s="659"/>
      <c r="DD30" s="630">
        <v>11277506</v>
      </c>
      <c r="DE30" s="622"/>
      <c r="DF30" s="622"/>
      <c r="DG30" s="622"/>
      <c r="DH30" s="622"/>
      <c r="DI30" s="622"/>
      <c r="DJ30" s="622"/>
      <c r="DK30" s="623"/>
      <c r="DL30" s="630">
        <v>11277506</v>
      </c>
      <c r="DM30" s="622"/>
      <c r="DN30" s="622"/>
      <c r="DO30" s="622"/>
      <c r="DP30" s="622"/>
      <c r="DQ30" s="622"/>
      <c r="DR30" s="622"/>
      <c r="DS30" s="622"/>
      <c r="DT30" s="622"/>
      <c r="DU30" s="622"/>
      <c r="DV30" s="623"/>
      <c r="DW30" s="626">
        <v>17.2</v>
      </c>
      <c r="DX30" s="655"/>
      <c r="DY30" s="655"/>
      <c r="DZ30" s="655"/>
      <c r="EA30" s="655"/>
      <c r="EB30" s="655"/>
      <c r="EC30" s="656"/>
    </row>
    <row r="31" spans="2:133" ht="11.25" customHeight="1">
      <c r="B31" s="618" t="s">
        <v>309</v>
      </c>
      <c r="C31" s="619"/>
      <c r="D31" s="619"/>
      <c r="E31" s="619"/>
      <c r="F31" s="619"/>
      <c r="G31" s="619"/>
      <c r="H31" s="619"/>
      <c r="I31" s="619"/>
      <c r="J31" s="619"/>
      <c r="K31" s="619"/>
      <c r="L31" s="619"/>
      <c r="M31" s="619"/>
      <c r="N31" s="619"/>
      <c r="O31" s="619"/>
      <c r="P31" s="619"/>
      <c r="Q31" s="620"/>
      <c r="R31" s="621">
        <v>86965</v>
      </c>
      <c r="S31" s="622"/>
      <c r="T31" s="622"/>
      <c r="U31" s="622"/>
      <c r="V31" s="622"/>
      <c r="W31" s="622"/>
      <c r="X31" s="622"/>
      <c r="Y31" s="623"/>
      <c r="Z31" s="624">
        <v>0.1</v>
      </c>
      <c r="AA31" s="624"/>
      <c r="AB31" s="624"/>
      <c r="AC31" s="624"/>
      <c r="AD31" s="625" t="s">
        <v>236</v>
      </c>
      <c r="AE31" s="625"/>
      <c r="AF31" s="625"/>
      <c r="AG31" s="625"/>
      <c r="AH31" s="625"/>
      <c r="AI31" s="625"/>
      <c r="AJ31" s="625"/>
      <c r="AK31" s="625"/>
      <c r="AL31" s="626" t="s">
        <v>236</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99.2</v>
      </c>
      <c r="BH31" s="657"/>
      <c r="BI31" s="657"/>
      <c r="BJ31" s="657"/>
      <c r="BK31" s="657"/>
      <c r="BL31" s="657"/>
      <c r="BM31" s="627">
        <v>97.6</v>
      </c>
      <c r="BN31" s="679"/>
      <c r="BO31" s="679"/>
      <c r="BP31" s="679"/>
      <c r="BQ31" s="680"/>
      <c r="BR31" s="678">
        <v>99.1</v>
      </c>
      <c r="BS31" s="657"/>
      <c r="BT31" s="657"/>
      <c r="BU31" s="657"/>
      <c r="BV31" s="657"/>
      <c r="BW31" s="657"/>
      <c r="BX31" s="627">
        <v>97.3</v>
      </c>
      <c r="BY31" s="679"/>
      <c r="BZ31" s="679"/>
      <c r="CA31" s="679"/>
      <c r="CB31" s="680"/>
      <c r="CD31" s="686"/>
      <c r="CE31" s="687"/>
      <c r="CF31" s="636" t="s">
        <v>312</v>
      </c>
      <c r="CG31" s="637"/>
      <c r="CH31" s="637"/>
      <c r="CI31" s="637"/>
      <c r="CJ31" s="637"/>
      <c r="CK31" s="637"/>
      <c r="CL31" s="637"/>
      <c r="CM31" s="637"/>
      <c r="CN31" s="637"/>
      <c r="CO31" s="637"/>
      <c r="CP31" s="637"/>
      <c r="CQ31" s="638"/>
      <c r="CR31" s="621">
        <v>1102602</v>
      </c>
      <c r="CS31" s="657"/>
      <c r="CT31" s="657"/>
      <c r="CU31" s="657"/>
      <c r="CV31" s="657"/>
      <c r="CW31" s="657"/>
      <c r="CX31" s="657"/>
      <c r="CY31" s="658"/>
      <c r="CZ31" s="626">
        <v>1</v>
      </c>
      <c r="DA31" s="655"/>
      <c r="DB31" s="655"/>
      <c r="DC31" s="659"/>
      <c r="DD31" s="630">
        <v>1069936</v>
      </c>
      <c r="DE31" s="657"/>
      <c r="DF31" s="657"/>
      <c r="DG31" s="657"/>
      <c r="DH31" s="657"/>
      <c r="DI31" s="657"/>
      <c r="DJ31" s="657"/>
      <c r="DK31" s="658"/>
      <c r="DL31" s="630">
        <v>1069936</v>
      </c>
      <c r="DM31" s="657"/>
      <c r="DN31" s="657"/>
      <c r="DO31" s="657"/>
      <c r="DP31" s="657"/>
      <c r="DQ31" s="657"/>
      <c r="DR31" s="657"/>
      <c r="DS31" s="657"/>
      <c r="DT31" s="657"/>
      <c r="DU31" s="657"/>
      <c r="DV31" s="658"/>
      <c r="DW31" s="626">
        <v>1.6</v>
      </c>
      <c r="DX31" s="655"/>
      <c r="DY31" s="655"/>
      <c r="DZ31" s="655"/>
      <c r="EA31" s="655"/>
      <c r="EB31" s="655"/>
      <c r="EC31" s="656"/>
    </row>
    <row r="32" spans="2:133" ht="11.25" customHeight="1">
      <c r="B32" s="618" t="s">
        <v>313</v>
      </c>
      <c r="C32" s="619"/>
      <c r="D32" s="619"/>
      <c r="E32" s="619"/>
      <c r="F32" s="619"/>
      <c r="G32" s="619"/>
      <c r="H32" s="619"/>
      <c r="I32" s="619"/>
      <c r="J32" s="619"/>
      <c r="K32" s="619"/>
      <c r="L32" s="619"/>
      <c r="M32" s="619"/>
      <c r="N32" s="619"/>
      <c r="O32" s="619"/>
      <c r="P32" s="619"/>
      <c r="Q32" s="620"/>
      <c r="R32" s="621">
        <v>2291219</v>
      </c>
      <c r="S32" s="622"/>
      <c r="T32" s="622"/>
      <c r="U32" s="622"/>
      <c r="V32" s="622"/>
      <c r="W32" s="622"/>
      <c r="X32" s="622"/>
      <c r="Y32" s="623"/>
      <c r="Z32" s="624">
        <v>2.1</v>
      </c>
      <c r="AA32" s="624"/>
      <c r="AB32" s="624"/>
      <c r="AC32" s="624"/>
      <c r="AD32" s="625" t="s">
        <v>168</v>
      </c>
      <c r="AE32" s="625"/>
      <c r="AF32" s="625"/>
      <c r="AG32" s="625"/>
      <c r="AH32" s="625"/>
      <c r="AI32" s="625"/>
      <c r="AJ32" s="625"/>
      <c r="AK32" s="625"/>
      <c r="AL32" s="626" t="s">
        <v>236</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98.9</v>
      </c>
      <c r="BH32" s="691"/>
      <c r="BI32" s="691"/>
      <c r="BJ32" s="691"/>
      <c r="BK32" s="691"/>
      <c r="BL32" s="691"/>
      <c r="BM32" s="692">
        <v>96.9</v>
      </c>
      <c r="BN32" s="691"/>
      <c r="BO32" s="691"/>
      <c r="BP32" s="691"/>
      <c r="BQ32" s="693"/>
      <c r="BR32" s="690">
        <v>98.9</v>
      </c>
      <c r="BS32" s="691"/>
      <c r="BT32" s="691"/>
      <c r="BU32" s="691"/>
      <c r="BV32" s="691"/>
      <c r="BW32" s="691"/>
      <c r="BX32" s="692">
        <v>96.1</v>
      </c>
      <c r="BY32" s="691"/>
      <c r="BZ32" s="691"/>
      <c r="CA32" s="691"/>
      <c r="CB32" s="693"/>
      <c r="CD32" s="688"/>
      <c r="CE32" s="689"/>
      <c r="CF32" s="636" t="s">
        <v>315</v>
      </c>
      <c r="CG32" s="637"/>
      <c r="CH32" s="637"/>
      <c r="CI32" s="637"/>
      <c r="CJ32" s="637"/>
      <c r="CK32" s="637"/>
      <c r="CL32" s="637"/>
      <c r="CM32" s="637"/>
      <c r="CN32" s="637"/>
      <c r="CO32" s="637"/>
      <c r="CP32" s="637"/>
      <c r="CQ32" s="638"/>
      <c r="CR32" s="621">
        <v>3382</v>
      </c>
      <c r="CS32" s="622"/>
      <c r="CT32" s="622"/>
      <c r="CU32" s="622"/>
      <c r="CV32" s="622"/>
      <c r="CW32" s="622"/>
      <c r="CX32" s="622"/>
      <c r="CY32" s="623"/>
      <c r="CZ32" s="626">
        <v>0</v>
      </c>
      <c r="DA32" s="655"/>
      <c r="DB32" s="655"/>
      <c r="DC32" s="659"/>
      <c r="DD32" s="630">
        <v>3382</v>
      </c>
      <c r="DE32" s="622"/>
      <c r="DF32" s="622"/>
      <c r="DG32" s="622"/>
      <c r="DH32" s="622"/>
      <c r="DI32" s="622"/>
      <c r="DJ32" s="622"/>
      <c r="DK32" s="623"/>
      <c r="DL32" s="630">
        <v>3382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316</v>
      </c>
      <c r="C33" s="619"/>
      <c r="D33" s="619"/>
      <c r="E33" s="619"/>
      <c r="F33" s="619"/>
      <c r="G33" s="619"/>
      <c r="H33" s="619"/>
      <c r="I33" s="619"/>
      <c r="J33" s="619"/>
      <c r="K33" s="619"/>
      <c r="L33" s="619"/>
      <c r="M33" s="619"/>
      <c r="N33" s="619"/>
      <c r="O33" s="619"/>
      <c r="P33" s="619"/>
      <c r="Q33" s="620"/>
      <c r="R33" s="621">
        <v>1561189</v>
      </c>
      <c r="S33" s="622"/>
      <c r="T33" s="622"/>
      <c r="U33" s="622"/>
      <c r="V33" s="622"/>
      <c r="W33" s="622"/>
      <c r="X33" s="622"/>
      <c r="Y33" s="623"/>
      <c r="Z33" s="624">
        <v>1.4</v>
      </c>
      <c r="AA33" s="624"/>
      <c r="AB33" s="624"/>
      <c r="AC33" s="624"/>
      <c r="AD33" s="625" t="s">
        <v>168</v>
      </c>
      <c r="AE33" s="625"/>
      <c r="AF33" s="625"/>
      <c r="AG33" s="625"/>
      <c r="AH33" s="625"/>
      <c r="AI33" s="625"/>
      <c r="AJ33" s="625"/>
      <c r="AK33" s="625"/>
      <c r="AL33" s="626" t="s">
        <v>236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38809510</v>
      </c>
      <c r="CS33" s="657"/>
      <c r="CT33" s="657"/>
      <c r="CU33" s="657"/>
      <c r="CV33" s="657"/>
      <c r="CW33" s="657"/>
      <c r="CX33" s="657"/>
      <c r="CY33" s="658"/>
      <c r="CZ33" s="626">
        <v>35.5</v>
      </c>
      <c r="DA33" s="655"/>
      <c r="DB33" s="655"/>
      <c r="DC33" s="659"/>
      <c r="DD33" s="630">
        <v>33845751</v>
      </c>
      <c r="DE33" s="657"/>
      <c r="DF33" s="657"/>
      <c r="DG33" s="657"/>
      <c r="DH33" s="657"/>
      <c r="DI33" s="657"/>
      <c r="DJ33" s="657"/>
      <c r="DK33" s="658"/>
      <c r="DL33" s="630">
        <v>26099993</v>
      </c>
      <c r="DM33" s="657"/>
      <c r="DN33" s="657"/>
      <c r="DO33" s="657"/>
      <c r="DP33" s="657"/>
      <c r="DQ33" s="657"/>
      <c r="DR33" s="657"/>
      <c r="DS33" s="657"/>
      <c r="DT33" s="657"/>
      <c r="DU33" s="657"/>
      <c r="DV33" s="658"/>
      <c r="DW33" s="626">
        <v>39.799999999999997</v>
      </c>
      <c r="DX33" s="655"/>
      <c r="DY33" s="655"/>
      <c r="DZ33" s="655"/>
      <c r="EA33" s="655"/>
      <c r="EB33" s="655"/>
      <c r="EC33" s="656"/>
    </row>
    <row r="34" spans="2:133" ht="11.25" customHeight="1">
      <c r="B34" s="618" t="s">
        <v>318</v>
      </c>
      <c r="C34" s="619"/>
      <c r="D34" s="619"/>
      <c r="E34" s="619"/>
      <c r="F34" s="619"/>
      <c r="G34" s="619"/>
      <c r="H34" s="619"/>
      <c r="I34" s="619"/>
      <c r="J34" s="619"/>
      <c r="K34" s="619"/>
      <c r="L34" s="619"/>
      <c r="M34" s="619"/>
      <c r="N34" s="619"/>
      <c r="O34" s="619"/>
      <c r="P34" s="619"/>
      <c r="Q34" s="620"/>
      <c r="R34" s="621">
        <v>1704493</v>
      </c>
      <c r="S34" s="622"/>
      <c r="T34" s="622"/>
      <c r="U34" s="622"/>
      <c r="V34" s="622"/>
      <c r="W34" s="622"/>
      <c r="X34" s="622"/>
      <c r="Y34" s="623"/>
      <c r="Z34" s="624">
        <v>1.5</v>
      </c>
      <c r="AA34" s="624"/>
      <c r="AB34" s="624"/>
      <c r="AC34" s="624"/>
      <c r="AD34" s="625">
        <v>68216</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14216948</v>
      </c>
      <c r="CS34" s="622"/>
      <c r="CT34" s="622"/>
      <c r="CU34" s="622"/>
      <c r="CV34" s="622"/>
      <c r="CW34" s="622"/>
      <c r="CX34" s="622"/>
      <c r="CY34" s="623"/>
      <c r="CZ34" s="626">
        <v>13</v>
      </c>
      <c r="DA34" s="655"/>
      <c r="DB34" s="655"/>
      <c r="DC34" s="659"/>
      <c r="DD34" s="630">
        <v>12244360</v>
      </c>
      <c r="DE34" s="622"/>
      <c r="DF34" s="622"/>
      <c r="DG34" s="622"/>
      <c r="DH34" s="622"/>
      <c r="DI34" s="622"/>
      <c r="DJ34" s="622"/>
      <c r="DK34" s="623"/>
      <c r="DL34" s="630">
        <v>10188251</v>
      </c>
      <c r="DM34" s="622"/>
      <c r="DN34" s="622"/>
      <c r="DO34" s="622"/>
      <c r="DP34" s="622"/>
      <c r="DQ34" s="622"/>
      <c r="DR34" s="622"/>
      <c r="DS34" s="622"/>
      <c r="DT34" s="622"/>
      <c r="DU34" s="622"/>
      <c r="DV34" s="623"/>
      <c r="DW34" s="626">
        <v>15.6</v>
      </c>
      <c r="DX34" s="655"/>
      <c r="DY34" s="655"/>
      <c r="DZ34" s="655"/>
      <c r="EA34" s="655"/>
      <c r="EB34" s="655"/>
      <c r="EC34" s="656"/>
    </row>
    <row r="35" spans="2:133" ht="11.25" customHeight="1">
      <c r="B35" s="618" t="s">
        <v>322</v>
      </c>
      <c r="C35" s="619"/>
      <c r="D35" s="619"/>
      <c r="E35" s="619"/>
      <c r="F35" s="619"/>
      <c r="G35" s="619"/>
      <c r="H35" s="619"/>
      <c r="I35" s="619"/>
      <c r="J35" s="619"/>
      <c r="K35" s="619"/>
      <c r="L35" s="619"/>
      <c r="M35" s="619"/>
      <c r="N35" s="619"/>
      <c r="O35" s="619"/>
      <c r="P35" s="619"/>
      <c r="Q35" s="620"/>
      <c r="R35" s="621">
        <v>10478669</v>
      </c>
      <c r="S35" s="622"/>
      <c r="T35" s="622"/>
      <c r="U35" s="622"/>
      <c r="V35" s="622"/>
      <c r="W35" s="622"/>
      <c r="X35" s="622"/>
      <c r="Y35" s="623"/>
      <c r="Z35" s="624">
        <v>9.4</v>
      </c>
      <c r="AA35" s="624"/>
      <c r="AB35" s="624"/>
      <c r="AC35" s="624"/>
      <c r="AD35" s="625" t="s">
        <v>236</v>
      </c>
      <c r="AE35" s="625"/>
      <c r="AF35" s="625"/>
      <c r="AG35" s="625"/>
      <c r="AH35" s="625"/>
      <c r="AI35" s="625"/>
      <c r="AJ35" s="625"/>
      <c r="AK35" s="625"/>
      <c r="AL35" s="626" t="s">
        <v>168</v>
      </c>
      <c r="AM35" s="627"/>
      <c r="AN35" s="627"/>
      <c r="AO35" s="628"/>
      <c r="AP35" s="214"/>
      <c r="AQ35" s="694" t="s">
        <v>323</v>
      </c>
      <c r="AR35" s="695"/>
      <c r="AS35" s="695"/>
      <c r="AT35" s="695"/>
      <c r="AU35" s="695"/>
      <c r="AV35" s="695"/>
      <c r="AW35" s="695"/>
      <c r="AX35" s="695"/>
      <c r="AY35" s="696"/>
      <c r="AZ35" s="610">
        <v>13743605</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1298680</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842650</v>
      </c>
      <c r="CS35" s="657"/>
      <c r="CT35" s="657"/>
      <c r="CU35" s="657"/>
      <c r="CV35" s="657"/>
      <c r="CW35" s="657"/>
      <c r="CX35" s="657"/>
      <c r="CY35" s="658"/>
      <c r="CZ35" s="626">
        <v>0.8</v>
      </c>
      <c r="DA35" s="655"/>
      <c r="DB35" s="655"/>
      <c r="DC35" s="659"/>
      <c r="DD35" s="630">
        <v>793093</v>
      </c>
      <c r="DE35" s="657"/>
      <c r="DF35" s="657"/>
      <c r="DG35" s="657"/>
      <c r="DH35" s="657"/>
      <c r="DI35" s="657"/>
      <c r="DJ35" s="657"/>
      <c r="DK35" s="658"/>
      <c r="DL35" s="630">
        <v>793093</v>
      </c>
      <c r="DM35" s="657"/>
      <c r="DN35" s="657"/>
      <c r="DO35" s="657"/>
      <c r="DP35" s="657"/>
      <c r="DQ35" s="657"/>
      <c r="DR35" s="657"/>
      <c r="DS35" s="657"/>
      <c r="DT35" s="657"/>
      <c r="DU35" s="657"/>
      <c r="DV35" s="658"/>
      <c r="DW35" s="626">
        <v>1.2</v>
      </c>
      <c r="DX35" s="655"/>
      <c r="DY35" s="655"/>
      <c r="DZ35" s="655"/>
      <c r="EA35" s="655"/>
      <c r="EB35" s="655"/>
      <c r="EC35" s="656"/>
    </row>
    <row r="36" spans="2:133" ht="11.25" customHeight="1">
      <c r="B36" s="618" t="s">
        <v>326</v>
      </c>
      <c r="C36" s="619"/>
      <c r="D36" s="619"/>
      <c r="E36" s="619"/>
      <c r="F36" s="619"/>
      <c r="G36" s="619"/>
      <c r="H36" s="619"/>
      <c r="I36" s="619"/>
      <c r="J36" s="619"/>
      <c r="K36" s="619"/>
      <c r="L36" s="619"/>
      <c r="M36" s="619"/>
      <c r="N36" s="619"/>
      <c r="O36" s="619"/>
      <c r="P36" s="619"/>
      <c r="Q36" s="620"/>
      <c r="R36" s="621" t="s">
        <v>236</v>
      </c>
      <c r="S36" s="622"/>
      <c r="T36" s="622"/>
      <c r="U36" s="622"/>
      <c r="V36" s="622"/>
      <c r="W36" s="622"/>
      <c r="X36" s="622"/>
      <c r="Y36" s="623"/>
      <c r="Z36" s="624" t="s">
        <v>168</v>
      </c>
      <c r="AA36" s="624"/>
      <c r="AB36" s="624"/>
      <c r="AC36" s="624"/>
      <c r="AD36" s="625" t="s">
        <v>236</v>
      </c>
      <c r="AE36" s="625"/>
      <c r="AF36" s="625"/>
      <c r="AG36" s="625"/>
      <c r="AH36" s="625"/>
      <c r="AI36" s="625"/>
      <c r="AJ36" s="625"/>
      <c r="AK36" s="625"/>
      <c r="AL36" s="626" t="s">
        <v>236</v>
      </c>
      <c r="AM36" s="627"/>
      <c r="AN36" s="627"/>
      <c r="AO36" s="628"/>
      <c r="AQ36" s="698" t="s">
        <v>327</v>
      </c>
      <c r="AR36" s="699"/>
      <c r="AS36" s="699"/>
      <c r="AT36" s="699"/>
      <c r="AU36" s="699"/>
      <c r="AV36" s="699"/>
      <c r="AW36" s="699"/>
      <c r="AX36" s="699"/>
      <c r="AY36" s="700"/>
      <c r="AZ36" s="621">
        <v>3763149</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885699</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12241928</v>
      </c>
      <c r="CS36" s="622"/>
      <c r="CT36" s="622"/>
      <c r="CU36" s="622"/>
      <c r="CV36" s="622"/>
      <c r="CW36" s="622"/>
      <c r="CX36" s="622"/>
      <c r="CY36" s="623"/>
      <c r="CZ36" s="626">
        <v>11.2</v>
      </c>
      <c r="DA36" s="655"/>
      <c r="DB36" s="655"/>
      <c r="DC36" s="659"/>
      <c r="DD36" s="630">
        <v>11303041</v>
      </c>
      <c r="DE36" s="622"/>
      <c r="DF36" s="622"/>
      <c r="DG36" s="622"/>
      <c r="DH36" s="622"/>
      <c r="DI36" s="622"/>
      <c r="DJ36" s="622"/>
      <c r="DK36" s="623"/>
      <c r="DL36" s="630">
        <v>8588530</v>
      </c>
      <c r="DM36" s="622"/>
      <c r="DN36" s="622"/>
      <c r="DO36" s="622"/>
      <c r="DP36" s="622"/>
      <c r="DQ36" s="622"/>
      <c r="DR36" s="622"/>
      <c r="DS36" s="622"/>
      <c r="DT36" s="622"/>
      <c r="DU36" s="622"/>
      <c r="DV36" s="623"/>
      <c r="DW36" s="626">
        <v>13.1</v>
      </c>
      <c r="DX36" s="655"/>
      <c r="DY36" s="655"/>
      <c r="DZ36" s="655"/>
      <c r="EA36" s="655"/>
      <c r="EB36" s="655"/>
      <c r="EC36" s="656"/>
    </row>
    <row r="37" spans="2:133" ht="11.25" customHeight="1">
      <c r="B37" s="618" t="s">
        <v>330</v>
      </c>
      <c r="C37" s="619"/>
      <c r="D37" s="619"/>
      <c r="E37" s="619"/>
      <c r="F37" s="619"/>
      <c r="G37" s="619"/>
      <c r="H37" s="619"/>
      <c r="I37" s="619"/>
      <c r="J37" s="619"/>
      <c r="K37" s="619"/>
      <c r="L37" s="619"/>
      <c r="M37" s="619"/>
      <c r="N37" s="619"/>
      <c r="O37" s="619"/>
      <c r="P37" s="619"/>
      <c r="Q37" s="620"/>
      <c r="R37" s="621">
        <v>4775769</v>
      </c>
      <c r="S37" s="622"/>
      <c r="T37" s="622"/>
      <c r="U37" s="622"/>
      <c r="V37" s="622"/>
      <c r="W37" s="622"/>
      <c r="X37" s="622"/>
      <c r="Y37" s="623"/>
      <c r="Z37" s="624">
        <v>4.3</v>
      </c>
      <c r="AA37" s="624"/>
      <c r="AB37" s="624"/>
      <c r="AC37" s="624"/>
      <c r="AD37" s="625" t="s">
        <v>168</v>
      </c>
      <c r="AE37" s="625"/>
      <c r="AF37" s="625"/>
      <c r="AG37" s="625"/>
      <c r="AH37" s="625"/>
      <c r="AI37" s="625"/>
      <c r="AJ37" s="625"/>
      <c r="AK37" s="625"/>
      <c r="AL37" s="626" t="s">
        <v>168</v>
      </c>
      <c r="AM37" s="627"/>
      <c r="AN37" s="627"/>
      <c r="AO37" s="628"/>
      <c r="AQ37" s="698" t="s">
        <v>331</v>
      </c>
      <c r="AR37" s="699"/>
      <c r="AS37" s="699"/>
      <c r="AT37" s="699"/>
      <c r="AU37" s="699"/>
      <c r="AV37" s="699"/>
      <c r="AW37" s="699"/>
      <c r="AX37" s="699"/>
      <c r="AY37" s="700"/>
      <c r="AZ37" s="621">
        <v>832516</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36645</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4673120</v>
      </c>
      <c r="CS37" s="657"/>
      <c r="CT37" s="657"/>
      <c r="CU37" s="657"/>
      <c r="CV37" s="657"/>
      <c r="CW37" s="657"/>
      <c r="CX37" s="657"/>
      <c r="CY37" s="658"/>
      <c r="CZ37" s="626">
        <v>4.3</v>
      </c>
      <c r="DA37" s="655"/>
      <c r="DB37" s="655"/>
      <c r="DC37" s="659"/>
      <c r="DD37" s="630">
        <v>4673120</v>
      </c>
      <c r="DE37" s="657"/>
      <c r="DF37" s="657"/>
      <c r="DG37" s="657"/>
      <c r="DH37" s="657"/>
      <c r="DI37" s="657"/>
      <c r="DJ37" s="657"/>
      <c r="DK37" s="658"/>
      <c r="DL37" s="630">
        <v>4251907</v>
      </c>
      <c r="DM37" s="657"/>
      <c r="DN37" s="657"/>
      <c r="DO37" s="657"/>
      <c r="DP37" s="657"/>
      <c r="DQ37" s="657"/>
      <c r="DR37" s="657"/>
      <c r="DS37" s="657"/>
      <c r="DT37" s="657"/>
      <c r="DU37" s="657"/>
      <c r="DV37" s="658"/>
      <c r="DW37" s="626">
        <v>6.5</v>
      </c>
      <c r="DX37" s="655"/>
      <c r="DY37" s="655"/>
      <c r="DZ37" s="655"/>
      <c r="EA37" s="655"/>
      <c r="EB37" s="655"/>
      <c r="EC37" s="656"/>
    </row>
    <row r="38" spans="2:133" ht="11.25" customHeight="1">
      <c r="B38" s="666" t="s">
        <v>334</v>
      </c>
      <c r="C38" s="667"/>
      <c r="D38" s="667"/>
      <c r="E38" s="667"/>
      <c r="F38" s="667"/>
      <c r="G38" s="667"/>
      <c r="H38" s="667"/>
      <c r="I38" s="667"/>
      <c r="J38" s="667"/>
      <c r="K38" s="667"/>
      <c r="L38" s="667"/>
      <c r="M38" s="667"/>
      <c r="N38" s="667"/>
      <c r="O38" s="667"/>
      <c r="P38" s="667"/>
      <c r="Q38" s="668"/>
      <c r="R38" s="701">
        <v>110886019</v>
      </c>
      <c r="S38" s="702"/>
      <c r="T38" s="702"/>
      <c r="U38" s="702"/>
      <c r="V38" s="702"/>
      <c r="W38" s="702"/>
      <c r="X38" s="702"/>
      <c r="Y38" s="703"/>
      <c r="Z38" s="704">
        <v>100</v>
      </c>
      <c r="AA38" s="704"/>
      <c r="AB38" s="704"/>
      <c r="AC38" s="704"/>
      <c r="AD38" s="705">
        <v>60734591</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573723</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55455</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9477440</v>
      </c>
      <c r="CS38" s="622"/>
      <c r="CT38" s="622"/>
      <c r="CU38" s="622"/>
      <c r="CV38" s="622"/>
      <c r="CW38" s="622"/>
      <c r="CX38" s="622"/>
      <c r="CY38" s="623"/>
      <c r="CZ38" s="626">
        <v>8.6999999999999993</v>
      </c>
      <c r="DA38" s="655"/>
      <c r="DB38" s="655"/>
      <c r="DC38" s="659"/>
      <c r="DD38" s="630">
        <v>8029540</v>
      </c>
      <c r="DE38" s="622"/>
      <c r="DF38" s="622"/>
      <c r="DG38" s="622"/>
      <c r="DH38" s="622"/>
      <c r="DI38" s="622"/>
      <c r="DJ38" s="622"/>
      <c r="DK38" s="623"/>
      <c r="DL38" s="630">
        <v>6530119</v>
      </c>
      <c r="DM38" s="622"/>
      <c r="DN38" s="622"/>
      <c r="DO38" s="622"/>
      <c r="DP38" s="622"/>
      <c r="DQ38" s="622"/>
      <c r="DR38" s="622"/>
      <c r="DS38" s="622"/>
      <c r="DT38" s="622"/>
      <c r="DU38" s="622"/>
      <c r="DV38" s="623"/>
      <c r="DW38" s="626">
        <v>10</v>
      </c>
      <c r="DX38" s="655"/>
      <c r="DY38" s="655"/>
      <c r="DZ38" s="655"/>
      <c r="EA38" s="655"/>
      <c r="EB38" s="655"/>
      <c r="EC38" s="656"/>
    </row>
    <row r="39" spans="2:133" ht="11.25" customHeight="1">
      <c r="AQ39" s="698" t="s">
        <v>338</v>
      </c>
      <c r="AR39" s="699"/>
      <c r="AS39" s="699"/>
      <c r="AT39" s="699"/>
      <c r="AU39" s="699"/>
      <c r="AV39" s="699"/>
      <c r="AW39" s="699"/>
      <c r="AX39" s="699"/>
      <c r="AY39" s="700"/>
      <c r="AZ39" s="621">
        <v>129152</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97</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1370667</v>
      </c>
      <c r="CS39" s="657"/>
      <c r="CT39" s="657"/>
      <c r="CU39" s="657"/>
      <c r="CV39" s="657"/>
      <c r="CW39" s="657"/>
      <c r="CX39" s="657"/>
      <c r="CY39" s="658"/>
      <c r="CZ39" s="626">
        <v>1.3</v>
      </c>
      <c r="DA39" s="655"/>
      <c r="DB39" s="655"/>
      <c r="DC39" s="659"/>
      <c r="DD39" s="630">
        <v>1248090</v>
      </c>
      <c r="DE39" s="657"/>
      <c r="DF39" s="657"/>
      <c r="DG39" s="657"/>
      <c r="DH39" s="657"/>
      <c r="DI39" s="657"/>
      <c r="DJ39" s="657"/>
      <c r="DK39" s="658"/>
      <c r="DL39" s="630" t="s">
        <v>168</v>
      </c>
      <c r="DM39" s="657"/>
      <c r="DN39" s="657"/>
      <c r="DO39" s="657"/>
      <c r="DP39" s="657"/>
      <c r="DQ39" s="657"/>
      <c r="DR39" s="657"/>
      <c r="DS39" s="657"/>
      <c r="DT39" s="657"/>
      <c r="DU39" s="657"/>
      <c r="DV39" s="658"/>
      <c r="DW39" s="626" t="s">
        <v>236</v>
      </c>
      <c r="DX39" s="655"/>
      <c r="DY39" s="655"/>
      <c r="DZ39" s="655"/>
      <c r="EA39" s="655"/>
      <c r="EB39" s="655"/>
      <c r="EC39" s="656"/>
    </row>
    <row r="40" spans="2:133" ht="11.25" customHeight="1">
      <c r="AQ40" s="698" t="s">
        <v>342</v>
      </c>
      <c r="AR40" s="699"/>
      <c r="AS40" s="699"/>
      <c r="AT40" s="699"/>
      <c r="AU40" s="699"/>
      <c r="AV40" s="699"/>
      <c r="AW40" s="699"/>
      <c r="AX40" s="699"/>
      <c r="AY40" s="700"/>
      <c r="AZ40" s="621">
        <v>1821468</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127</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659877</v>
      </c>
      <c r="CS40" s="622"/>
      <c r="CT40" s="622"/>
      <c r="CU40" s="622"/>
      <c r="CV40" s="622"/>
      <c r="CW40" s="622"/>
      <c r="CX40" s="622"/>
      <c r="CY40" s="623"/>
      <c r="CZ40" s="626">
        <v>0.6</v>
      </c>
      <c r="DA40" s="655"/>
      <c r="DB40" s="655"/>
      <c r="DC40" s="659"/>
      <c r="DD40" s="630">
        <v>227627</v>
      </c>
      <c r="DE40" s="622"/>
      <c r="DF40" s="622"/>
      <c r="DG40" s="622"/>
      <c r="DH40" s="622"/>
      <c r="DI40" s="622"/>
      <c r="DJ40" s="622"/>
      <c r="DK40" s="623"/>
      <c r="DL40" s="630" t="s">
        <v>236</v>
      </c>
      <c r="DM40" s="622"/>
      <c r="DN40" s="622"/>
      <c r="DO40" s="622"/>
      <c r="DP40" s="622"/>
      <c r="DQ40" s="622"/>
      <c r="DR40" s="622"/>
      <c r="DS40" s="622"/>
      <c r="DT40" s="622"/>
      <c r="DU40" s="622"/>
      <c r="DV40" s="623"/>
      <c r="DW40" s="626" t="s">
        <v>236</v>
      </c>
      <c r="DX40" s="655"/>
      <c r="DY40" s="655"/>
      <c r="DZ40" s="655"/>
      <c r="EA40" s="655"/>
      <c r="EB40" s="655"/>
      <c r="EC40" s="656"/>
    </row>
    <row r="41" spans="2:133" ht="11.25" customHeight="1">
      <c r="AQ41" s="708" t="s">
        <v>345</v>
      </c>
      <c r="AR41" s="709"/>
      <c r="AS41" s="709"/>
      <c r="AT41" s="709"/>
      <c r="AU41" s="709"/>
      <c r="AV41" s="709"/>
      <c r="AW41" s="709"/>
      <c r="AX41" s="709"/>
      <c r="AY41" s="710"/>
      <c r="AZ41" s="701">
        <v>6623597</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330</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168</v>
      </c>
      <c r="CS41" s="657"/>
      <c r="CT41" s="657"/>
      <c r="CU41" s="657"/>
      <c r="CV41" s="657"/>
      <c r="CW41" s="657"/>
      <c r="CX41" s="657"/>
      <c r="CY41" s="658"/>
      <c r="CZ41" s="626" t="s">
        <v>236</v>
      </c>
      <c r="DA41" s="655"/>
      <c r="DB41" s="655"/>
      <c r="DC41" s="659"/>
      <c r="DD41" s="630" t="s">
        <v>236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11648094</v>
      </c>
      <c r="CS42" s="622"/>
      <c r="CT42" s="622"/>
      <c r="CU42" s="622"/>
      <c r="CV42" s="622"/>
      <c r="CW42" s="622"/>
      <c r="CX42" s="622"/>
      <c r="CY42" s="623"/>
      <c r="CZ42" s="626">
        <v>10.7</v>
      </c>
      <c r="DA42" s="627"/>
      <c r="DB42" s="627"/>
      <c r="DC42" s="722"/>
      <c r="DD42" s="630">
        <v>2372361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520866</v>
      </c>
      <c r="CS43" s="657"/>
      <c r="CT43" s="657"/>
      <c r="CU43" s="657"/>
      <c r="CV43" s="657"/>
      <c r="CW43" s="657"/>
      <c r="CX43" s="657"/>
      <c r="CY43" s="658"/>
      <c r="CZ43" s="626">
        <v>0.5</v>
      </c>
      <c r="DA43" s="655"/>
      <c r="DB43" s="655"/>
      <c r="DC43" s="659"/>
      <c r="DD43" s="630">
        <v>438523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11596398</v>
      </c>
      <c r="CS44" s="622"/>
      <c r="CT44" s="622"/>
      <c r="CU44" s="622"/>
      <c r="CV44" s="622"/>
      <c r="CW44" s="622"/>
      <c r="CX44" s="622"/>
      <c r="CY44" s="623"/>
      <c r="CZ44" s="626">
        <v>10.6</v>
      </c>
      <c r="DA44" s="627"/>
      <c r="DB44" s="627"/>
      <c r="DC44" s="722"/>
      <c r="DD44" s="630">
        <v>2336765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6018616</v>
      </c>
      <c r="CS45" s="657"/>
      <c r="CT45" s="657"/>
      <c r="CU45" s="657"/>
      <c r="CV45" s="657"/>
      <c r="CW45" s="657"/>
      <c r="CX45" s="657"/>
      <c r="CY45" s="658"/>
      <c r="CZ45" s="626">
        <v>5.5</v>
      </c>
      <c r="DA45" s="655"/>
      <c r="DB45" s="655"/>
      <c r="DC45" s="659"/>
      <c r="DD45" s="630">
        <v>428873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5523471</v>
      </c>
      <c r="CS46" s="622"/>
      <c r="CT46" s="622"/>
      <c r="CU46" s="622"/>
      <c r="CV46" s="622"/>
      <c r="CW46" s="622"/>
      <c r="CX46" s="622"/>
      <c r="CY46" s="623"/>
      <c r="CZ46" s="626">
        <v>5.0999999999999996</v>
      </c>
      <c r="DA46" s="627"/>
      <c r="DB46" s="627"/>
      <c r="DC46" s="722"/>
      <c r="DD46" s="630">
        <v>1894381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v>51696</v>
      </c>
      <c r="CS47" s="657"/>
      <c r="CT47" s="657"/>
      <c r="CU47" s="657"/>
      <c r="CV47" s="657"/>
      <c r="CW47" s="657"/>
      <c r="CX47" s="657"/>
      <c r="CY47" s="658"/>
      <c r="CZ47" s="626">
        <v>0</v>
      </c>
      <c r="DA47" s="655"/>
      <c r="DB47" s="655"/>
      <c r="DC47" s="659"/>
      <c r="DD47" s="630">
        <v>35596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236</v>
      </c>
      <c r="CS48" s="622"/>
      <c r="CT48" s="622"/>
      <c r="CU48" s="622"/>
      <c r="CV48" s="622"/>
      <c r="CW48" s="622"/>
      <c r="CX48" s="622"/>
      <c r="CY48" s="623"/>
      <c r="CZ48" s="626" t="s">
        <v>168</v>
      </c>
      <c r="DA48" s="627"/>
      <c r="DB48" s="627"/>
      <c r="DC48" s="722"/>
      <c r="DD48" s="630" t="s">
        <v>236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109255976</v>
      </c>
      <c r="CS49" s="691"/>
      <c r="CT49" s="691"/>
      <c r="CU49" s="691"/>
      <c r="CV49" s="691"/>
      <c r="CW49" s="691"/>
      <c r="CX49" s="691"/>
      <c r="CY49" s="723"/>
      <c r="CZ49" s="706">
        <v>100</v>
      </c>
      <c r="DA49" s="724"/>
      <c r="DB49" s="724"/>
      <c r="DC49" s="725"/>
      <c r="DD49" s="726">
        <v>72259744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OvRzihKTBRUDt+GOh4jgoyVhTA9pvNiX7om40jt4Pkw4rfCLKx/trz8DUPtIvVE7yiELiVK9bmL/JA2/3wUxSA==" saltValue="LtA9/lqy0L1LqZfaViRd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583</v>
      </c>
      <c r="C7" s="754"/>
      <c r="D7" s="754"/>
      <c r="E7" s="754"/>
      <c r="F7" s="754"/>
      <c r="G7" s="754"/>
      <c r="H7" s="754"/>
      <c r="I7" s="754"/>
      <c r="J7" s="754"/>
      <c r="K7" s="754"/>
      <c r="L7" s="754"/>
      <c r="M7" s="754"/>
      <c r="N7" s="754"/>
      <c r="O7" s="754"/>
      <c r="P7" s="755"/>
      <c r="Q7" s="756">
        <v>110811</v>
      </c>
      <c r="R7" s="757"/>
      <c r="S7" s="757"/>
      <c r="T7" s="757"/>
      <c r="U7" s="757"/>
      <c r="V7" s="757">
        <v>109351</v>
      </c>
      <c r="W7" s="757"/>
      <c r="X7" s="757"/>
      <c r="Y7" s="757"/>
      <c r="Z7" s="757"/>
      <c r="AA7" s="757">
        <f>Q7-V7</f>
        <v>1460</v>
      </c>
      <c r="AB7" s="757"/>
      <c r="AC7" s="757"/>
      <c r="AD7" s="757"/>
      <c r="AE7" s="758"/>
      <c r="AF7" s="759">
        <v>1036</v>
      </c>
      <c r="AG7" s="760"/>
      <c r="AH7" s="760"/>
      <c r="AI7" s="760"/>
      <c r="AJ7" s="761"/>
      <c r="AK7" s="796">
        <v>86</v>
      </c>
      <c r="AL7" s="797"/>
      <c r="AM7" s="797"/>
      <c r="AN7" s="797"/>
      <c r="AO7" s="797"/>
      <c r="AP7" s="797">
        <v>130975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567</v>
      </c>
      <c r="BT7" s="801"/>
      <c r="BU7" s="801"/>
      <c r="BV7" s="801"/>
      <c r="BW7" s="801"/>
      <c r="BX7" s="801"/>
      <c r="BY7" s="801"/>
      <c r="BZ7" s="801"/>
      <c r="CA7" s="801"/>
      <c r="CB7" s="801"/>
      <c r="CC7" s="801"/>
      <c r="CD7" s="801"/>
      <c r="CE7" s="801"/>
      <c r="CF7" s="801"/>
      <c r="CG7" s="802"/>
      <c r="CH7" s="793">
        <v>-9</v>
      </c>
      <c r="CI7" s="794"/>
      <c r="CJ7" s="794"/>
      <c r="CK7" s="794"/>
      <c r="CL7" s="795"/>
      <c r="CM7" s="793">
        <v>623</v>
      </c>
      <c r="CN7" s="794"/>
      <c r="CO7" s="794"/>
      <c r="CP7" s="794"/>
      <c r="CQ7" s="795"/>
      <c r="CR7" s="793">
        <v>11</v>
      </c>
      <c r="CS7" s="794"/>
      <c r="CT7" s="794"/>
      <c r="CU7" s="794"/>
      <c r="CV7" s="795"/>
      <c r="CW7" s="793">
        <v>45</v>
      </c>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584</v>
      </c>
      <c r="C8" s="778"/>
      <c r="D8" s="778"/>
      <c r="E8" s="778"/>
      <c r="F8" s="778"/>
      <c r="G8" s="778"/>
      <c r="H8" s="778"/>
      <c r="I8" s="778"/>
      <c r="J8" s="778"/>
      <c r="K8" s="778"/>
      <c r="L8" s="778"/>
      <c r="M8" s="778"/>
      <c r="N8" s="778"/>
      <c r="O8" s="778"/>
      <c r="P8" s="779"/>
      <c r="Q8" s="780">
        <v>260</v>
      </c>
      <c r="R8" s="781"/>
      <c r="S8" s="781"/>
      <c r="T8" s="781"/>
      <c r="U8" s="781"/>
      <c r="V8" s="781">
        <v>90</v>
      </c>
      <c r="W8" s="781"/>
      <c r="X8" s="781"/>
      <c r="Y8" s="781"/>
      <c r="Z8" s="781"/>
      <c r="AA8" s="781">
        <f>Q8-V8</f>
        <v>170</v>
      </c>
      <c r="AB8" s="781"/>
      <c r="AC8" s="781"/>
      <c r="AD8" s="781"/>
      <c r="AE8" s="782"/>
      <c r="AF8" s="783">
        <v>170</v>
      </c>
      <c r="AG8" s="784"/>
      <c r="AH8" s="784"/>
      <c r="AI8" s="784"/>
      <c r="AJ8" s="785"/>
      <c r="AK8" s="786">
        <v>0</v>
      </c>
      <c r="AL8" s="787"/>
      <c r="AM8" s="787"/>
      <c r="AN8" s="787"/>
      <c r="AO8" s="787"/>
      <c r="AP8" s="787">
        <v>478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568</v>
      </c>
      <c r="BT8" s="791"/>
      <c r="BU8" s="791"/>
      <c r="BV8" s="791"/>
      <c r="BW8" s="791"/>
      <c r="BX8" s="791"/>
      <c r="BY8" s="791"/>
      <c r="BZ8" s="791"/>
      <c r="CA8" s="791"/>
      <c r="CB8" s="791"/>
      <c r="CC8" s="791"/>
      <c r="CD8" s="791"/>
      <c r="CE8" s="791"/>
      <c r="CF8" s="791"/>
      <c r="CG8" s="792"/>
      <c r="CH8" s="803">
        <v>-2</v>
      </c>
      <c r="CI8" s="804"/>
      <c r="CJ8" s="804"/>
      <c r="CK8" s="804"/>
      <c r="CL8" s="805"/>
      <c r="CM8" s="803">
        <v>20</v>
      </c>
      <c r="CN8" s="804"/>
      <c r="CO8" s="804"/>
      <c r="CP8" s="804"/>
      <c r="CQ8" s="805"/>
      <c r="CR8" s="803">
        <v>10</v>
      </c>
      <c r="CS8" s="804"/>
      <c r="CT8" s="804"/>
      <c r="CU8" s="804"/>
      <c r="CV8" s="805"/>
      <c r="CW8" s="803">
        <v>1</v>
      </c>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585</v>
      </c>
      <c r="C9" s="778"/>
      <c r="D9" s="778"/>
      <c r="E9" s="778"/>
      <c r="F9" s="778"/>
      <c r="G9" s="778"/>
      <c r="H9" s="778"/>
      <c r="I9" s="778"/>
      <c r="J9" s="778"/>
      <c r="K9" s="778"/>
      <c r="L9" s="778"/>
      <c r="M9" s="778"/>
      <c r="N9" s="778"/>
      <c r="O9" s="778"/>
      <c r="P9" s="779"/>
      <c r="Q9" s="780">
        <v>21</v>
      </c>
      <c r="R9" s="781"/>
      <c r="S9" s="781"/>
      <c r="T9" s="781"/>
      <c r="U9" s="781"/>
      <c r="V9" s="781">
        <v>21</v>
      </c>
      <c r="W9" s="781"/>
      <c r="X9" s="781"/>
      <c r="Y9" s="781"/>
      <c r="Z9" s="781"/>
      <c r="AA9" s="781">
        <f>Q9-V9</f>
        <v>0</v>
      </c>
      <c r="AB9" s="781"/>
      <c r="AC9" s="781"/>
      <c r="AD9" s="781"/>
      <c r="AE9" s="782"/>
      <c r="AF9" s="783">
        <v>0</v>
      </c>
      <c r="AG9" s="784"/>
      <c r="AH9" s="784"/>
      <c r="AI9" s="784"/>
      <c r="AJ9" s="785"/>
      <c r="AK9" s="786">
        <v>0</v>
      </c>
      <c r="AL9" s="787"/>
      <c r="AM9" s="787"/>
      <c r="AN9" s="787"/>
      <c r="AO9" s="787"/>
      <c r="AP9" s="787">
        <v>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569</v>
      </c>
      <c r="BT9" s="791"/>
      <c r="BU9" s="791"/>
      <c r="BV9" s="791"/>
      <c r="BW9" s="791"/>
      <c r="BX9" s="791"/>
      <c r="BY9" s="791"/>
      <c r="BZ9" s="791"/>
      <c r="CA9" s="791"/>
      <c r="CB9" s="791"/>
      <c r="CC9" s="791"/>
      <c r="CD9" s="791"/>
      <c r="CE9" s="791"/>
      <c r="CF9" s="791"/>
      <c r="CG9" s="792"/>
      <c r="CH9" s="803">
        <v>-1</v>
      </c>
      <c r="CI9" s="804"/>
      <c r="CJ9" s="804"/>
      <c r="CK9" s="804"/>
      <c r="CL9" s="805"/>
      <c r="CM9" s="803">
        <v>366</v>
      </c>
      <c r="CN9" s="804"/>
      <c r="CO9" s="804"/>
      <c r="CP9" s="804"/>
      <c r="CQ9" s="805"/>
      <c r="CR9" s="803">
        <v>151</v>
      </c>
      <c r="CS9" s="804"/>
      <c r="CT9" s="804"/>
      <c r="CU9" s="804"/>
      <c r="CV9" s="805"/>
      <c r="CW9" s="803">
        <v>59</v>
      </c>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570</v>
      </c>
      <c r="BT10" s="791"/>
      <c r="BU10" s="791"/>
      <c r="BV10" s="791"/>
      <c r="BW10" s="791"/>
      <c r="BX10" s="791"/>
      <c r="BY10" s="791"/>
      <c r="BZ10" s="791"/>
      <c r="CA10" s="791"/>
      <c r="CB10" s="791"/>
      <c r="CC10" s="791"/>
      <c r="CD10" s="791"/>
      <c r="CE10" s="791"/>
      <c r="CF10" s="791"/>
      <c r="CG10" s="792"/>
      <c r="CH10" s="803">
        <v>-3</v>
      </c>
      <c r="CI10" s="804"/>
      <c r="CJ10" s="804"/>
      <c r="CK10" s="804"/>
      <c r="CL10" s="805"/>
      <c r="CM10" s="803">
        <v>6</v>
      </c>
      <c r="CN10" s="804"/>
      <c r="CO10" s="804"/>
      <c r="CP10" s="804"/>
      <c r="CQ10" s="805"/>
      <c r="CR10" s="803">
        <v>48</v>
      </c>
      <c r="CS10" s="804"/>
      <c r="CT10" s="804"/>
      <c r="CU10" s="804"/>
      <c r="CV10" s="805"/>
      <c r="CW10" s="803">
        <v>0</v>
      </c>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571</v>
      </c>
      <c r="BT11" s="791"/>
      <c r="BU11" s="791"/>
      <c r="BV11" s="791"/>
      <c r="BW11" s="791"/>
      <c r="BX11" s="791"/>
      <c r="BY11" s="791"/>
      <c r="BZ11" s="791"/>
      <c r="CA11" s="791"/>
      <c r="CB11" s="791"/>
      <c r="CC11" s="791"/>
      <c r="CD11" s="791"/>
      <c r="CE11" s="791"/>
      <c r="CF11" s="791"/>
      <c r="CG11" s="792"/>
      <c r="CH11" s="803">
        <v>0</v>
      </c>
      <c r="CI11" s="804"/>
      <c r="CJ11" s="804"/>
      <c r="CK11" s="804"/>
      <c r="CL11" s="805"/>
      <c r="CM11" s="803">
        <v>82</v>
      </c>
      <c r="CN11" s="804"/>
      <c r="CO11" s="804"/>
      <c r="CP11" s="804"/>
      <c r="CQ11" s="805"/>
      <c r="CR11" s="803">
        <v>7</v>
      </c>
      <c r="CS11" s="804"/>
      <c r="CT11" s="804"/>
      <c r="CU11" s="804"/>
      <c r="CV11" s="805"/>
      <c r="CW11" s="803">
        <v>0</v>
      </c>
      <c r="CX11" s="804"/>
      <c r="CY11" s="804"/>
      <c r="CZ11" s="804"/>
      <c r="DA11" s="805"/>
      <c r="DB11" s="803">
        <v>31</v>
      </c>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572</v>
      </c>
      <c r="BT12" s="791"/>
      <c r="BU12" s="791"/>
      <c r="BV12" s="791"/>
      <c r="BW12" s="791"/>
      <c r="BX12" s="791"/>
      <c r="BY12" s="791"/>
      <c r="BZ12" s="791"/>
      <c r="CA12" s="791"/>
      <c r="CB12" s="791"/>
      <c r="CC12" s="791"/>
      <c r="CD12" s="791"/>
      <c r="CE12" s="791"/>
      <c r="CF12" s="791"/>
      <c r="CG12" s="792"/>
      <c r="CH12" s="803">
        <v>274</v>
      </c>
      <c r="CI12" s="804"/>
      <c r="CJ12" s="804"/>
      <c r="CK12" s="804"/>
      <c r="CL12" s="805"/>
      <c r="CM12" s="803">
        <v>4509</v>
      </c>
      <c r="CN12" s="804"/>
      <c r="CO12" s="804"/>
      <c r="CP12" s="804"/>
      <c r="CQ12" s="805"/>
      <c r="CR12" s="803">
        <v>690</v>
      </c>
      <c r="CS12" s="804"/>
      <c r="CT12" s="804"/>
      <c r="CU12" s="804"/>
      <c r="CV12" s="805"/>
      <c r="CW12" s="803">
        <v>0</v>
      </c>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573</v>
      </c>
      <c r="BT13" s="791"/>
      <c r="BU13" s="791"/>
      <c r="BV13" s="791"/>
      <c r="BW13" s="791"/>
      <c r="BX13" s="791"/>
      <c r="BY13" s="791"/>
      <c r="BZ13" s="791"/>
      <c r="CA13" s="791"/>
      <c r="CB13" s="791"/>
      <c r="CC13" s="791"/>
      <c r="CD13" s="791"/>
      <c r="CE13" s="791"/>
      <c r="CF13" s="791"/>
      <c r="CG13" s="792"/>
      <c r="CH13" s="803">
        <v>0</v>
      </c>
      <c r="CI13" s="804"/>
      <c r="CJ13" s="804"/>
      <c r="CK13" s="804"/>
      <c r="CL13" s="805"/>
      <c r="CM13" s="803">
        <v>102</v>
      </c>
      <c r="CN13" s="804"/>
      <c r="CO13" s="804"/>
      <c r="CP13" s="804"/>
      <c r="CQ13" s="805"/>
      <c r="CR13" s="803">
        <v>100</v>
      </c>
      <c r="CS13" s="804"/>
      <c r="CT13" s="804"/>
      <c r="CU13" s="804"/>
      <c r="CV13" s="805"/>
      <c r="CW13" s="803">
        <v>7</v>
      </c>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574</v>
      </c>
      <c r="BT14" s="791"/>
      <c r="BU14" s="791"/>
      <c r="BV14" s="791"/>
      <c r="BW14" s="791"/>
      <c r="BX14" s="791"/>
      <c r="BY14" s="791"/>
      <c r="BZ14" s="791"/>
      <c r="CA14" s="791"/>
      <c r="CB14" s="791"/>
      <c r="CC14" s="791"/>
      <c r="CD14" s="791"/>
      <c r="CE14" s="791"/>
      <c r="CF14" s="791"/>
      <c r="CG14" s="792"/>
      <c r="CH14" s="803">
        <v>9</v>
      </c>
      <c r="CI14" s="804"/>
      <c r="CJ14" s="804"/>
      <c r="CK14" s="804"/>
      <c r="CL14" s="805"/>
      <c r="CM14" s="803">
        <v>901</v>
      </c>
      <c r="CN14" s="804"/>
      <c r="CO14" s="804"/>
      <c r="CP14" s="804"/>
      <c r="CQ14" s="805"/>
      <c r="CR14" s="803">
        <v>3</v>
      </c>
      <c r="CS14" s="804"/>
      <c r="CT14" s="804"/>
      <c r="CU14" s="804"/>
      <c r="CV14" s="805"/>
      <c r="CW14" s="803">
        <v>55</v>
      </c>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575</v>
      </c>
      <c r="BT15" s="791"/>
      <c r="BU15" s="791"/>
      <c r="BV15" s="791"/>
      <c r="BW15" s="791"/>
      <c r="BX15" s="791"/>
      <c r="BY15" s="791"/>
      <c r="BZ15" s="791"/>
      <c r="CA15" s="791"/>
      <c r="CB15" s="791"/>
      <c r="CC15" s="791"/>
      <c r="CD15" s="791"/>
      <c r="CE15" s="791"/>
      <c r="CF15" s="791"/>
      <c r="CG15" s="792"/>
      <c r="CH15" s="803">
        <v>-2</v>
      </c>
      <c r="CI15" s="804"/>
      <c r="CJ15" s="804"/>
      <c r="CK15" s="804"/>
      <c r="CL15" s="805"/>
      <c r="CM15" s="803">
        <v>154</v>
      </c>
      <c r="CN15" s="804"/>
      <c r="CO15" s="804"/>
      <c r="CP15" s="804"/>
      <c r="CQ15" s="805"/>
      <c r="CR15" s="803">
        <v>100</v>
      </c>
      <c r="CS15" s="804"/>
      <c r="CT15" s="804"/>
      <c r="CU15" s="804"/>
      <c r="CV15" s="805"/>
      <c r="CW15" s="803">
        <v>10</v>
      </c>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576</v>
      </c>
      <c r="BT16" s="791"/>
      <c r="BU16" s="791"/>
      <c r="BV16" s="791"/>
      <c r="BW16" s="791"/>
      <c r="BX16" s="791"/>
      <c r="BY16" s="791"/>
      <c r="BZ16" s="791"/>
      <c r="CA16" s="791"/>
      <c r="CB16" s="791"/>
      <c r="CC16" s="791"/>
      <c r="CD16" s="791"/>
      <c r="CE16" s="791"/>
      <c r="CF16" s="791"/>
      <c r="CG16" s="792"/>
      <c r="CH16" s="803">
        <v>-1</v>
      </c>
      <c r="CI16" s="804"/>
      <c r="CJ16" s="804"/>
      <c r="CK16" s="804"/>
      <c r="CL16" s="805"/>
      <c r="CM16" s="803">
        <v>88</v>
      </c>
      <c r="CN16" s="804"/>
      <c r="CO16" s="804"/>
      <c r="CP16" s="804"/>
      <c r="CQ16" s="805"/>
      <c r="CR16" s="803">
        <v>1</v>
      </c>
      <c r="CS16" s="804"/>
      <c r="CT16" s="804"/>
      <c r="CU16" s="804"/>
      <c r="CV16" s="805"/>
      <c r="CW16" s="803">
        <v>0</v>
      </c>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577</v>
      </c>
      <c r="BT17" s="791"/>
      <c r="BU17" s="791"/>
      <c r="BV17" s="791"/>
      <c r="BW17" s="791"/>
      <c r="BX17" s="791"/>
      <c r="BY17" s="791"/>
      <c r="BZ17" s="791"/>
      <c r="CA17" s="791"/>
      <c r="CB17" s="791"/>
      <c r="CC17" s="791"/>
      <c r="CD17" s="791"/>
      <c r="CE17" s="791"/>
      <c r="CF17" s="791"/>
      <c r="CG17" s="792"/>
      <c r="CH17" s="803">
        <v>-3</v>
      </c>
      <c r="CI17" s="804"/>
      <c r="CJ17" s="804"/>
      <c r="CK17" s="804"/>
      <c r="CL17" s="805"/>
      <c r="CM17" s="803">
        <v>65</v>
      </c>
      <c r="CN17" s="804"/>
      <c r="CO17" s="804"/>
      <c r="CP17" s="804"/>
      <c r="CQ17" s="805"/>
      <c r="CR17" s="803">
        <v>5</v>
      </c>
      <c r="CS17" s="804"/>
      <c r="CT17" s="804"/>
      <c r="CU17" s="804"/>
      <c r="CV17" s="805"/>
      <c r="CW17" s="803">
        <v>0</v>
      </c>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578</v>
      </c>
      <c r="BT18" s="791"/>
      <c r="BU18" s="791"/>
      <c r="BV18" s="791"/>
      <c r="BW18" s="791"/>
      <c r="BX18" s="791"/>
      <c r="BY18" s="791"/>
      <c r="BZ18" s="791"/>
      <c r="CA18" s="791"/>
      <c r="CB18" s="791"/>
      <c r="CC18" s="791"/>
      <c r="CD18" s="791"/>
      <c r="CE18" s="791"/>
      <c r="CF18" s="791"/>
      <c r="CG18" s="792"/>
      <c r="CH18" s="803">
        <v>2</v>
      </c>
      <c r="CI18" s="804"/>
      <c r="CJ18" s="804"/>
      <c r="CK18" s="804"/>
      <c r="CL18" s="805"/>
      <c r="CM18" s="803">
        <v>32</v>
      </c>
      <c r="CN18" s="804"/>
      <c r="CO18" s="804"/>
      <c r="CP18" s="804"/>
      <c r="CQ18" s="805"/>
      <c r="CR18" s="803">
        <v>3</v>
      </c>
      <c r="CS18" s="804"/>
      <c r="CT18" s="804"/>
      <c r="CU18" s="804"/>
      <c r="CV18" s="805"/>
      <c r="CW18" s="803">
        <v>0</v>
      </c>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579</v>
      </c>
      <c r="BT19" s="791"/>
      <c r="BU19" s="791"/>
      <c r="BV19" s="791"/>
      <c r="BW19" s="791"/>
      <c r="BX19" s="791"/>
      <c r="BY19" s="791"/>
      <c r="BZ19" s="791"/>
      <c r="CA19" s="791"/>
      <c r="CB19" s="791"/>
      <c r="CC19" s="791"/>
      <c r="CD19" s="791"/>
      <c r="CE19" s="791"/>
      <c r="CF19" s="791"/>
      <c r="CG19" s="792"/>
      <c r="CH19" s="803">
        <v>-7</v>
      </c>
      <c r="CI19" s="804"/>
      <c r="CJ19" s="804"/>
      <c r="CK19" s="804"/>
      <c r="CL19" s="805"/>
      <c r="CM19" s="803">
        <v>151</v>
      </c>
      <c r="CN19" s="804"/>
      <c r="CO19" s="804"/>
      <c r="CP19" s="804"/>
      <c r="CQ19" s="805"/>
      <c r="CR19" s="803">
        <v>30</v>
      </c>
      <c r="CS19" s="804"/>
      <c r="CT19" s="804"/>
      <c r="CU19" s="804"/>
      <c r="CV19" s="805"/>
      <c r="CW19" s="803">
        <v>21</v>
      </c>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t="s">
        <v>580</v>
      </c>
      <c r="BT20" s="791"/>
      <c r="BU20" s="791"/>
      <c r="BV20" s="791"/>
      <c r="BW20" s="791"/>
      <c r="BX20" s="791"/>
      <c r="BY20" s="791"/>
      <c r="BZ20" s="791"/>
      <c r="CA20" s="791"/>
      <c r="CB20" s="791"/>
      <c r="CC20" s="791"/>
      <c r="CD20" s="791"/>
      <c r="CE20" s="791"/>
      <c r="CF20" s="791"/>
      <c r="CG20" s="792"/>
      <c r="CH20" s="803">
        <v>0</v>
      </c>
      <c r="CI20" s="804"/>
      <c r="CJ20" s="804"/>
      <c r="CK20" s="804"/>
      <c r="CL20" s="805"/>
      <c r="CM20" s="803">
        <v>139</v>
      </c>
      <c r="CN20" s="804"/>
      <c r="CO20" s="804"/>
      <c r="CP20" s="804"/>
      <c r="CQ20" s="805"/>
      <c r="CR20" s="803">
        <v>68</v>
      </c>
      <c r="CS20" s="804"/>
      <c r="CT20" s="804"/>
      <c r="CU20" s="804"/>
      <c r="CV20" s="805"/>
      <c r="CW20" s="803">
        <v>0</v>
      </c>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581</v>
      </c>
      <c r="BT21" s="791"/>
      <c r="BU21" s="791"/>
      <c r="BV21" s="791"/>
      <c r="BW21" s="791"/>
      <c r="BX21" s="791"/>
      <c r="BY21" s="791"/>
      <c r="BZ21" s="791"/>
      <c r="CA21" s="791"/>
      <c r="CB21" s="791"/>
      <c r="CC21" s="791"/>
      <c r="CD21" s="791"/>
      <c r="CE21" s="791"/>
      <c r="CF21" s="791"/>
      <c r="CG21" s="792"/>
      <c r="CH21" s="803">
        <v>10</v>
      </c>
      <c r="CI21" s="804"/>
      <c r="CJ21" s="804"/>
      <c r="CK21" s="804"/>
      <c r="CL21" s="805"/>
      <c r="CM21" s="803">
        <v>363</v>
      </c>
      <c r="CN21" s="804"/>
      <c r="CO21" s="804"/>
      <c r="CP21" s="804"/>
      <c r="CQ21" s="805"/>
      <c r="CR21" s="803">
        <v>100</v>
      </c>
      <c r="CS21" s="804"/>
      <c r="CT21" s="804"/>
      <c r="CU21" s="804"/>
      <c r="CV21" s="805"/>
      <c r="CW21" s="803">
        <v>111</v>
      </c>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t="s">
        <v>582</v>
      </c>
      <c r="BT22" s="791"/>
      <c r="BU22" s="791"/>
      <c r="BV22" s="791"/>
      <c r="BW22" s="791"/>
      <c r="BX22" s="791"/>
      <c r="BY22" s="791"/>
      <c r="BZ22" s="791"/>
      <c r="CA22" s="791"/>
      <c r="CB22" s="791"/>
      <c r="CC22" s="791"/>
      <c r="CD22" s="791"/>
      <c r="CE22" s="791"/>
      <c r="CF22" s="791"/>
      <c r="CG22" s="792"/>
      <c r="CH22" s="803">
        <v>6</v>
      </c>
      <c r="CI22" s="804"/>
      <c r="CJ22" s="804"/>
      <c r="CK22" s="804"/>
      <c r="CL22" s="805"/>
      <c r="CM22" s="803">
        <v>328</v>
      </c>
      <c r="CN22" s="804"/>
      <c r="CO22" s="804"/>
      <c r="CP22" s="804"/>
      <c r="CQ22" s="805"/>
      <c r="CR22" s="803">
        <v>58</v>
      </c>
      <c r="CS22" s="804"/>
      <c r="CT22" s="804"/>
      <c r="CU22" s="804"/>
      <c r="CV22" s="805"/>
      <c r="CW22" s="803">
        <v>36</v>
      </c>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f>SUM(Q7:U22)</f>
        <v>111092</v>
      </c>
      <c r="R23" s="816"/>
      <c r="S23" s="816"/>
      <c r="T23" s="816"/>
      <c r="U23" s="816"/>
      <c r="V23" s="816">
        <f t="shared" ref="V23" si="0">SUM(V7:Z22)</f>
        <v>109462</v>
      </c>
      <c r="W23" s="816"/>
      <c r="X23" s="816"/>
      <c r="Y23" s="816"/>
      <c r="Z23" s="816"/>
      <c r="AA23" s="816">
        <f t="shared" ref="AA23" si="1">SUM(AA7:AE22)</f>
        <v>1630</v>
      </c>
      <c r="AB23" s="816"/>
      <c r="AC23" s="816"/>
      <c r="AD23" s="816"/>
      <c r="AE23" s="817"/>
      <c r="AF23" s="818">
        <v>1207</v>
      </c>
      <c r="AG23" s="816"/>
      <c r="AH23" s="816"/>
      <c r="AI23" s="816"/>
      <c r="AJ23" s="819"/>
      <c r="AK23" s="820"/>
      <c r="AL23" s="821"/>
      <c r="AM23" s="821"/>
      <c r="AN23" s="821"/>
      <c r="AO23" s="821"/>
      <c r="AP23" s="816">
        <f t="shared" ref="AP23" si="2">SUM(AP7:AT22)</f>
        <v>131453</v>
      </c>
      <c r="AQ23" s="816"/>
      <c r="AR23" s="816"/>
      <c r="AS23" s="816"/>
      <c r="AT23" s="816"/>
      <c r="AU23" s="822">
        <f t="shared" ref="AU23" si="3">SUM(AU7:AY22)</f>
        <v>0</v>
      </c>
      <c r="AV23" s="822"/>
      <c r="AW23" s="822"/>
      <c r="AX23" s="822"/>
      <c r="AY23" s="823"/>
      <c r="AZ23" s="831" t="s">
        <v>168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31735</v>
      </c>
      <c r="R28" s="845"/>
      <c r="S28" s="845"/>
      <c r="T28" s="845"/>
      <c r="U28" s="845"/>
      <c r="V28" s="845">
        <v>30436</v>
      </c>
      <c r="W28" s="845"/>
      <c r="X28" s="845"/>
      <c r="Y28" s="845"/>
      <c r="Z28" s="845"/>
      <c r="AA28" s="845">
        <v>1299</v>
      </c>
      <c r="AB28" s="845"/>
      <c r="AC28" s="845"/>
      <c r="AD28" s="845"/>
      <c r="AE28" s="846"/>
      <c r="AF28" s="847">
        <v>1299</v>
      </c>
      <c r="AG28" s="845"/>
      <c r="AH28" s="845"/>
      <c r="AI28" s="845"/>
      <c r="AJ28" s="848"/>
      <c r="AK28" s="849">
        <v>1821</v>
      </c>
      <c r="AL28" s="840"/>
      <c r="AM28" s="840"/>
      <c r="AN28" s="840"/>
      <c r="AO28" s="840"/>
      <c r="AP28" s="840">
        <v>0</v>
      </c>
      <c r="AQ28" s="840"/>
      <c r="AR28" s="840"/>
      <c r="AS28" s="840"/>
      <c r="AT28" s="840"/>
      <c r="AU28" s="840">
        <v>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25119</v>
      </c>
      <c r="R29" s="781"/>
      <c r="S29" s="781"/>
      <c r="T29" s="781"/>
      <c r="U29" s="781"/>
      <c r="V29" s="781">
        <v>24913</v>
      </c>
      <c r="W29" s="781"/>
      <c r="X29" s="781"/>
      <c r="Y29" s="781"/>
      <c r="Z29" s="781"/>
      <c r="AA29" s="781">
        <v>206</v>
      </c>
      <c r="AB29" s="781"/>
      <c r="AC29" s="781"/>
      <c r="AD29" s="781"/>
      <c r="AE29" s="782"/>
      <c r="AF29" s="783">
        <v>206</v>
      </c>
      <c r="AG29" s="784"/>
      <c r="AH29" s="784"/>
      <c r="AI29" s="784"/>
      <c r="AJ29" s="785"/>
      <c r="AK29" s="852">
        <v>3485</v>
      </c>
      <c r="AL29" s="853"/>
      <c r="AM29" s="853"/>
      <c r="AN29" s="853"/>
      <c r="AO29" s="853"/>
      <c r="AP29" s="853">
        <v>0</v>
      </c>
      <c r="AQ29" s="853"/>
      <c r="AR29" s="853"/>
      <c r="AS29" s="853"/>
      <c r="AT29" s="853"/>
      <c r="AU29" s="853">
        <v>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2972</v>
      </c>
      <c r="R30" s="781"/>
      <c r="S30" s="781"/>
      <c r="T30" s="781"/>
      <c r="U30" s="781"/>
      <c r="V30" s="781">
        <v>2962</v>
      </c>
      <c r="W30" s="781"/>
      <c r="X30" s="781"/>
      <c r="Y30" s="781"/>
      <c r="Z30" s="781"/>
      <c r="AA30" s="781">
        <v>10</v>
      </c>
      <c r="AB30" s="781"/>
      <c r="AC30" s="781"/>
      <c r="AD30" s="781"/>
      <c r="AE30" s="782"/>
      <c r="AF30" s="783">
        <v>10</v>
      </c>
      <c r="AG30" s="784"/>
      <c r="AH30" s="784"/>
      <c r="AI30" s="784"/>
      <c r="AJ30" s="785"/>
      <c r="AK30" s="852">
        <v>3126</v>
      </c>
      <c r="AL30" s="853"/>
      <c r="AM30" s="853"/>
      <c r="AN30" s="853"/>
      <c r="AO30" s="853"/>
      <c r="AP30" s="853">
        <v>0</v>
      </c>
      <c r="AQ30" s="853"/>
      <c r="AR30" s="853"/>
      <c r="AS30" s="853"/>
      <c r="AT30" s="853"/>
      <c r="AU30" s="853">
        <v>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7383</v>
      </c>
      <c r="R31" s="781"/>
      <c r="S31" s="781"/>
      <c r="T31" s="781"/>
      <c r="U31" s="781"/>
      <c r="V31" s="781">
        <v>5424</v>
      </c>
      <c r="W31" s="781"/>
      <c r="X31" s="781"/>
      <c r="Y31" s="781"/>
      <c r="Z31" s="781"/>
      <c r="AA31" s="781">
        <v>1959</v>
      </c>
      <c r="AB31" s="781"/>
      <c r="AC31" s="781"/>
      <c r="AD31" s="781"/>
      <c r="AE31" s="782"/>
      <c r="AF31" s="783">
        <v>11050</v>
      </c>
      <c r="AG31" s="784"/>
      <c r="AH31" s="784"/>
      <c r="AI31" s="784"/>
      <c r="AJ31" s="785"/>
      <c r="AK31" s="852">
        <v>129</v>
      </c>
      <c r="AL31" s="853"/>
      <c r="AM31" s="853"/>
      <c r="AN31" s="853"/>
      <c r="AO31" s="853"/>
      <c r="AP31" s="853">
        <v>11128</v>
      </c>
      <c r="AQ31" s="853"/>
      <c r="AR31" s="853"/>
      <c r="AS31" s="853"/>
      <c r="AT31" s="853"/>
      <c r="AU31" s="853">
        <v>89</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8281</v>
      </c>
      <c r="R32" s="781"/>
      <c r="S32" s="781"/>
      <c r="T32" s="781"/>
      <c r="U32" s="781"/>
      <c r="V32" s="781">
        <v>7605</v>
      </c>
      <c r="W32" s="781"/>
      <c r="X32" s="781"/>
      <c r="Y32" s="781"/>
      <c r="Z32" s="781"/>
      <c r="AA32" s="781">
        <v>676</v>
      </c>
      <c r="AB32" s="781"/>
      <c r="AC32" s="781"/>
      <c r="AD32" s="781"/>
      <c r="AE32" s="782"/>
      <c r="AF32" s="783">
        <v>2533</v>
      </c>
      <c r="AG32" s="784"/>
      <c r="AH32" s="784"/>
      <c r="AI32" s="784"/>
      <c r="AJ32" s="785"/>
      <c r="AK32" s="852">
        <v>3304</v>
      </c>
      <c r="AL32" s="853"/>
      <c r="AM32" s="853"/>
      <c r="AN32" s="853"/>
      <c r="AO32" s="853"/>
      <c r="AP32" s="853">
        <v>39116</v>
      </c>
      <c r="AQ32" s="853"/>
      <c r="AR32" s="853"/>
      <c r="AS32" s="853"/>
      <c r="AT32" s="853"/>
      <c r="AU32" s="853">
        <v>18971</v>
      </c>
      <c r="AV32" s="853"/>
      <c r="AW32" s="853"/>
      <c r="AX32" s="853"/>
      <c r="AY32" s="853"/>
      <c r="AZ32" s="854"/>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400</v>
      </c>
      <c r="C33" s="778"/>
      <c r="D33" s="778"/>
      <c r="E33" s="778"/>
      <c r="F33" s="778"/>
      <c r="G33" s="778"/>
      <c r="H33" s="778"/>
      <c r="I33" s="778"/>
      <c r="J33" s="778"/>
      <c r="K33" s="778"/>
      <c r="L33" s="778"/>
      <c r="M33" s="778"/>
      <c r="N33" s="778"/>
      <c r="O33" s="778"/>
      <c r="P33" s="779"/>
      <c r="Q33" s="780">
        <v>4119</v>
      </c>
      <c r="R33" s="781"/>
      <c r="S33" s="781"/>
      <c r="T33" s="781"/>
      <c r="U33" s="781"/>
      <c r="V33" s="781">
        <v>4135</v>
      </c>
      <c r="W33" s="781"/>
      <c r="X33" s="781"/>
      <c r="Y33" s="781"/>
      <c r="Z33" s="781"/>
      <c r="AA33" s="781">
        <v>-16</v>
      </c>
      <c r="AB33" s="781"/>
      <c r="AC33" s="781"/>
      <c r="AD33" s="781"/>
      <c r="AE33" s="782"/>
      <c r="AF33" s="783">
        <v>-110</v>
      </c>
      <c r="AG33" s="784"/>
      <c r="AH33" s="784"/>
      <c r="AI33" s="784"/>
      <c r="AJ33" s="785"/>
      <c r="AK33" s="852">
        <v>833</v>
      </c>
      <c r="AL33" s="853"/>
      <c r="AM33" s="853"/>
      <c r="AN33" s="853"/>
      <c r="AO33" s="853"/>
      <c r="AP33" s="853">
        <v>5097</v>
      </c>
      <c r="AQ33" s="853"/>
      <c r="AR33" s="853"/>
      <c r="AS33" s="853"/>
      <c r="AT33" s="853"/>
      <c r="AU33" s="853">
        <v>3374</v>
      </c>
      <c r="AV33" s="853"/>
      <c r="AW33" s="853"/>
      <c r="AX33" s="853"/>
      <c r="AY33" s="853"/>
      <c r="AZ33" s="854"/>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401</v>
      </c>
      <c r="C34" s="778"/>
      <c r="D34" s="778"/>
      <c r="E34" s="778"/>
      <c r="F34" s="778"/>
      <c r="G34" s="778"/>
      <c r="H34" s="778"/>
      <c r="I34" s="778"/>
      <c r="J34" s="778"/>
      <c r="K34" s="778"/>
      <c r="L34" s="778"/>
      <c r="M34" s="778"/>
      <c r="N34" s="778"/>
      <c r="O34" s="778"/>
      <c r="P34" s="779"/>
      <c r="Q34" s="780">
        <v>543</v>
      </c>
      <c r="R34" s="781"/>
      <c r="S34" s="781"/>
      <c r="T34" s="781"/>
      <c r="U34" s="781"/>
      <c r="V34" s="781">
        <v>542</v>
      </c>
      <c r="W34" s="781"/>
      <c r="X34" s="781"/>
      <c r="Y34" s="781"/>
      <c r="Z34" s="781"/>
      <c r="AA34" s="781">
        <v>1</v>
      </c>
      <c r="AB34" s="781"/>
      <c r="AC34" s="781"/>
      <c r="AD34" s="781"/>
      <c r="AE34" s="782"/>
      <c r="AF34" s="783">
        <v>1</v>
      </c>
      <c r="AG34" s="784"/>
      <c r="AH34" s="784"/>
      <c r="AI34" s="784"/>
      <c r="AJ34" s="785"/>
      <c r="AK34" s="852">
        <v>457</v>
      </c>
      <c r="AL34" s="853"/>
      <c r="AM34" s="853"/>
      <c r="AN34" s="853"/>
      <c r="AO34" s="853"/>
      <c r="AP34" s="853">
        <v>3119</v>
      </c>
      <c r="AQ34" s="853"/>
      <c r="AR34" s="853"/>
      <c r="AS34" s="853"/>
      <c r="AT34" s="853"/>
      <c r="AU34" s="853">
        <v>2873</v>
      </c>
      <c r="AV34" s="853"/>
      <c r="AW34" s="853"/>
      <c r="AX34" s="853"/>
      <c r="AY34" s="853"/>
      <c r="AZ34" s="854"/>
      <c r="BA34" s="854"/>
      <c r="BB34" s="854"/>
      <c r="BC34" s="854"/>
      <c r="BD34" s="854"/>
      <c r="BE34" s="850" t="s">
        <v>402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403</v>
      </c>
      <c r="C35" s="778"/>
      <c r="D35" s="778"/>
      <c r="E35" s="778"/>
      <c r="F35" s="778"/>
      <c r="G35" s="778"/>
      <c r="H35" s="778"/>
      <c r="I35" s="778"/>
      <c r="J35" s="778"/>
      <c r="K35" s="778"/>
      <c r="L35" s="778"/>
      <c r="M35" s="778"/>
      <c r="N35" s="778"/>
      <c r="O35" s="778"/>
      <c r="P35" s="779"/>
      <c r="Q35" s="780">
        <v>9</v>
      </c>
      <c r="R35" s="781"/>
      <c r="S35" s="781"/>
      <c r="T35" s="781"/>
      <c r="U35" s="781"/>
      <c r="V35" s="781">
        <v>8</v>
      </c>
      <c r="W35" s="781"/>
      <c r="X35" s="781"/>
      <c r="Y35" s="781"/>
      <c r="Z35" s="781"/>
      <c r="AA35" s="781">
        <v>1</v>
      </c>
      <c r="AB35" s="781"/>
      <c r="AC35" s="781"/>
      <c r="AD35" s="781"/>
      <c r="AE35" s="782"/>
      <c r="AF35" s="783">
        <v>1</v>
      </c>
      <c r="AG35" s="784"/>
      <c r="AH35" s="784"/>
      <c r="AI35" s="784"/>
      <c r="AJ35" s="785"/>
      <c r="AK35" s="852">
        <v>2</v>
      </c>
      <c r="AL35" s="853"/>
      <c r="AM35" s="853"/>
      <c r="AN35" s="853"/>
      <c r="AO35" s="853"/>
      <c r="AP35" s="853">
        <v>74</v>
      </c>
      <c r="AQ35" s="853"/>
      <c r="AR35" s="853"/>
      <c r="AS35" s="853"/>
      <c r="AT35" s="853"/>
      <c r="AU35" s="853">
        <v>17</v>
      </c>
      <c r="AV35" s="853"/>
      <c r="AW35" s="853"/>
      <c r="AX35" s="853"/>
      <c r="AY35" s="853"/>
      <c r="AZ35" s="854"/>
      <c r="BA35" s="854"/>
      <c r="BB35" s="854"/>
      <c r="BC35" s="854"/>
      <c r="BD35" s="854"/>
      <c r="BE35" s="850" t="s">
        <v>404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405</v>
      </c>
      <c r="C36" s="778"/>
      <c r="D36" s="778"/>
      <c r="E36" s="778"/>
      <c r="F36" s="778"/>
      <c r="G36" s="778"/>
      <c r="H36" s="778"/>
      <c r="I36" s="778"/>
      <c r="J36" s="778"/>
      <c r="K36" s="778"/>
      <c r="L36" s="778"/>
      <c r="M36" s="778"/>
      <c r="N36" s="778"/>
      <c r="O36" s="778"/>
      <c r="P36" s="779"/>
      <c r="Q36" s="780">
        <v>1439</v>
      </c>
      <c r="R36" s="781"/>
      <c r="S36" s="781"/>
      <c r="T36" s="781"/>
      <c r="U36" s="781"/>
      <c r="V36" s="781">
        <v>1438</v>
      </c>
      <c r="W36" s="781"/>
      <c r="X36" s="781"/>
      <c r="Y36" s="781"/>
      <c r="Z36" s="781"/>
      <c r="AA36" s="781">
        <v>1</v>
      </c>
      <c r="AB36" s="781"/>
      <c r="AC36" s="781"/>
      <c r="AD36" s="781"/>
      <c r="AE36" s="782"/>
      <c r="AF36" s="783">
        <v>1</v>
      </c>
      <c r="AG36" s="784"/>
      <c r="AH36" s="784"/>
      <c r="AI36" s="784"/>
      <c r="AJ36" s="785"/>
      <c r="AK36" s="852">
        <v>574</v>
      </c>
      <c r="AL36" s="853"/>
      <c r="AM36" s="853"/>
      <c r="AN36" s="853"/>
      <c r="AO36" s="853"/>
      <c r="AP36" s="853">
        <v>4906</v>
      </c>
      <c r="AQ36" s="853"/>
      <c r="AR36" s="853"/>
      <c r="AS36" s="853"/>
      <c r="AT36" s="853"/>
      <c r="AU36" s="853">
        <v>2620</v>
      </c>
      <c r="AV36" s="853"/>
      <c r="AW36" s="853"/>
      <c r="AX36" s="853"/>
      <c r="AY36" s="853"/>
      <c r="AZ36" s="854"/>
      <c r="BA36" s="854"/>
      <c r="BB36" s="854"/>
      <c r="BC36" s="854"/>
      <c r="BD36" s="854"/>
      <c r="BE36" s="850" t="s">
        <v>402</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14990</v>
      </c>
      <c r="AG63" s="864"/>
      <c r="AH63" s="864"/>
      <c r="AI63" s="864"/>
      <c r="AJ63" s="865"/>
      <c r="AK63" s="866"/>
      <c r="AL63" s="861"/>
      <c r="AM63" s="861"/>
      <c r="AN63" s="861"/>
      <c r="AO63" s="861"/>
      <c r="AP63" s="864">
        <f>SUM(AP28:AT62)</f>
        <v>63440</v>
      </c>
      <c r="AQ63" s="864"/>
      <c r="AR63" s="864"/>
      <c r="AS63" s="864"/>
      <c r="AT63" s="864"/>
      <c r="AU63" s="864">
        <f>SUM(AU28:AY62)</f>
        <v>27944</v>
      </c>
      <c r="AV63" s="864"/>
      <c r="AW63" s="864"/>
      <c r="AX63" s="864"/>
      <c r="AY63" s="864"/>
      <c r="AZ63" s="868"/>
      <c r="BA63" s="868"/>
      <c r="BB63" s="868"/>
      <c r="BC63" s="868"/>
      <c r="BD63" s="868"/>
      <c r="BE63" s="869"/>
      <c r="BF63" s="869"/>
      <c r="BG63" s="869"/>
      <c r="BH63" s="869"/>
      <c r="BI63" s="870"/>
      <c r="BJ63" s="871" t="s">
        <v>408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411</v>
      </c>
      <c r="AB66" s="740"/>
      <c r="AC66" s="740"/>
      <c r="AD66" s="740"/>
      <c r="AE66" s="741"/>
      <c r="AF66" s="874" t="s">
        <v>389</v>
      </c>
      <c r="AG66" s="835"/>
      <c r="AH66" s="835"/>
      <c r="AI66" s="835"/>
      <c r="AJ66" s="875"/>
      <c r="AK66" s="739" t="s">
        <v>390</v>
      </c>
      <c r="AL66" s="763"/>
      <c r="AM66" s="763"/>
      <c r="AN66" s="763"/>
      <c r="AO66" s="764"/>
      <c r="AP66" s="739" t="s">
        <v>412</v>
      </c>
      <c r="AQ66" s="740"/>
      <c r="AR66" s="740"/>
      <c r="AS66" s="740"/>
      <c r="AT66" s="741"/>
      <c r="AU66" s="739" t="s">
        <v>413</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586</v>
      </c>
      <c r="C68" s="892"/>
      <c r="D68" s="892"/>
      <c r="E68" s="892"/>
      <c r="F68" s="892"/>
      <c r="G68" s="892"/>
      <c r="H68" s="892"/>
      <c r="I68" s="892"/>
      <c r="J68" s="892"/>
      <c r="K68" s="892"/>
      <c r="L68" s="892"/>
      <c r="M68" s="892"/>
      <c r="N68" s="892"/>
      <c r="O68" s="892"/>
      <c r="P68" s="893"/>
      <c r="Q68" s="894">
        <v>6026</v>
      </c>
      <c r="R68" s="888"/>
      <c r="S68" s="888"/>
      <c r="T68" s="888"/>
      <c r="U68" s="888"/>
      <c r="V68" s="888">
        <v>5972</v>
      </c>
      <c r="W68" s="888"/>
      <c r="X68" s="888"/>
      <c r="Y68" s="888"/>
      <c r="Z68" s="888"/>
      <c r="AA68" s="888">
        <v>54</v>
      </c>
      <c r="AB68" s="888"/>
      <c r="AC68" s="888"/>
      <c r="AD68" s="888"/>
      <c r="AE68" s="888"/>
      <c r="AF68" s="888">
        <v>54</v>
      </c>
      <c r="AG68" s="888"/>
      <c r="AH68" s="888"/>
      <c r="AI68" s="888"/>
      <c r="AJ68" s="888"/>
      <c r="AK68" s="888"/>
      <c r="AL68" s="888"/>
      <c r="AM68" s="888"/>
      <c r="AN68" s="888"/>
      <c r="AO68" s="888"/>
      <c r="AP68" s="888">
        <v>4370</v>
      </c>
      <c r="AQ68" s="888"/>
      <c r="AR68" s="888"/>
      <c r="AS68" s="888"/>
      <c r="AT68" s="888"/>
      <c r="AU68" s="888">
        <v>1897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587</v>
      </c>
      <c r="C69" s="896"/>
      <c r="D69" s="896"/>
      <c r="E69" s="896"/>
      <c r="F69" s="896"/>
      <c r="G69" s="896"/>
      <c r="H69" s="896"/>
      <c r="I69" s="896"/>
      <c r="J69" s="896"/>
      <c r="K69" s="896"/>
      <c r="L69" s="896"/>
      <c r="M69" s="896"/>
      <c r="N69" s="896"/>
      <c r="O69" s="896"/>
      <c r="P69" s="897"/>
      <c r="Q69" s="898">
        <v>3704</v>
      </c>
      <c r="R69" s="853"/>
      <c r="S69" s="853"/>
      <c r="T69" s="853"/>
      <c r="U69" s="853"/>
      <c r="V69" s="853">
        <v>3581</v>
      </c>
      <c r="W69" s="853"/>
      <c r="X69" s="853"/>
      <c r="Y69" s="853"/>
      <c r="Z69" s="853"/>
      <c r="AA69" s="853">
        <v>123</v>
      </c>
      <c r="AB69" s="853"/>
      <c r="AC69" s="853"/>
      <c r="AD69" s="853"/>
      <c r="AE69" s="853"/>
      <c r="AF69" s="853">
        <v>87</v>
      </c>
      <c r="AG69" s="853"/>
      <c r="AH69" s="853"/>
      <c r="AI69" s="853"/>
      <c r="AJ69" s="853"/>
      <c r="AK69" s="853"/>
      <c r="AL69" s="853"/>
      <c r="AM69" s="853"/>
      <c r="AN69" s="853"/>
      <c r="AO69" s="853"/>
      <c r="AP69" s="853">
        <v>1490</v>
      </c>
      <c r="AQ69" s="853"/>
      <c r="AR69" s="853"/>
      <c r="AS69" s="853"/>
      <c r="AT69" s="853"/>
      <c r="AU69" s="853">
        <v>328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588</v>
      </c>
      <c r="C70" s="896"/>
      <c r="D70" s="896"/>
      <c r="E70" s="896"/>
      <c r="F70" s="896"/>
      <c r="G70" s="896"/>
      <c r="H70" s="896"/>
      <c r="I70" s="896"/>
      <c r="J70" s="896"/>
      <c r="K70" s="896"/>
      <c r="L70" s="896"/>
      <c r="M70" s="896"/>
      <c r="N70" s="896"/>
      <c r="O70" s="896"/>
      <c r="P70" s="897"/>
      <c r="Q70" s="898">
        <v>303</v>
      </c>
      <c r="R70" s="853"/>
      <c r="S70" s="853"/>
      <c r="T70" s="853"/>
      <c r="U70" s="853"/>
      <c r="V70" s="853">
        <v>291</v>
      </c>
      <c r="W70" s="853"/>
      <c r="X70" s="853"/>
      <c r="Y70" s="853"/>
      <c r="Z70" s="853"/>
      <c r="AA70" s="853">
        <v>12</v>
      </c>
      <c r="AB70" s="853"/>
      <c r="AC70" s="853"/>
      <c r="AD70" s="853"/>
      <c r="AE70" s="853"/>
      <c r="AF70" s="853">
        <v>12</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589</v>
      </c>
      <c r="C71" s="896"/>
      <c r="D71" s="896"/>
      <c r="E71" s="896"/>
      <c r="F71" s="896"/>
      <c r="G71" s="896"/>
      <c r="H71" s="896"/>
      <c r="I71" s="896"/>
      <c r="J71" s="896"/>
      <c r="K71" s="896"/>
      <c r="L71" s="896"/>
      <c r="M71" s="896"/>
      <c r="N71" s="896"/>
      <c r="O71" s="896"/>
      <c r="P71" s="897"/>
      <c r="Q71" s="898">
        <v>686</v>
      </c>
      <c r="R71" s="853"/>
      <c r="S71" s="853"/>
      <c r="T71" s="853"/>
      <c r="U71" s="853"/>
      <c r="V71" s="853">
        <v>685</v>
      </c>
      <c r="W71" s="853"/>
      <c r="X71" s="853"/>
      <c r="Y71" s="853"/>
      <c r="Z71" s="853"/>
      <c r="AA71" s="853">
        <v>1</v>
      </c>
      <c r="AB71" s="853"/>
      <c r="AC71" s="853"/>
      <c r="AD71" s="853"/>
      <c r="AE71" s="853"/>
      <c r="AF71" s="853">
        <v>1</v>
      </c>
      <c r="AG71" s="853"/>
      <c r="AH71" s="853"/>
      <c r="AI71" s="853"/>
      <c r="AJ71" s="853"/>
      <c r="AK71" s="853"/>
      <c r="AL71" s="853"/>
      <c r="AM71" s="853"/>
      <c r="AN71" s="853"/>
      <c r="AO71" s="853"/>
      <c r="AP71" s="853">
        <v>388</v>
      </c>
      <c r="AQ71" s="853"/>
      <c r="AR71" s="853"/>
      <c r="AS71" s="853"/>
      <c r="AT71" s="853"/>
      <c r="AU71" s="853">
        <v>134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590</v>
      </c>
      <c r="C72" s="896"/>
      <c r="D72" s="896"/>
      <c r="E72" s="896"/>
      <c r="F72" s="896"/>
      <c r="G72" s="896"/>
      <c r="H72" s="896"/>
      <c r="I72" s="896"/>
      <c r="J72" s="896"/>
      <c r="K72" s="896"/>
      <c r="L72" s="896"/>
      <c r="M72" s="896"/>
      <c r="N72" s="896"/>
      <c r="O72" s="896"/>
      <c r="P72" s="897"/>
      <c r="Q72" s="898">
        <v>125</v>
      </c>
      <c r="R72" s="853"/>
      <c r="S72" s="853"/>
      <c r="T72" s="853"/>
      <c r="U72" s="853"/>
      <c r="V72" s="853">
        <v>104</v>
      </c>
      <c r="W72" s="853"/>
      <c r="X72" s="853"/>
      <c r="Y72" s="853"/>
      <c r="Z72" s="853"/>
      <c r="AA72" s="853">
        <v>21</v>
      </c>
      <c r="AB72" s="853"/>
      <c r="AC72" s="853"/>
      <c r="AD72" s="853"/>
      <c r="AE72" s="853"/>
      <c r="AF72" s="853">
        <v>21</v>
      </c>
      <c r="AG72" s="853"/>
      <c r="AH72" s="853"/>
      <c r="AI72" s="853"/>
      <c r="AJ72" s="853"/>
      <c r="AK72" s="853"/>
      <c r="AL72" s="853"/>
      <c r="AM72" s="853"/>
      <c r="AN72" s="853"/>
      <c r="AO72" s="853"/>
      <c r="AP72" s="853">
        <v>59</v>
      </c>
      <c r="AQ72" s="853"/>
      <c r="AR72" s="853"/>
      <c r="AS72" s="853"/>
      <c r="AT72" s="853"/>
      <c r="AU72" s="853">
        <v>16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591</v>
      </c>
      <c r="C73" s="896"/>
      <c r="D73" s="896"/>
      <c r="E73" s="896"/>
      <c r="F73" s="896"/>
      <c r="G73" s="896"/>
      <c r="H73" s="896"/>
      <c r="I73" s="896"/>
      <c r="J73" s="896"/>
      <c r="K73" s="896"/>
      <c r="L73" s="896"/>
      <c r="M73" s="896"/>
      <c r="N73" s="896"/>
      <c r="O73" s="896"/>
      <c r="P73" s="897"/>
      <c r="Q73" s="898">
        <v>3</v>
      </c>
      <c r="R73" s="853"/>
      <c r="S73" s="853"/>
      <c r="T73" s="853"/>
      <c r="U73" s="853"/>
      <c r="V73" s="853">
        <v>1</v>
      </c>
      <c r="W73" s="853"/>
      <c r="X73" s="853"/>
      <c r="Y73" s="853"/>
      <c r="Z73" s="853"/>
      <c r="AA73" s="853">
        <v>2</v>
      </c>
      <c r="AB73" s="853"/>
      <c r="AC73" s="853"/>
      <c r="AD73" s="853"/>
      <c r="AE73" s="853"/>
      <c r="AF73" s="853">
        <v>2</v>
      </c>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592</v>
      </c>
      <c r="C74" s="896"/>
      <c r="D74" s="896"/>
      <c r="E74" s="896"/>
      <c r="F74" s="896"/>
      <c r="G74" s="896"/>
      <c r="H74" s="896"/>
      <c r="I74" s="896"/>
      <c r="J74" s="896"/>
      <c r="K74" s="896"/>
      <c r="L74" s="896"/>
      <c r="M74" s="896"/>
      <c r="N74" s="896"/>
      <c r="O74" s="896"/>
      <c r="P74" s="897"/>
      <c r="Q74" s="898">
        <v>428</v>
      </c>
      <c r="R74" s="853"/>
      <c r="S74" s="853"/>
      <c r="T74" s="853"/>
      <c r="U74" s="853"/>
      <c r="V74" s="853">
        <v>378</v>
      </c>
      <c r="W74" s="853"/>
      <c r="X74" s="853"/>
      <c r="Y74" s="853"/>
      <c r="Z74" s="853"/>
      <c r="AA74" s="853">
        <v>50</v>
      </c>
      <c r="AB74" s="853"/>
      <c r="AC74" s="853"/>
      <c r="AD74" s="853"/>
      <c r="AE74" s="853"/>
      <c r="AF74" s="853">
        <v>50</v>
      </c>
      <c r="AG74" s="853"/>
      <c r="AH74" s="853"/>
      <c r="AI74" s="853"/>
      <c r="AJ74" s="853"/>
      <c r="AK74" s="853"/>
      <c r="AL74" s="853"/>
      <c r="AM74" s="853"/>
      <c r="AN74" s="853"/>
      <c r="AO74" s="853"/>
      <c r="AP74" s="853">
        <v>47</v>
      </c>
      <c r="AQ74" s="853"/>
      <c r="AR74" s="853"/>
      <c r="AS74" s="853"/>
      <c r="AT74" s="853"/>
      <c r="AU74" s="853">
        <v>23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593</v>
      </c>
      <c r="C75" s="896"/>
      <c r="D75" s="896"/>
      <c r="E75" s="896"/>
      <c r="F75" s="896"/>
      <c r="G75" s="896"/>
      <c r="H75" s="896"/>
      <c r="I75" s="896"/>
      <c r="J75" s="896"/>
      <c r="K75" s="896"/>
      <c r="L75" s="896"/>
      <c r="M75" s="896"/>
      <c r="N75" s="896"/>
      <c r="O75" s="896"/>
      <c r="P75" s="897"/>
      <c r="Q75" s="901">
        <v>457</v>
      </c>
      <c r="R75" s="902"/>
      <c r="S75" s="902"/>
      <c r="T75" s="902"/>
      <c r="U75" s="852"/>
      <c r="V75" s="903">
        <v>437</v>
      </c>
      <c r="W75" s="902"/>
      <c r="X75" s="902"/>
      <c r="Y75" s="902"/>
      <c r="Z75" s="852"/>
      <c r="AA75" s="903">
        <v>20</v>
      </c>
      <c r="AB75" s="902"/>
      <c r="AC75" s="902"/>
      <c r="AD75" s="902"/>
      <c r="AE75" s="852"/>
      <c r="AF75" s="903">
        <v>20</v>
      </c>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594</v>
      </c>
      <c r="C76" s="896"/>
      <c r="D76" s="896"/>
      <c r="E76" s="896"/>
      <c r="F76" s="896"/>
      <c r="G76" s="896"/>
      <c r="H76" s="896"/>
      <c r="I76" s="896"/>
      <c r="J76" s="896"/>
      <c r="K76" s="896"/>
      <c r="L76" s="896"/>
      <c r="M76" s="896"/>
      <c r="N76" s="896"/>
      <c r="O76" s="896"/>
      <c r="P76" s="897"/>
      <c r="Q76" s="901">
        <v>3019</v>
      </c>
      <c r="R76" s="902"/>
      <c r="S76" s="902"/>
      <c r="T76" s="902"/>
      <c r="U76" s="852"/>
      <c r="V76" s="903">
        <v>3009</v>
      </c>
      <c r="W76" s="902"/>
      <c r="X76" s="902"/>
      <c r="Y76" s="902"/>
      <c r="Z76" s="852"/>
      <c r="AA76" s="903">
        <v>10</v>
      </c>
      <c r="AB76" s="902"/>
      <c r="AC76" s="902"/>
      <c r="AD76" s="902"/>
      <c r="AE76" s="852"/>
      <c r="AF76" s="903">
        <v>10</v>
      </c>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595</v>
      </c>
      <c r="C77" s="896"/>
      <c r="D77" s="896"/>
      <c r="E77" s="896"/>
      <c r="F77" s="896"/>
      <c r="G77" s="896"/>
      <c r="H77" s="896"/>
      <c r="I77" s="896"/>
      <c r="J77" s="896"/>
      <c r="K77" s="896"/>
      <c r="L77" s="896"/>
      <c r="M77" s="896"/>
      <c r="N77" s="896"/>
      <c r="O77" s="896"/>
      <c r="P77" s="897"/>
      <c r="Q77" s="901">
        <v>11183</v>
      </c>
      <c r="R77" s="902"/>
      <c r="S77" s="902"/>
      <c r="T77" s="902"/>
      <c r="U77" s="852"/>
      <c r="V77" s="903">
        <v>10814</v>
      </c>
      <c r="W77" s="902"/>
      <c r="X77" s="902"/>
      <c r="Y77" s="902"/>
      <c r="Z77" s="852"/>
      <c r="AA77" s="903">
        <v>369</v>
      </c>
      <c r="AB77" s="902"/>
      <c r="AC77" s="902"/>
      <c r="AD77" s="902"/>
      <c r="AE77" s="852"/>
      <c r="AF77" s="903">
        <v>369</v>
      </c>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SUM(AF68:AJ77)</f>
        <v>626</v>
      </c>
      <c r="AG88" s="864"/>
      <c r="AH88" s="864"/>
      <c r="AI88" s="864"/>
      <c r="AJ88" s="864"/>
      <c r="AK88" s="861"/>
      <c r="AL88" s="861"/>
      <c r="AM88" s="861"/>
      <c r="AN88" s="861"/>
      <c r="AO88" s="861"/>
      <c r="AP88" s="864">
        <f t="shared" ref="AP88" si="4">SUM(AP68:AT77)</f>
        <v>6354</v>
      </c>
      <c r="AQ88" s="864"/>
      <c r="AR88" s="864"/>
      <c r="AS88" s="864"/>
      <c r="AT88" s="864"/>
      <c r="AU88" s="864">
        <f t="shared" ref="AU88" si="5">SUM(AU68:AY77)</f>
        <v>2398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SUM(CR7:CV88)</f>
        <v>1385</v>
      </c>
      <c r="CS102" s="872"/>
      <c r="CT102" s="872"/>
      <c r="CU102" s="872"/>
      <c r="CV102" s="915"/>
      <c r="CW102" s="914">
        <f t="shared" ref="CW102" si="6">SUM(CW7:DA88)</f>
        <v>345</v>
      </c>
      <c r="CX102" s="872"/>
      <c r="CY102" s="872"/>
      <c r="CZ102" s="872"/>
      <c r="DA102" s="915"/>
      <c r="DB102" s="914">
        <f t="shared" ref="DB102" si="7">SUM(DB7:DF88)</f>
        <v>31</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302</v>
      </c>
      <c r="AG109" s="917"/>
      <c r="AH109" s="917"/>
      <c r="AI109" s="917"/>
      <c r="AJ109" s="918"/>
      <c r="AK109" s="916" t="s">
        <v>301</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302</v>
      </c>
      <c r="BW109" s="917"/>
      <c r="BX109" s="917"/>
      <c r="BY109" s="917"/>
      <c r="BZ109" s="918"/>
      <c r="CA109" s="916" t="s">
        <v>301</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302</v>
      </c>
      <c r="DM109" s="917"/>
      <c r="DN109" s="917"/>
      <c r="DO109" s="917"/>
      <c r="DP109" s="918"/>
      <c r="DQ109" s="916" t="s">
        <v>301</v>
      </c>
      <c r="DR109" s="917"/>
      <c r="DS109" s="917"/>
      <c r="DT109" s="917"/>
      <c r="DU109" s="918"/>
      <c r="DV109" s="916" t="s">
        <v>424</v>
      </c>
      <c r="DW109" s="917"/>
      <c r="DX109" s="917"/>
      <c r="DY109" s="917"/>
      <c r="DZ109" s="919"/>
    </row>
    <row r="110" spans="1:131" s="226" customFormat="1" ht="26.25" customHeight="1">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12920704</v>
      </c>
      <c r="AB110" s="924"/>
      <c r="AC110" s="924"/>
      <c r="AD110" s="924"/>
      <c r="AE110" s="925"/>
      <c r="AF110" s="926">
        <v>12457368</v>
      </c>
      <c r="AG110" s="924"/>
      <c r="AH110" s="924"/>
      <c r="AI110" s="924"/>
      <c r="AJ110" s="925"/>
      <c r="AK110" s="926">
        <v>12560466</v>
      </c>
      <c r="AL110" s="924"/>
      <c r="AM110" s="924"/>
      <c r="AN110" s="924"/>
      <c r="AO110" s="925"/>
      <c r="AP110" s="927">
        <v>23.1</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132181290</v>
      </c>
      <c r="BR110" s="959"/>
      <c r="BS110" s="959"/>
      <c r="BT110" s="959"/>
      <c r="BU110" s="959"/>
      <c r="BV110" s="959">
        <v>132055203</v>
      </c>
      <c r="BW110" s="959"/>
      <c r="BX110" s="959"/>
      <c r="BY110" s="959"/>
      <c r="BZ110" s="959"/>
      <c r="CA110" s="959">
        <v>131453053</v>
      </c>
      <c r="CB110" s="959"/>
      <c r="CC110" s="959"/>
      <c r="CD110" s="959"/>
      <c r="CE110" s="959"/>
      <c r="CF110" s="973">
        <v>241.5</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168</v>
      </c>
      <c r="DH110" s="959"/>
      <c r="DI110" s="959"/>
      <c r="DJ110" s="959"/>
      <c r="DK110" s="959"/>
      <c r="DL110" s="959" t="s">
        <v>408</v>
      </c>
      <c r="DM110" s="959"/>
      <c r="DN110" s="959"/>
      <c r="DO110" s="959"/>
      <c r="DP110" s="959"/>
      <c r="DQ110" s="959" t="s">
        <v>408</v>
      </c>
      <c r="DR110" s="959"/>
      <c r="DS110" s="959"/>
      <c r="DT110" s="959"/>
      <c r="DU110" s="959"/>
      <c r="DV110" s="960" t="s">
        <v>168</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168</v>
      </c>
      <c r="AB111" s="966"/>
      <c r="AC111" s="966"/>
      <c r="AD111" s="966"/>
      <c r="AE111" s="967"/>
      <c r="AF111" s="968" t="s">
        <v>408</v>
      </c>
      <c r="AG111" s="966"/>
      <c r="AH111" s="966"/>
      <c r="AI111" s="966"/>
      <c r="AJ111" s="967"/>
      <c r="AK111" s="968" t="s">
        <v>408</v>
      </c>
      <c r="AL111" s="966"/>
      <c r="AM111" s="966"/>
      <c r="AN111" s="966"/>
      <c r="AO111" s="967"/>
      <c r="AP111" s="969" t="s">
        <v>408</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1317929</v>
      </c>
      <c r="BR111" s="952"/>
      <c r="BS111" s="952"/>
      <c r="BT111" s="952"/>
      <c r="BU111" s="952"/>
      <c r="BV111" s="952">
        <v>975069</v>
      </c>
      <c r="BW111" s="952"/>
      <c r="BX111" s="952"/>
      <c r="BY111" s="952"/>
      <c r="BZ111" s="952"/>
      <c r="CA111" s="952">
        <v>703980</v>
      </c>
      <c r="CB111" s="952"/>
      <c r="CC111" s="952"/>
      <c r="CD111" s="952"/>
      <c r="CE111" s="952"/>
      <c r="CF111" s="946">
        <v>1.3</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v>935051</v>
      </c>
      <c r="DH111" s="952"/>
      <c r="DI111" s="952"/>
      <c r="DJ111" s="952"/>
      <c r="DK111" s="952"/>
      <c r="DL111" s="952">
        <v>854935</v>
      </c>
      <c r="DM111" s="952"/>
      <c r="DN111" s="952"/>
      <c r="DO111" s="952"/>
      <c r="DP111" s="952"/>
      <c r="DQ111" s="952">
        <v>642992</v>
      </c>
      <c r="DR111" s="952"/>
      <c r="DS111" s="952"/>
      <c r="DT111" s="952"/>
      <c r="DU111" s="952"/>
      <c r="DV111" s="953">
        <v>1.2</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168</v>
      </c>
      <c r="AB112" s="991"/>
      <c r="AC112" s="991"/>
      <c r="AD112" s="991"/>
      <c r="AE112" s="992"/>
      <c r="AF112" s="993" t="s">
        <v>168</v>
      </c>
      <c r="AG112" s="991"/>
      <c r="AH112" s="991"/>
      <c r="AI112" s="991"/>
      <c r="AJ112" s="992"/>
      <c r="AK112" s="993" t="s">
        <v>168</v>
      </c>
      <c r="AL112" s="991"/>
      <c r="AM112" s="991"/>
      <c r="AN112" s="991"/>
      <c r="AO112" s="992"/>
      <c r="AP112" s="994" t="s">
        <v>168</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32355346</v>
      </c>
      <c r="BR112" s="952"/>
      <c r="BS112" s="952"/>
      <c r="BT112" s="952"/>
      <c r="BU112" s="952"/>
      <c r="BV112" s="952">
        <v>29925188</v>
      </c>
      <c r="BW112" s="952"/>
      <c r="BX112" s="952"/>
      <c r="BY112" s="952"/>
      <c r="BZ112" s="952"/>
      <c r="CA112" s="952">
        <v>27944734</v>
      </c>
      <c r="CB112" s="952"/>
      <c r="CC112" s="952"/>
      <c r="CD112" s="952"/>
      <c r="CE112" s="952"/>
      <c r="CF112" s="946">
        <v>51.3</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27826</v>
      </c>
      <c r="DH112" s="952"/>
      <c r="DI112" s="952"/>
      <c r="DJ112" s="952"/>
      <c r="DK112" s="952"/>
      <c r="DL112" s="952">
        <v>14317</v>
      </c>
      <c r="DM112" s="952"/>
      <c r="DN112" s="952"/>
      <c r="DO112" s="952"/>
      <c r="DP112" s="952"/>
      <c r="DQ112" s="952" t="s">
        <v>168</v>
      </c>
      <c r="DR112" s="952"/>
      <c r="DS112" s="952"/>
      <c r="DT112" s="952"/>
      <c r="DU112" s="952"/>
      <c r="DV112" s="953" t="s">
        <v>168</v>
      </c>
      <c r="DW112" s="953"/>
      <c r="DX112" s="953"/>
      <c r="DY112" s="953"/>
      <c r="DZ112" s="954"/>
    </row>
    <row r="113" spans="1:130" s="226" customFormat="1" ht="26.25" customHeight="1">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3771866</v>
      </c>
      <c r="AB113" s="966"/>
      <c r="AC113" s="966"/>
      <c r="AD113" s="966"/>
      <c r="AE113" s="967"/>
      <c r="AF113" s="968">
        <v>3695018</v>
      </c>
      <c r="AG113" s="966"/>
      <c r="AH113" s="966"/>
      <c r="AI113" s="966"/>
      <c r="AJ113" s="967"/>
      <c r="AK113" s="968">
        <v>3562312</v>
      </c>
      <c r="AL113" s="966"/>
      <c r="AM113" s="966"/>
      <c r="AN113" s="966"/>
      <c r="AO113" s="967"/>
      <c r="AP113" s="969">
        <v>6.5</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2759303</v>
      </c>
      <c r="BR113" s="952"/>
      <c r="BS113" s="952"/>
      <c r="BT113" s="952"/>
      <c r="BU113" s="952"/>
      <c r="BV113" s="952">
        <v>2674960</v>
      </c>
      <c r="BW113" s="952"/>
      <c r="BX113" s="952"/>
      <c r="BY113" s="952"/>
      <c r="BZ113" s="952"/>
      <c r="CA113" s="952">
        <v>2927202</v>
      </c>
      <c r="CB113" s="952"/>
      <c r="CC113" s="952"/>
      <c r="CD113" s="952"/>
      <c r="CE113" s="952"/>
      <c r="CF113" s="946">
        <v>5.4</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168</v>
      </c>
      <c r="DH113" s="991"/>
      <c r="DI113" s="991"/>
      <c r="DJ113" s="991"/>
      <c r="DK113" s="992"/>
      <c r="DL113" s="993" t="s">
        <v>168</v>
      </c>
      <c r="DM113" s="991"/>
      <c r="DN113" s="991"/>
      <c r="DO113" s="991"/>
      <c r="DP113" s="992"/>
      <c r="DQ113" s="993" t="s">
        <v>168</v>
      </c>
      <c r="DR113" s="991"/>
      <c r="DS113" s="991"/>
      <c r="DT113" s="991"/>
      <c r="DU113" s="992"/>
      <c r="DV113" s="994" t="s">
        <v>168</v>
      </c>
      <c r="DW113" s="995"/>
      <c r="DX113" s="995"/>
      <c r="DY113" s="995"/>
      <c r="DZ113" s="996"/>
    </row>
    <row r="114" spans="1:130" s="226" customFormat="1" ht="26.25" customHeight="1">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501399</v>
      </c>
      <c r="AB114" s="991"/>
      <c r="AC114" s="991"/>
      <c r="AD114" s="991"/>
      <c r="AE114" s="992"/>
      <c r="AF114" s="993">
        <v>471829</v>
      </c>
      <c r="AG114" s="991"/>
      <c r="AH114" s="991"/>
      <c r="AI114" s="991"/>
      <c r="AJ114" s="992"/>
      <c r="AK114" s="993">
        <v>419487</v>
      </c>
      <c r="AL114" s="991"/>
      <c r="AM114" s="991"/>
      <c r="AN114" s="991"/>
      <c r="AO114" s="992"/>
      <c r="AP114" s="994">
        <v>0.8</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13673425</v>
      </c>
      <c r="BR114" s="952"/>
      <c r="BS114" s="952"/>
      <c r="BT114" s="952"/>
      <c r="BU114" s="952"/>
      <c r="BV114" s="952">
        <v>13919815</v>
      </c>
      <c r="BW114" s="952"/>
      <c r="BX114" s="952"/>
      <c r="BY114" s="952"/>
      <c r="BZ114" s="952"/>
      <c r="CA114" s="952">
        <v>13162316</v>
      </c>
      <c r="CB114" s="952"/>
      <c r="CC114" s="952"/>
      <c r="CD114" s="952"/>
      <c r="CE114" s="952"/>
      <c r="CF114" s="946">
        <v>24.2</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168</v>
      </c>
      <c r="DH114" s="991"/>
      <c r="DI114" s="991"/>
      <c r="DJ114" s="991"/>
      <c r="DK114" s="992"/>
      <c r="DL114" s="993" t="s">
        <v>168</v>
      </c>
      <c r="DM114" s="991"/>
      <c r="DN114" s="991"/>
      <c r="DO114" s="991"/>
      <c r="DP114" s="992"/>
      <c r="DQ114" s="993" t="s">
        <v>168</v>
      </c>
      <c r="DR114" s="991"/>
      <c r="DS114" s="991"/>
      <c r="DT114" s="991"/>
      <c r="DU114" s="992"/>
      <c r="DV114" s="994" t="s">
        <v>168</v>
      </c>
      <c r="DW114" s="995"/>
      <c r="DX114" s="995"/>
      <c r="DY114" s="995"/>
      <c r="DZ114" s="996"/>
    </row>
    <row r="115" spans="1:130" s="226" customFormat="1" ht="26.25" customHeight="1">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182593</v>
      </c>
      <c r="AB115" s="966"/>
      <c r="AC115" s="966"/>
      <c r="AD115" s="966"/>
      <c r="AE115" s="967"/>
      <c r="AF115" s="968">
        <v>182593</v>
      </c>
      <c r="AG115" s="966"/>
      <c r="AH115" s="966"/>
      <c r="AI115" s="966"/>
      <c r="AJ115" s="967"/>
      <c r="AK115" s="968">
        <v>182574</v>
      </c>
      <c r="AL115" s="966"/>
      <c r="AM115" s="966"/>
      <c r="AN115" s="966"/>
      <c r="AO115" s="967"/>
      <c r="AP115" s="969">
        <v>0.3</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v>21909</v>
      </c>
      <c r="BR115" s="952"/>
      <c r="BS115" s="952"/>
      <c r="BT115" s="952"/>
      <c r="BU115" s="952"/>
      <c r="BV115" s="952">
        <v>2625</v>
      </c>
      <c r="BW115" s="952"/>
      <c r="BX115" s="952"/>
      <c r="BY115" s="952"/>
      <c r="BZ115" s="952"/>
      <c r="CA115" s="952" t="s">
        <v>168</v>
      </c>
      <c r="CB115" s="952"/>
      <c r="CC115" s="952"/>
      <c r="CD115" s="952"/>
      <c r="CE115" s="952"/>
      <c r="CF115" s="946" t="s">
        <v>168</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287956</v>
      </c>
      <c r="DH115" s="991"/>
      <c r="DI115" s="991"/>
      <c r="DJ115" s="991"/>
      <c r="DK115" s="992"/>
      <c r="DL115" s="993">
        <v>58588</v>
      </c>
      <c r="DM115" s="991"/>
      <c r="DN115" s="991"/>
      <c r="DO115" s="991"/>
      <c r="DP115" s="992"/>
      <c r="DQ115" s="993">
        <v>30538</v>
      </c>
      <c r="DR115" s="991"/>
      <c r="DS115" s="991"/>
      <c r="DT115" s="991"/>
      <c r="DU115" s="992"/>
      <c r="DV115" s="994">
        <v>0.1</v>
      </c>
      <c r="DW115" s="995"/>
      <c r="DX115" s="995"/>
      <c r="DY115" s="995"/>
      <c r="DZ115" s="996"/>
    </row>
    <row r="116" spans="1:130" s="226" customFormat="1" ht="26.25" customHeight="1">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168</v>
      </c>
      <c r="AB116" s="991"/>
      <c r="AC116" s="991"/>
      <c r="AD116" s="991"/>
      <c r="AE116" s="992"/>
      <c r="AF116" s="993" t="s">
        <v>168</v>
      </c>
      <c r="AG116" s="991"/>
      <c r="AH116" s="991"/>
      <c r="AI116" s="991"/>
      <c r="AJ116" s="992"/>
      <c r="AK116" s="993" t="s">
        <v>168</v>
      </c>
      <c r="AL116" s="991"/>
      <c r="AM116" s="991"/>
      <c r="AN116" s="991"/>
      <c r="AO116" s="992"/>
      <c r="AP116" s="994" t="s">
        <v>168</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168</v>
      </c>
      <c r="BR116" s="952"/>
      <c r="BS116" s="952"/>
      <c r="BT116" s="952"/>
      <c r="BU116" s="952"/>
      <c r="BV116" s="952" t="s">
        <v>168</v>
      </c>
      <c r="BW116" s="952"/>
      <c r="BX116" s="952"/>
      <c r="BY116" s="952"/>
      <c r="BZ116" s="952"/>
      <c r="CA116" s="952" t="s">
        <v>168</v>
      </c>
      <c r="CB116" s="952"/>
      <c r="CC116" s="952"/>
      <c r="CD116" s="952"/>
      <c r="CE116" s="952"/>
      <c r="CF116" s="946" t="s">
        <v>168</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40000</v>
      </c>
      <c r="DH116" s="991"/>
      <c r="DI116" s="991"/>
      <c r="DJ116" s="991"/>
      <c r="DK116" s="992"/>
      <c r="DL116" s="993">
        <v>35858</v>
      </c>
      <c r="DM116" s="991"/>
      <c r="DN116" s="991"/>
      <c r="DO116" s="991"/>
      <c r="DP116" s="992"/>
      <c r="DQ116" s="993">
        <v>30000</v>
      </c>
      <c r="DR116" s="991"/>
      <c r="DS116" s="991"/>
      <c r="DT116" s="991"/>
      <c r="DU116" s="992"/>
      <c r="DV116" s="994">
        <v>0.1</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17376562</v>
      </c>
      <c r="AB117" s="1009"/>
      <c r="AC117" s="1009"/>
      <c r="AD117" s="1009"/>
      <c r="AE117" s="1010"/>
      <c r="AF117" s="1011">
        <v>16806808</v>
      </c>
      <c r="AG117" s="1009"/>
      <c r="AH117" s="1009"/>
      <c r="AI117" s="1009"/>
      <c r="AJ117" s="1010"/>
      <c r="AK117" s="1011">
        <v>16724839</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168</v>
      </c>
      <c r="BR117" s="952"/>
      <c r="BS117" s="952"/>
      <c r="BT117" s="952"/>
      <c r="BU117" s="952"/>
      <c r="BV117" s="952" t="s">
        <v>168</v>
      </c>
      <c r="BW117" s="952"/>
      <c r="BX117" s="952"/>
      <c r="BY117" s="952"/>
      <c r="BZ117" s="952"/>
      <c r="CA117" s="952" t="s">
        <v>168</v>
      </c>
      <c r="CB117" s="952"/>
      <c r="CC117" s="952"/>
      <c r="CD117" s="952"/>
      <c r="CE117" s="952"/>
      <c r="CF117" s="946" t="s">
        <v>168</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168</v>
      </c>
      <c r="DH117" s="991"/>
      <c r="DI117" s="991"/>
      <c r="DJ117" s="991"/>
      <c r="DK117" s="992"/>
      <c r="DL117" s="993" t="s">
        <v>168</v>
      </c>
      <c r="DM117" s="991"/>
      <c r="DN117" s="991"/>
      <c r="DO117" s="991"/>
      <c r="DP117" s="992"/>
      <c r="DQ117" s="993" t="s">
        <v>168</v>
      </c>
      <c r="DR117" s="991"/>
      <c r="DS117" s="991"/>
      <c r="DT117" s="991"/>
      <c r="DU117" s="992"/>
      <c r="DV117" s="994" t="s">
        <v>168</v>
      </c>
      <c r="DW117" s="995"/>
      <c r="DX117" s="995"/>
      <c r="DY117" s="995"/>
      <c r="DZ117" s="996"/>
    </row>
    <row r="118" spans="1:130" s="226" customFormat="1" ht="26.25" customHeight="1">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302</v>
      </c>
      <c r="AG118" s="917"/>
      <c r="AH118" s="917"/>
      <c r="AI118" s="917"/>
      <c r="AJ118" s="918"/>
      <c r="AK118" s="916" t="s">
        <v>301</v>
      </c>
      <c r="AL118" s="917"/>
      <c r="AM118" s="917"/>
      <c r="AN118" s="917"/>
      <c r="AO118" s="918"/>
      <c r="AP118" s="1003" t="s">
        <v>424</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168</v>
      </c>
      <c r="BR118" s="1030"/>
      <c r="BS118" s="1030"/>
      <c r="BT118" s="1030"/>
      <c r="BU118" s="1030"/>
      <c r="BV118" s="1030" t="s">
        <v>168</v>
      </c>
      <c r="BW118" s="1030"/>
      <c r="BX118" s="1030"/>
      <c r="BY118" s="1030"/>
      <c r="BZ118" s="1030"/>
      <c r="CA118" s="1030" t="s">
        <v>168</v>
      </c>
      <c r="CB118" s="1030"/>
      <c r="CC118" s="1030"/>
      <c r="CD118" s="1030"/>
      <c r="CE118" s="1030"/>
      <c r="CF118" s="946" t="s">
        <v>168</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168</v>
      </c>
      <c r="DH118" s="991"/>
      <c r="DI118" s="991"/>
      <c r="DJ118" s="991"/>
      <c r="DK118" s="992"/>
      <c r="DL118" s="993" t="s">
        <v>168</v>
      </c>
      <c r="DM118" s="991"/>
      <c r="DN118" s="991"/>
      <c r="DO118" s="991"/>
      <c r="DP118" s="992"/>
      <c r="DQ118" s="993" t="s">
        <v>168</v>
      </c>
      <c r="DR118" s="991"/>
      <c r="DS118" s="991"/>
      <c r="DT118" s="991"/>
      <c r="DU118" s="992"/>
      <c r="DV118" s="994" t="s">
        <v>168</v>
      </c>
      <c r="DW118" s="995"/>
      <c r="DX118" s="995"/>
      <c r="DY118" s="995"/>
      <c r="DZ118" s="996"/>
    </row>
    <row r="119" spans="1:130" s="226" customFormat="1" ht="26.25" customHeight="1">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168</v>
      </c>
      <c r="AB119" s="924"/>
      <c r="AC119" s="924"/>
      <c r="AD119" s="924"/>
      <c r="AE119" s="925"/>
      <c r="AF119" s="926" t="s">
        <v>168</v>
      </c>
      <c r="AG119" s="924"/>
      <c r="AH119" s="924"/>
      <c r="AI119" s="924"/>
      <c r="AJ119" s="925"/>
      <c r="AK119" s="926" t="s">
        <v>168</v>
      </c>
      <c r="AL119" s="924"/>
      <c r="AM119" s="924"/>
      <c r="AN119" s="924"/>
      <c r="AO119" s="925"/>
      <c r="AP119" s="927" t="s">
        <v>168</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454</v>
      </c>
      <c r="BP119" s="1038"/>
      <c r="BQ119" s="1029">
        <v>182309202</v>
      </c>
      <c r="BR119" s="1030"/>
      <c r="BS119" s="1030"/>
      <c r="BT119" s="1030"/>
      <c r="BU119" s="1030"/>
      <c r="BV119" s="1030">
        <v>179552860</v>
      </c>
      <c r="BW119" s="1030"/>
      <c r="BX119" s="1030"/>
      <c r="BY119" s="1030"/>
      <c r="BZ119" s="1030"/>
      <c r="CA119" s="1030">
        <v>176191285</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27096</v>
      </c>
      <c r="DH119" s="1016"/>
      <c r="DI119" s="1016"/>
      <c r="DJ119" s="1016"/>
      <c r="DK119" s="1017"/>
      <c r="DL119" s="1015">
        <v>11371</v>
      </c>
      <c r="DM119" s="1016"/>
      <c r="DN119" s="1016"/>
      <c r="DO119" s="1016"/>
      <c r="DP119" s="1017"/>
      <c r="DQ119" s="1015">
        <v>450</v>
      </c>
      <c r="DR119" s="1016"/>
      <c r="DS119" s="1016"/>
      <c r="DT119" s="1016"/>
      <c r="DU119" s="1017"/>
      <c r="DV119" s="1018">
        <v>0</v>
      </c>
      <c r="DW119" s="1019"/>
      <c r="DX119" s="1019"/>
      <c r="DY119" s="1019"/>
      <c r="DZ119" s="1020"/>
    </row>
    <row r="120" spans="1:130" s="226" customFormat="1" ht="26.25" customHeight="1">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v>168257</v>
      </c>
      <c r="AB120" s="991"/>
      <c r="AC120" s="991"/>
      <c r="AD120" s="991"/>
      <c r="AE120" s="992"/>
      <c r="AF120" s="993">
        <v>168257</v>
      </c>
      <c r="AG120" s="991"/>
      <c r="AH120" s="991"/>
      <c r="AI120" s="991"/>
      <c r="AJ120" s="992"/>
      <c r="AK120" s="993">
        <v>168257</v>
      </c>
      <c r="AL120" s="991"/>
      <c r="AM120" s="991"/>
      <c r="AN120" s="991"/>
      <c r="AO120" s="992"/>
      <c r="AP120" s="994">
        <v>0.3</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15137721</v>
      </c>
      <c r="BR120" s="959"/>
      <c r="BS120" s="959"/>
      <c r="BT120" s="959"/>
      <c r="BU120" s="959"/>
      <c r="BV120" s="959">
        <v>16695625</v>
      </c>
      <c r="BW120" s="959"/>
      <c r="BX120" s="959"/>
      <c r="BY120" s="959"/>
      <c r="BZ120" s="959"/>
      <c r="CA120" s="959">
        <v>15667942</v>
      </c>
      <c r="CB120" s="959"/>
      <c r="CC120" s="959"/>
      <c r="CD120" s="959"/>
      <c r="CE120" s="959"/>
      <c r="CF120" s="973">
        <v>28.8</v>
      </c>
      <c r="CG120" s="974"/>
      <c r="CH120" s="974"/>
      <c r="CI120" s="974"/>
      <c r="CJ120" s="974"/>
      <c r="CK120" s="1039" t="s">
        <v>458</v>
      </c>
      <c r="CL120" s="1040"/>
      <c r="CM120" s="1040"/>
      <c r="CN120" s="1040"/>
      <c r="CO120" s="1041"/>
      <c r="CP120" s="1047" t="s">
        <v>399</v>
      </c>
      <c r="CQ120" s="1048"/>
      <c r="CR120" s="1048"/>
      <c r="CS120" s="1048"/>
      <c r="CT120" s="1048"/>
      <c r="CU120" s="1048"/>
      <c r="CV120" s="1048"/>
      <c r="CW120" s="1048"/>
      <c r="CX120" s="1048"/>
      <c r="CY120" s="1048"/>
      <c r="CZ120" s="1048"/>
      <c r="DA120" s="1048"/>
      <c r="DB120" s="1048"/>
      <c r="DC120" s="1048"/>
      <c r="DD120" s="1048"/>
      <c r="DE120" s="1048"/>
      <c r="DF120" s="1049"/>
      <c r="DG120" s="958">
        <v>21902933</v>
      </c>
      <c r="DH120" s="959"/>
      <c r="DI120" s="959"/>
      <c r="DJ120" s="959"/>
      <c r="DK120" s="959"/>
      <c r="DL120" s="959">
        <v>20262458</v>
      </c>
      <c r="DM120" s="959"/>
      <c r="DN120" s="959"/>
      <c r="DO120" s="959"/>
      <c r="DP120" s="959"/>
      <c r="DQ120" s="959">
        <v>18971164</v>
      </c>
      <c r="DR120" s="959"/>
      <c r="DS120" s="959"/>
      <c r="DT120" s="959"/>
      <c r="DU120" s="959"/>
      <c r="DV120" s="960">
        <v>34.9</v>
      </c>
      <c r="DW120" s="960"/>
      <c r="DX120" s="960"/>
      <c r="DY120" s="960"/>
      <c r="DZ120" s="961"/>
    </row>
    <row r="121" spans="1:130" s="226" customFormat="1" ht="26.25" customHeight="1">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14336</v>
      </c>
      <c r="AB121" s="991"/>
      <c r="AC121" s="991"/>
      <c r="AD121" s="991"/>
      <c r="AE121" s="992"/>
      <c r="AF121" s="993">
        <v>14336</v>
      </c>
      <c r="AG121" s="991"/>
      <c r="AH121" s="991"/>
      <c r="AI121" s="991"/>
      <c r="AJ121" s="992"/>
      <c r="AK121" s="993">
        <v>14317</v>
      </c>
      <c r="AL121" s="991"/>
      <c r="AM121" s="991"/>
      <c r="AN121" s="991"/>
      <c r="AO121" s="992"/>
      <c r="AP121" s="994">
        <v>0</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21290474</v>
      </c>
      <c r="BR121" s="952"/>
      <c r="BS121" s="952"/>
      <c r="BT121" s="952"/>
      <c r="BU121" s="952"/>
      <c r="BV121" s="952">
        <v>21055187</v>
      </c>
      <c r="BW121" s="952"/>
      <c r="BX121" s="952"/>
      <c r="BY121" s="952"/>
      <c r="BZ121" s="952"/>
      <c r="CA121" s="952">
        <v>20633205</v>
      </c>
      <c r="CB121" s="952"/>
      <c r="CC121" s="952"/>
      <c r="CD121" s="952"/>
      <c r="CE121" s="952"/>
      <c r="CF121" s="946">
        <v>37.9</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v>3836794</v>
      </c>
      <c r="DH121" s="952"/>
      <c r="DI121" s="952"/>
      <c r="DJ121" s="952"/>
      <c r="DK121" s="952"/>
      <c r="DL121" s="952">
        <v>3631998</v>
      </c>
      <c r="DM121" s="952"/>
      <c r="DN121" s="952"/>
      <c r="DO121" s="952"/>
      <c r="DP121" s="952"/>
      <c r="DQ121" s="952">
        <v>3374136</v>
      </c>
      <c r="DR121" s="952"/>
      <c r="DS121" s="952"/>
      <c r="DT121" s="952"/>
      <c r="DU121" s="952"/>
      <c r="DV121" s="953">
        <v>6.2</v>
      </c>
      <c r="DW121" s="953"/>
      <c r="DX121" s="953"/>
      <c r="DY121" s="953"/>
      <c r="DZ121" s="954"/>
    </row>
    <row r="122" spans="1:130" s="226" customFormat="1" ht="26.25" customHeight="1">
      <c r="A122" s="1091"/>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168</v>
      </c>
      <c r="AB122" s="991"/>
      <c r="AC122" s="991"/>
      <c r="AD122" s="991"/>
      <c r="AE122" s="992"/>
      <c r="AF122" s="993" t="s">
        <v>168</v>
      </c>
      <c r="AG122" s="991"/>
      <c r="AH122" s="991"/>
      <c r="AI122" s="991"/>
      <c r="AJ122" s="992"/>
      <c r="AK122" s="993" t="s">
        <v>168</v>
      </c>
      <c r="AL122" s="991"/>
      <c r="AM122" s="991"/>
      <c r="AN122" s="991"/>
      <c r="AO122" s="992"/>
      <c r="AP122" s="994" t="s">
        <v>168</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106271557</v>
      </c>
      <c r="BR122" s="1030"/>
      <c r="BS122" s="1030"/>
      <c r="BT122" s="1030"/>
      <c r="BU122" s="1030"/>
      <c r="BV122" s="1030">
        <v>104664572</v>
      </c>
      <c r="BW122" s="1030"/>
      <c r="BX122" s="1030"/>
      <c r="BY122" s="1030"/>
      <c r="BZ122" s="1030"/>
      <c r="CA122" s="1030">
        <v>104943461</v>
      </c>
      <c r="CB122" s="1030"/>
      <c r="CC122" s="1030"/>
      <c r="CD122" s="1030"/>
      <c r="CE122" s="1030"/>
      <c r="CF122" s="1050">
        <v>192.8</v>
      </c>
      <c r="CG122" s="1051"/>
      <c r="CH122" s="1051"/>
      <c r="CI122" s="1051"/>
      <c r="CJ122" s="1051"/>
      <c r="CK122" s="1042"/>
      <c r="CL122" s="1043"/>
      <c r="CM122" s="1043"/>
      <c r="CN122" s="1043"/>
      <c r="CO122" s="1044"/>
      <c r="CP122" s="1052" t="s">
        <v>401</v>
      </c>
      <c r="CQ122" s="1053"/>
      <c r="CR122" s="1053"/>
      <c r="CS122" s="1053"/>
      <c r="CT122" s="1053"/>
      <c r="CU122" s="1053"/>
      <c r="CV122" s="1053"/>
      <c r="CW122" s="1053"/>
      <c r="CX122" s="1053"/>
      <c r="CY122" s="1053"/>
      <c r="CZ122" s="1053"/>
      <c r="DA122" s="1053"/>
      <c r="DB122" s="1053"/>
      <c r="DC122" s="1053"/>
      <c r="DD122" s="1053"/>
      <c r="DE122" s="1053"/>
      <c r="DF122" s="1054"/>
      <c r="DG122" s="951">
        <v>3433214</v>
      </c>
      <c r="DH122" s="952"/>
      <c r="DI122" s="952"/>
      <c r="DJ122" s="952"/>
      <c r="DK122" s="952"/>
      <c r="DL122" s="952">
        <v>3120069</v>
      </c>
      <c r="DM122" s="952"/>
      <c r="DN122" s="952"/>
      <c r="DO122" s="952"/>
      <c r="DP122" s="952"/>
      <c r="DQ122" s="952">
        <v>2873048</v>
      </c>
      <c r="DR122" s="952"/>
      <c r="DS122" s="952"/>
      <c r="DT122" s="952"/>
      <c r="DU122" s="952"/>
      <c r="DV122" s="953">
        <v>5.3</v>
      </c>
      <c r="DW122" s="953"/>
      <c r="DX122" s="953"/>
      <c r="DY122" s="953"/>
      <c r="DZ122" s="954"/>
    </row>
    <row r="123" spans="1:130" s="226" customFormat="1" ht="26.25" customHeight="1">
      <c r="A123" s="1091"/>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168</v>
      </c>
      <c r="AB123" s="991"/>
      <c r="AC123" s="991"/>
      <c r="AD123" s="991"/>
      <c r="AE123" s="992"/>
      <c r="AF123" s="993" t="s">
        <v>168</v>
      </c>
      <c r="AG123" s="991"/>
      <c r="AH123" s="991"/>
      <c r="AI123" s="991"/>
      <c r="AJ123" s="992"/>
      <c r="AK123" s="993" t="s">
        <v>168</v>
      </c>
      <c r="AL123" s="991"/>
      <c r="AM123" s="991"/>
      <c r="AN123" s="991"/>
      <c r="AO123" s="992"/>
      <c r="AP123" s="994" t="s">
        <v>168</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462</v>
      </c>
      <c r="BP123" s="1038"/>
      <c r="BQ123" s="1097">
        <v>142699752</v>
      </c>
      <c r="BR123" s="1098"/>
      <c r="BS123" s="1098"/>
      <c r="BT123" s="1098"/>
      <c r="BU123" s="1098"/>
      <c r="BV123" s="1098">
        <v>142415384</v>
      </c>
      <c r="BW123" s="1098"/>
      <c r="BX123" s="1098"/>
      <c r="BY123" s="1098"/>
      <c r="BZ123" s="1098"/>
      <c r="CA123" s="1098">
        <v>141244608</v>
      </c>
      <c r="CB123" s="1098"/>
      <c r="CC123" s="1098"/>
      <c r="CD123" s="1098"/>
      <c r="CE123" s="1098"/>
      <c r="CF123" s="1031"/>
      <c r="CG123" s="1032"/>
      <c r="CH123" s="1032"/>
      <c r="CI123" s="1032"/>
      <c r="CJ123" s="1033"/>
      <c r="CK123" s="1042"/>
      <c r="CL123" s="1043"/>
      <c r="CM123" s="1043"/>
      <c r="CN123" s="1043"/>
      <c r="CO123" s="1044"/>
      <c r="CP123" s="1052" t="s">
        <v>463</v>
      </c>
      <c r="CQ123" s="1053"/>
      <c r="CR123" s="1053"/>
      <c r="CS123" s="1053"/>
      <c r="CT123" s="1053"/>
      <c r="CU123" s="1053"/>
      <c r="CV123" s="1053"/>
      <c r="CW123" s="1053"/>
      <c r="CX123" s="1053"/>
      <c r="CY123" s="1053"/>
      <c r="CZ123" s="1053"/>
      <c r="DA123" s="1053"/>
      <c r="DB123" s="1053"/>
      <c r="DC123" s="1053"/>
      <c r="DD123" s="1053"/>
      <c r="DE123" s="1053"/>
      <c r="DF123" s="1054"/>
      <c r="DG123" s="990">
        <v>2935538</v>
      </c>
      <c r="DH123" s="991"/>
      <c r="DI123" s="991"/>
      <c r="DJ123" s="991"/>
      <c r="DK123" s="992"/>
      <c r="DL123" s="993">
        <v>2801793</v>
      </c>
      <c r="DM123" s="991"/>
      <c r="DN123" s="991"/>
      <c r="DO123" s="991"/>
      <c r="DP123" s="992"/>
      <c r="DQ123" s="993">
        <v>2620045</v>
      </c>
      <c r="DR123" s="991"/>
      <c r="DS123" s="991"/>
      <c r="DT123" s="991"/>
      <c r="DU123" s="992"/>
      <c r="DV123" s="994">
        <v>4.8</v>
      </c>
      <c r="DW123" s="995"/>
      <c r="DX123" s="995"/>
      <c r="DY123" s="995"/>
      <c r="DZ123" s="996"/>
    </row>
    <row r="124" spans="1:130" s="226" customFormat="1" ht="26.25" customHeight="1" thickBot="1">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168</v>
      </c>
      <c r="AB124" s="991"/>
      <c r="AC124" s="991"/>
      <c r="AD124" s="991"/>
      <c r="AE124" s="992"/>
      <c r="AF124" s="993" t="s">
        <v>168</v>
      </c>
      <c r="AG124" s="991"/>
      <c r="AH124" s="991"/>
      <c r="AI124" s="991"/>
      <c r="AJ124" s="992"/>
      <c r="AK124" s="993" t="s">
        <v>168</v>
      </c>
      <c r="AL124" s="991"/>
      <c r="AM124" s="991"/>
      <c r="AN124" s="991"/>
      <c r="AO124" s="992"/>
      <c r="AP124" s="994" t="s">
        <v>168</v>
      </c>
      <c r="AQ124" s="995"/>
      <c r="AR124" s="995"/>
      <c r="AS124" s="995"/>
      <c r="AT124" s="996"/>
      <c r="AU124" s="1093" t="s">
        <v>464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73</v>
      </c>
      <c r="BR124" s="1060"/>
      <c r="BS124" s="1060"/>
      <c r="BT124" s="1060"/>
      <c r="BU124" s="1060"/>
      <c r="BV124" s="1060">
        <v>68.599999999999994</v>
      </c>
      <c r="BW124" s="1060"/>
      <c r="BX124" s="1060"/>
      <c r="BY124" s="1060"/>
      <c r="BZ124" s="1060"/>
      <c r="CA124" s="1060">
        <v>64.2</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v>246867</v>
      </c>
      <c r="DH124" s="1016"/>
      <c r="DI124" s="1016"/>
      <c r="DJ124" s="1016"/>
      <c r="DK124" s="1017"/>
      <c r="DL124" s="1015">
        <v>108870</v>
      </c>
      <c r="DM124" s="1016"/>
      <c r="DN124" s="1016"/>
      <c r="DO124" s="1016"/>
      <c r="DP124" s="1017"/>
      <c r="DQ124" s="1015">
        <v>106341</v>
      </c>
      <c r="DR124" s="1016"/>
      <c r="DS124" s="1016"/>
      <c r="DT124" s="1016"/>
      <c r="DU124" s="1017"/>
      <c r="DV124" s="1018">
        <v>0.2</v>
      </c>
      <c r="DW124" s="1019"/>
      <c r="DX124" s="1019"/>
      <c r="DY124" s="1019"/>
      <c r="DZ124" s="1020"/>
    </row>
    <row r="125" spans="1:130" s="226" customFormat="1" ht="26.25" customHeight="1">
      <c r="A125" s="1091"/>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168</v>
      </c>
      <c r="AB125" s="991"/>
      <c r="AC125" s="991"/>
      <c r="AD125" s="991"/>
      <c r="AE125" s="992"/>
      <c r="AF125" s="993" t="s">
        <v>168</v>
      </c>
      <c r="AG125" s="991"/>
      <c r="AH125" s="991"/>
      <c r="AI125" s="991"/>
      <c r="AJ125" s="992"/>
      <c r="AK125" s="993" t="s">
        <v>168</v>
      </c>
      <c r="AL125" s="991"/>
      <c r="AM125" s="991"/>
      <c r="AN125" s="991"/>
      <c r="AO125" s="992"/>
      <c r="AP125" s="994" t="s">
        <v>168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168</v>
      </c>
      <c r="DH125" s="959"/>
      <c r="DI125" s="959"/>
      <c r="DJ125" s="959"/>
      <c r="DK125" s="959"/>
      <c r="DL125" s="959" t="s">
        <v>168</v>
      </c>
      <c r="DM125" s="959"/>
      <c r="DN125" s="959"/>
      <c r="DO125" s="959"/>
      <c r="DP125" s="959"/>
      <c r="DQ125" s="959" t="s">
        <v>168</v>
      </c>
      <c r="DR125" s="959"/>
      <c r="DS125" s="959"/>
      <c r="DT125" s="959"/>
      <c r="DU125" s="959"/>
      <c r="DV125" s="960" t="s">
        <v>168</v>
      </c>
      <c r="DW125" s="960"/>
      <c r="DX125" s="960"/>
      <c r="DY125" s="960"/>
      <c r="DZ125" s="961"/>
    </row>
    <row r="126" spans="1:130" s="226" customFormat="1" ht="26.25" customHeight="1" thickBot="1">
      <c r="A126" s="1091"/>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168</v>
      </c>
      <c r="AB126" s="991"/>
      <c r="AC126" s="991"/>
      <c r="AD126" s="991"/>
      <c r="AE126" s="992"/>
      <c r="AF126" s="993" t="s">
        <v>168</v>
      </c>
      <c r="AG126" s="991"/>
      <c r="AH126" s="991"/>
      <c r="AI126" s="991"/>
      <c r="AJ126" s="992"/>
      <c r="AK126" s="993" t="s">
        <v>168</v>
      </c>
      <c r="AL126" s="991"/>
      <c r="AM126" s="991"/>
      <c r="AN126" s="991"/>
      <c r="AO126" s="992"/>
      <c r="AP126" s="994" t="s">
        <v>168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168</v>
      </c>
      <c r="DH126" s="952"/>
      <c r="DI126" s="952"/>
      <c r="DJ126" s="952"/>
      <c r="DK126" s="952"/>
      <c r="DL126" s="952" t="s">
        <v>168</v>
      </c>
      <c r="DM126" s="952"/>
      <c r="DN126" s="952"/>
      <c r="DO126" s="952"/>
      <c r="DP126" s="952"/>
      <c r="DQ126" s="952" t="s">
        <v>168</v>
      </c>
      <c r="DR126" s="952"/>
      <c r="DS126" s="952"/>
      <c r="DT126" s="952"/>
      <c r="DU126" s="952"/>
      <c r="DV126" s="953" t="s">
        <v>168</v>
      </c>
      <c r="DW126" s="953"/>
      <c r="DX126" s="953"/>
      <c r="DY126" s="953"/>
      <c r="DZ126" s="954"/>
    </row>
    <row r="127" spans="1:130" s="226" customFormat="1" ht="26.25" customHeight="1">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168</v>
      </c>
      <c r="AB127" s="991"/>
      <c r="AC127" s="991"/>
      <c r="AD127" s="991"/>
      <c r="AE127" s="992"/>
      <c r="AF127" s="993" t="s">
        <v>168</v>
      </c>
      <c r="AG127" s="991"/>
      <c r="AH127" s="991"/>
      <c r="AI127" s="991"/>
      <c r="AJ127" s="992"/>
      <c r="AK127" s="993" t="s">
        <v>168</v>
      </c>
      <c r="AL127" s="991"/>
      <c r="AM127" s="991"/>
      <c r="AN127" s="991"/>
      <c r="AO127" s="992"/>
      <c r="AP127" s="994" t="s">
        <v>168</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168</v>
      </c>
      <c r="DH127" s="952"/>
      <c r="DI127" s="952"/>
      <c r="DJ127" s="952"/>
      <c r="DK127" s="952"/>
      <c r="DL127" s="952" t="s">
        <v>168</v>
      </c>
      <c r="DM127" s="952"/>
      <c r="DN127" s="952"/>
      <c r="DO127" s="952"/>
      <c r="DP127" s="952"/>
      <c r="DQ127" s="952" t="s">
        <v>168</v>
      </c>
      <c r="DR127" s="952"/>
      <c r="DS127" s="952"/>
      <c r="DT127" s="952"/>
      <c r="DU127" s="952"/>
      <c r="DV127" s="953" t="s">
        <v>168</v>
      </c>
      <c r="DW127" s="953"/>
      <c r="DX127" s="953"/>
      <c r="DY127" s="953"/>
      <c r="DZ127" s="954"/>
    </row>
    <row r="128" spans="1:130" s="226" customFormat="1" ht="26.25" customHeight="1" thickBot="1">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v>1846577</v>
      </c>
      <c r="AB128" s="1080"/>
      <c r="AC128" s="1080"/>
      <c r="AD128" s="1080"/>
      <c r="AE128" s="1081"/>
      <c r="AF128" s="1082">
        <v>1810516</v>
      </c>
      <c r="AG128" s="1080"/>
      <c r="AH128" s="1080"/>
      <c r="AI128" s="1080"/>
      <c r="AJ128" s="1081"/>
      <c r="AK128" s="1082">
        <v>1765113</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168</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v>21909</v>
      </c>
      <c r="DH128" s="1072"/>
      <c r="DI128" s="1072"/>
      <c r="DJ128" s="1072"/>
      <c r="DK128" s="1072"/>
      <c r="DL128" s="1072">
        <v>2625</v>
      </c>
      <c r="DM128" s="1072"/>
      <c r="DN128" s="1072"/>
      <c r="DO128" s="1072"/>
      <c r="DP128" s="1072"/>
      <c r="DQ128" s="1072" t="s">
        <v>168</v>
      </c>
      <c r="DR128" s="1072"/>
      <c r="DS128" s="1072"/>
      <c r="DT128" s="1072"/>
      <c r="DU128" s="1072"/>
      <c r="DV128" s="1073" t="s">
        <v>168</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64272557</v>
      </c>
      <c r="AB129" s="991"/>
      <c r="AC129" s="991"/>
      <c r="AD129" s="991"/>
      <c r="AE129" s="992"/>
      <c r="AF129" s="993">
        <v>64080361</v>
      </c>
      <c r="AG129" s="991"/>
      <c r="AH129" s="991"/>
      <c r="AI129" s="991"/>
      <c r="AJ129" s="992"/>
      <c r="AK129" s="993">
        <v>64294344</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168</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10014535</v>
      </c>
      <c r="AB130" s="991"/>
      <c r="AC130" s="991"/>
      <c r="AD130" s="991"/>
      <c r="AE130" s="992"/>
      <c r="AF130" s="993">
        <v>9990511</v>
      </c>
      <c r="AG130" s="991"/>
      <c r="AH130" s="991"/>
      <c r="AI130" s="991"/>
      <c r="AJ130" s="992"/>
      <c r="AK130" s="993">
        <v>9867514</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9.5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54258022</v>
      </c>
      <c r="AB131" s="1016"/>
      <c r="AC131" s="1016"/>
      <c r="AD131" s="1016"/>
      <c r="AE131" s="1017"/>
      <c r="AF131" s="1015">
        <v>54089850</v>
      </c>
      <c r="AG131" s="1016"/>
      <c r="AH131" s="1016"/>
      <c r="AI131" s="1016"/>
      <c r="AJ131" s="1017"/>
      <c r="AK131" s="1015">
        <v>54426830</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v>64.2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10.165224970000001</v>
      </c>
      <c r="AB132" s="1132"/>
      <c r="AC132" s="1132"/>
      <c r="AD132" s="1132"/>
      <c r="AE132" s="1133"/>
      <c r="AF132" s="1134">
        <v>9.2545662449999995</v>
      </c>
      <c r="AG132" s="1132"/>
      <c r="AH132" s="1132"/>
      <c r="AI132" s="1132"/>
      <c r="AJ132" s="1133"/>
      <c r="AK132" s="1134">
        <v>9.3560694239999993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10.4</v>
      </c>
      <c r="AB133" s="1115"/>
      <c r="AC133" s="1115"/>
      <c r="AD133" s="1115"/>
      <c r="AE133" s="1116"/>
      <c r="AF133" s="1114">
        <v>9.6</v>
      </c>
      <c r="AG133" s="1115"/>
      <c r="AH133" s="1115"/>
      <c r="AI133" s="1115"/>
      <c r="AJ133" s="1116"/>
      <c r="AK133" s="1114">
        <v>9.5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nPgRyb1blqqZ6+UPNz6j19QowFoFcNAmMsn/qrVZK7eTe7P5i2z/JeSRZN6h2OWe+7oT0bAL4p3mBa2CgSnCA==" saltValue="neMMDFKjZwZA7b9RJAGC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SzVKK4aSMfqyXmjxPJpnk4hk9Udgk0DFNT72RdXNX2bFdwV+yhB8PUHuqCh2T29xPl5vCKmwypbUl+5gyGs4Q==" saltValue="/wEkxCRKfdXKgd2I9HRt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b3bWp55e7VQwi05t0oHB5Is1iW3gva9yUpozyGu9QPP3+IYQEEObiGtaEcsWr37ByY6OC5wHZla5nX1auj3tg==" saltValue="v+HVBEogjMOCuxeZrslf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15346208</v>
      </c>
      <c r="AP9" s="292">
        <v>52581</v>
      </c>
      <c r="AQ9" s="293">
        <v>57800</v>
      </c>
      <c r="AR9" s="294">
        <v>-9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387997</v>
      </c>
      <c r="AP10" s="295">
        <v>1329</v>
      </c>
      <c r="AQ10" s="296">
        <v>2573</v>
      </c>
      <c r="AR10" s="297">
        <v>-48.3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2701685</v>
      </c>
      <c r="AP11" s="295">
        <v>9257</v>
      </c>
      <c r="AQ11" s="296">
        <v>1586</v>
      </c>
      <c r="AR11" s="297">
        <v>483.7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v>79806</v>
      </c>
      <c r="AP12" s="295">
        <v>273</v>
      </c>
      <c r="AQ12" s="296">
        <v>532</v>
      </c>
      <c r="AR12" s="297">
        <v>-48.7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501</v>
      </c>
      <c r="AL13" s="1155"/>
      <c r="AM13" s="1155"/>
      <c r="AN13" s="1156"/>
      <c r="AO13" s="295" t="s">
        <v>502</v>
      </c>
      <c r="AP13" s="295" t="s">
        <v>502</v>
      </c>
      <c r="AQ13" s="296">
        <v>18</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456875</v>
      </c>
      <c r="AP14" s="295">
        <v>1565</v>
      </c>
      <c r="AQ14" s="296">
        <v>1833</v>
      </c>
      <c r="AR14" s="297">
        <v>-14.6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520866</v>
      </c>
      <c r="AP15" s="295">
        <v>1785</v>
      </c>
      <c r="AQ15" s="296">
        <v>1281</v>
      </c>
      <c r="AR15" s="297">
        <v>39.299999999999997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-1569985</v>
      </c>
      <c r="AP16" s="295">
        <v>-5379</v>
      </c>
      <c r="AQ16" s="296">
        <v>-4437</v>
      </c>
      <c r="AR16" s="297">
        <v>21.2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17923452</v>
      </c>
      <c r="AP17" s="295">
        <v>61411</v>
      </c>
      <c r="AQ17" s="296">
        <v>61185</v>
      </c>
      <c r="AR17" s="297">
        <v>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5.9</v>
      </c>
      <c r="AP21" s="308">
        <v>6.2</v>
      </c>
      <c r="AQ21" s="309">
        <v>-0.3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99.8</v>
      </c>
      <c r="AP22" s="313">
        <v>100.2</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12560466</v>
      </c>
      <c r="AP32" s="322">
        <v>43036</v>
      </c>
      <c r="AQ32" s="323">
        <v>37891</v>
      </c>
      <c r="AR32" s="324">
        <v>13.6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502</v>
      </c>
      <c r="AP33" s="322" t="s">
        <v>502</v>
      </c>
      <c r="AQ33" s="323">
        <v>3</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502</v>
      </c>
      <c r="AP34" s="322" t="s">
        <v>502</v>
      </c>
      <c r="AQ34" s="323">
        <v>103</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3562312</v>
      </c>
      <c r="AP35" s="322">
        <v>12206</v>
      </c>
      <c r="AQ35" s="323">
        <v>9138</v>
      </c>
      <c r="AR35" s="324">
        <v>33.6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419487</v>
      </c>
      <c r="AP36" s="322">
        <v>1437</v>
      </c>
      <c r="AQ36" s="323">
        <v>348</v>
      </c>
      <c r="AR36" s="324">
        <v>312.89999999999998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182574</v>
      </c>
      <c r="AP37" s="322">
        <v>626</v>
      </c>
      <c r="AQ37" s="323">
        <v>851</v>
      </c>
      <c r="AR37" s="324">
        <v>-26.4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502</v>
      </c>
      <c r="AP38" s="325" t="s">
        <v>502</v>
      </c>
      <c r="AQ38" s="326">
        <v>1</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-1765113</v>
      </c>
      <c r="AP39" s="322">
        <v>-6048</v>
      </c>
      <c r="AQ39" s="323">
        <v>-8418</v>
      </c>
      <c r="AR39" s="324">
        <v>-28.2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-9867514</v>
      </c>
      <c r="AP40" s="322">
        <v>-33809</v>
      </c>
      <c r="AQ40" s="323">
        <v>-29250</v>
      </c>
      <c r="AR40" s="324">
        <v>15.6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5092212</v>
      </c>
      <c r="AP41" s="322">
        <v>17448</v>
      </c>
      <c r="AQ41" s="323">
        <v>10666</v>
      </c>
      <c r="AR41" s="324">
        <v>63.6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15126866</v>
      </c>
      <c r="AN51" s="344">
        <v>51160</v>
      </c>
      <c r="AO51" s="345">
        <v>3.7</v>
      </c>
      <c r="AP51" s="346">
        <v>47677</v>
      </c>
      <c r="AQ51" s="347">
        <v>14.3</v>
      </c>
      <c r="AR51" s="348">
        <v>-10.6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5482231</v>
      </c>
      <c r="AN52" s="352">
        <v>18541</v>
      </c>
      <c r="AO52" s="353">
        <v>-19.8</v>
      </c>
      <c r="AP52" s="354">
        <v>23360</v>
      </c>
      <c r="AQ52" s="355">
        <v>2.7</v>
      </c>
      <c r="AR52" s="356">
        <v>-22.5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14698870</v>
      </c>
      <c r="AN53" s="344">
        <v>49798</v>
      </c>
      <c r="AO53" s="345">
        <v>-2.7</v>
      </c>
      <c r="AP53" s="346">
        <v>51613</v>
      </c>
      <c r="AQ53" s="347">
        <v>8.3000000000000007</v>
      </c>
      <c r="AR53" s="348">
        <v>-11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6148202</v>
      </c>
      <c r="AN54" s="352">
        <v>20829</v>
      </c>
      <c r="AO54" s="353">
        <v>12.3</v>
      </c>
      <c r="AP54" s="354">
        <v>25872</v>
      </c>
      <c r="AQ54" s="355">
        <v>10.8</v>
      </c>
      <c r="AR54" s="356">
        <v>1.5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15351178</v>
      </c>
      <c r="AN55" s="344">
        <v>52196</v>
      </c>
      <c r="AO55" s="345">
        <v>4.8</v>
      </c>
      <c r="AP55" s="346">
        <v>50880</v>
      </c>
      <c r="AQ55" s="347">
        <v>-1.4</v>
      </c>
      <c r="AR55" s="348">
        <v>6.2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6015552</v>
      </c>
      <c r="AN56" s="352">
        <v>20454</v>
      </c>
      <c r="AO56" s="353">
        <v>-1.8</v>
      </c>
      <c r="AP56" s="354">
        <v>27819</v>
      </c>
      <c r="AQ56" s="355">
        <v>7.5</v>
      </c>
      <c r="AR56" s="356">
        <v>-9.3000000000000007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13331391</v>
      </c>
      <c r="AN57" s="344">
        <v>45531</v>
      </c>
      <c r="AO57" s="345">
        <v>-12.8</v>
      </c>
      <c r="AP57" s="346">
        <v>46395</v>
      </c>
      <c r="AQ57" s="347">
        <v>-8.8000000000000007</v>
      </c>
      <c r="AR57" s="348">
        <v>-4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5603448</v>
      </c>
      <c r="AN58" s="352">
        <v>19138</v>
      </c>
      <c r="AO58" s="353">
        <v>-6.4</v>
      </c>
      <c r="AP58" s="354">
        <v>26304</v>
      </c>
      <c r="AQ58" s="355">
        <v>-5.4</v>
      </c>
      <c r="AR58" s="356">
        <v>-1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11596398</v>
      </c>
      <c r="AN59" s="344">
        <v>39733</v>
      </c>
      <c r="AO59" s="345">
        <v>-12.7</v>
      </c>
      <c r="AP59" s="346">
        <v>48088</v>
      </c>
      <c r="AQ59" s="347">
        <v>3.6</v>
      </c>
      <c r="AR59" s="348">
        <v>-16.3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5523471</v>
      </c>
      <c r="AN60" s="352">
        <v>18925</v>
      </c>
      <c r="AO60" s="353">
        <v>-1.1000000000000001</v>
      </c>
      <c r="AP60" s="354">
        <v>25183</v>
      </c>
      <c r="AQ60" s="355">
        <v>-4.3</v>
      </c>
      <c r="AR60" s="356">
        <v>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14020941</v>
      </c>
      <c r="AN61" s="359">
        <v>47684</v>
      </c>
      <c r="AO61" s="360">
        <v>-3.9</v>
      </c>
      <c r="AP61" s="361">
        <v>48931</v>
      </c>
      <c r="AQ61" s="362">
        <v>3.2</v>
      </c>
      <c r="AR61" s="348">
        <v>-7.1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5754581</v>
      </c>
      <c r="AN62" s="352">
        <v>19577</v>
      </c>
      <c r="AO62" s="353">
        <v>-3.4</v>
      </c>
      <c r="AP62" s="354">
        <v>25708</v>
      </c>
      <c r="AQ62" s="355">
        <v>2.2999999999999998</v>
      </c>
      <c r="AR62" s="356">
        <v>-5.7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KZZgep8ERpOYf5tKt4WRvjCJqW0Zx0Msv7obw8rg4eHnQ23Am8pizGFAqTpDSxt+IDqGP6XgeWNGRMqfnMxAw==" saltValue="+jA7BlkiboSaXJWvsfjU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w7bhCY/Vj+8NohE4x42t+MSqn8RkqE1oTxBhjn86y/X5lvAOYIMrE4x2afz3mWV4dQLg6swpKo0d4py2t5IBg==" saltValue="OdaVnj8b08xu186Tro/N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OZpaQX9MsIfFkC5GS7XQhvfTCLwEl/NjBpgL1PNmkJwLURcqC8nYZDJzvCFgRTagjf++p0yaCJ/3iPbjLiubw==" saltValue="P0Rd3R9dAkR3nicruzYS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14.72</v>
      </c>
      <c r="G47" s="12">
        <v>15.84</v>
      </c>
      <c r="H47" s="12">
        <v>16.11</v>
      </c>
      <c r="I47" s="12">
        <v>14.34</v>
      </c>
      <c r="J47" s="13">
        <v>12.27</v>
      </c>
    </row>
    <row r="48" spans="2:10" ht="57.75" customHeight="1">
      <c r="B48" s="14"/>
      <c r="C48" s="1176" t="s">
        <v>4</v>
      </c>
      <c r="D48" s="1176"/>
      <c r="E48" s="1177"/>
      <c r="F48" s="15">
        <v>1.7</v>
      </c>
      <c r="G48" s="16">
        <v>2.2400000000000002</v>
      </c>
      <c r="H48" s="16">
        <v>2.83</v>
      </c>
      <c r="I48" s="16">
        <v>2</v>
      </c>
      <c r="J48" s="17">
        <v>1.88</v>
      </c>
    </row>
    <row r="49" spans="2:10" ht="57.75" customHeight="1" thickBot="1">
      <c r="B49" s="18"/>
      <c r="C49" s="1178" t="s">
        <v>5</v>
      </c>
      <c r="D49" s="1178"/>
      <c r="E49" s="1179"/>
      <c r="F49" s="19">
        <v>1.42</v>
      </c>
      <c r="G49" s="20">
        <v>1.67</v>
      </c>
      <c r="H49" s="20">
        <v>0.66</v>
      </c>
      <c r="I49" s="20" t="s">
        <v>549</v>
      </c>
      <c r="J49" s="21" t="s">
        <v>550</v>
      </c>
    </row>
    <row r="50" spans="2:10" ht="13.5" customHeight="1"/>
    <row r="51" spans="2:10" ht="13.5" hidden="1" customHeight="1"/>
    <row r="52" spans="2:10" ht="13.5" hidden="1" customHeight="1"/>
    <row r="53" spans="2:10" ht="13.5" hidden="1" customHeight="1"/>
  </sheetData>
  <sheetProtection algorithmName="SHA-512" hashValue="eGr7Rkbb8Rne8owhqSzIMEej+Y8jxK9e6FQjELPU+ima7/D20dCWvrEasznETlRukUXgk1PzzAcCsn+tluYc7w==" saltValue="tVEczYjLLt2agePyMFfm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2019-03-20T01:18:45Z</cp:lastPrinted>
  <dcterms:created xsi:type="dcterms:W3CDTF">2019-02-14T01:20:51Z</dcterms:created>
  <dcterms:modified xsi:type="dcterms:W3CDTF">2019-10-28T09:02:05Z</dcterms:modified>
</cp:coreProperties>
</file>