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gw\fs\03財政部\031000財政課\13-財政事情調査\R5\05 【3.14〆切】財政状況資料集（R4決算・①公会計等以外分）\04 提出\"/>
    </mc:Choice>
  </mc:AlternateContent>
  <xr:revisionPtr revIDLastSave="0" documentId="8_{6F18FA18-C56E-4B35-930C-7F8420413150}" xr6:coauthVersionLast="46" xr6:coauthVersionMax="46"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A75" i="12"/>
  <c r="V75" i="12"/>
  <c r="Q75" i="12"/>
  <c r="AA74" i="12"/>
  <c r="V74" i="12"/>
  <c r="Q74" i="12"/>
  <c r="AA73" i="12"/>
  <c r="V73" i="12"/>
  <c r="Q73" i="12"/>
  <c r="AU63" i="12"/>
  <c r="AP63" i="12"/>
  <c r="AP23" i="12"/>
  <c r="AA23" i="12"/>
  <c r="V23" i="12"/>
  <c r="Q23" i="12"/>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CO35" i="10"/>
  <c r="CO34" i="10"/>
  <c r="BW34" i="10"/>
  <c r="BW35" i="10" s="1"/>
  <c r="BW36" i="10" s="1"/>
  <c r="BW37" i="10" s="1"/>
  <c r="BW38" i="10" s="1"/>
  <c r="BW39" i="10" s="1"/>
  <c r="BW40" i="10" s="1"/>
  <c r="BW41"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c r="BE35" i="10" s="1"/>
  <c r="BE36" i="10" s="1"/>
  <c r="BE37" i="10" s="1"/>
</calcChain>
</file>

<file path=xl/sharedStrings.xml><?xml version="1.0" encoding="utf-8"?>
<sst xmlns="http://schemas.openxmlformats.org/spreadsheetml/2006/main" count="1078" uniqueCount="611">
  <si>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</si>
  <si>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</si>
  <si>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</si>
  <si>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</si>
  <si>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</si>
  <si>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</si>
  <si>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</si>
  <si>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</si>
  <si>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</si>
  <si>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</si>
  <si>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</si>
  <si>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</si>
  <si>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</si>
  <si>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</si>
  <si>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</si>
  <si>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</si>
  <si>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</si>
  <si>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</si>
  <si>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</si>
  <si>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</si>
  <si>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</si>
  <si>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</si>
  <si>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</si>
  <si>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</si>
  <si>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</si>
  <si>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</si>
  <si>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</si>
  <si>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</si>
  <si>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</si>
  <si>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</si>
  <si>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</si>
  <si>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</si>
  <si>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</si>
  <si>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</si>
  <si>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</si>
  <si>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</si>
  <si>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</si>
  <si>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</si>
  <si>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</si>
  <si>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</si>
  <si>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</si>
  <si>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</si>
  <si>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</si>
  <si>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</si>
  <si>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</si>
  <si>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</si>
  <si>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</si>
  <si>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</si>
  <si>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</si>
  <si>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</si>
  <si>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</si>
  <si>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</si>
  <si>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</si>
  <si>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</si>
  <si>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</si>
  <si>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</si>
  <si>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</si>
  <si>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</si>
  <si>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</si>
  <si>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</si>
  <si>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</si>
  <si>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</si>
  <si>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</si>
  <si>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</si>
  <si>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</si>
  <si>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</si>
  <si>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</si>
  <si>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</si>
  <si>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</si>
  <si>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</si>
  <si>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</si>
  <si>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</si>
  <si>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</si>
  <si>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</si>
  <si>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</si>
  <si>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</si>
  <si>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</si>
  <si>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</si>
  <si>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</si>
  <si>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</si>
  <si>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</si>
  <si>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</si>
  <si>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</si>
  <si>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</si>
  <si>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</si>
  <si>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</si>
  <si>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</si>
  <si>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</si>
  <si>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</si>
  <si>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</si>
  <si>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</si>
  <si>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</si>
  <si>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</si>
  <si>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</si>
  <si>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</si>
  <si>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</si>
  <si>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</si>
  <si>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</si>
  <si>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</si>
  <si>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</si>
  <si>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</si>
  <si>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</si>
  <si>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盛岡市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</si>
  <si>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</si>
  <si>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</si>
  <si>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</si>
  <si>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</si>
  <si>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</si>
  <si>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</si>
  <si>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</si>
  <si>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</si>
  <si>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</si>
  <si>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</si>
  <si>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</si>
  <si>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</si>
  <si>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</si>
  <si>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</si>
  <si>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</si>
  <si>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</si>
  <si>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</si>
  <si>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</si>
  <si>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</si>
  <si>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</si>
  <si>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</si>
  <si>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</si>
  <si>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</si>
  <si>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</si>
  <si>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</si>
  <si>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</si>
  <si>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</si>
  <si>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</si>
  <si>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</si>
  <si>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</si>
  <si>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</si>
  <si>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</si>
  <si>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</si>
  <si>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</si>
  <si>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</si>
  <si>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</si>
  <si>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</si>
  <si>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</si>
  <si>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</si>
  <si>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</si>
  <si>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</si>
  <si>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</si>
  <si>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</si>
  <si>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</si>
  <si>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</si>
  <si>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</si>
  <si>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</si>
  <si>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</si>
  <si>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</si>
  <si>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</si>
  <si>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</si>
  <si>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</si>
  <si>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</si>
  <si>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</si>
  <si>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</si>
  <si>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</si>
  <si>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</si>
  <si>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</si>
  <si>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</si>
  <si>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</si>
  <si>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</si>
  <si>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</si>
  <si>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</si>
  <si>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</si>
  <si>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</si>
  <si>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</si>
  <si>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</si>
  <si>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</si>
  <si>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</si>
  <si>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</si>
  <si>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</si>
  <si>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</si>
  <si>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</si>
  <si>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</si>
  <si>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</si>
  <si>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</si>
  <si>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</si>
  <si>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</si>
  <si>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</si>
  <si>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</si>
  <si>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</si>
  <si>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</si>
  <si>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</si>
  <si>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</si>
  <si>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</si>
  <si>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</si>
  <si>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</si>
  <si>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</si>
  <si>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</si>
  <si>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</si>
  <si>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</si>
  <si>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</si>
  <si>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</si>
  <si>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</si>
  <si>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</si>
  <si>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</si>
  <si>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</si>
  <si>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</si>
  <si>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</si>
  <si>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</si>
  <si>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</si>
  <si>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</si>
  <si>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</si>
  <si>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</si>
  <si>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</si>
  <si>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</si>
  <si>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</si>
  <si>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</si>
  <si>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</si>
  <si>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</si>
  <si>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</si>
  <si>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</si>
  <si>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</si>
  <si>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</si>
  <si>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</si>
  <si>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岩手県盛岡市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</si>
  <si>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</si>
  <si>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</si>
  <si>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</si>
  <si>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</si>
  <si>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</si>
  <si>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</si>
  <si>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</si>
  <si>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</si>
  <si>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</si>
  <si>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</si>
  <si>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</si>
  <si>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</si>
  <si>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</si>
  <si>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</si>
  <si>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</si>
  <si>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</si>
  <si>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</si>
  <si>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</si>
  <si>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</si>
  <si>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</si>
  <si>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</si>
  <si>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</si>
  <si>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</si>
  <si>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</si>
  <si>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</si>
  <si>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</si>
  <si>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</si>
  <si>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</si>
  <si>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</si>
  <si>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</si>
  <si>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</si>
  <si>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</si>
  <si>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</si>
  <si>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</si>
  <si>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</si>
  <si>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</si>
  <si>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</si>
  <si>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</si>
  <si>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</si>
  <si>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</si>
  <si>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</si>
  <si>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</si>
  <si>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</si>
  <si>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</si>
  <si>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</si>
  <si>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</si>
  <si>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</si>
  <si>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</si>
  <si>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</si>
  <si>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</si>
  <si>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</si>
  <si>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</si>
  <si>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</si>
  <si>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</si>
  <si>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</si>
  <si>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</si>
  <si>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</si>
  <si>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</si>
  <si>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</si>
  <si>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</si>
  <si>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</si>
  <si>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</si>
  <si>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</si>
  <si>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</si>
  <si>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</si>
  <si>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</si>
  <si>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</si>
  <si>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</si>
  <si>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</si>
  <si>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</si>
  <si>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</si>
  <si>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</si>
  <si>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</si>
  <si>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</si>
  <si>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</si>
  <si>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</si>
  <si>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</si>
  <si>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</si>
  <si>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</si>
  <si>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</si>
  <si>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</si>
  <si>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</si>
  <si>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</si>
  <si>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</si>
  <si>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</si>
  <si>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</si>
  <si>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</si>
  <si>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</si>
  <si>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</si>
  <si>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</si>
  <si>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</si>
  <si>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</si>
  <si>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</si>
  <si>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</si>
  <si>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</si>
  <si>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</si>
  <si>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</si>
  <si>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</si>
  <si>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</si>
  <si>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</si>
  <si>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</si>
  <si>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</si>
  <si>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</si>
  <si>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</si>
  <si>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</si>
  <si>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</si>
  <si>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</si>
  <si>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</si>
  <si>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</si>
  <si>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</si>
  <si>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</si>
  <si>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</si>
  <si>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</si>
  <si>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</si>
  <si>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</si>
  <si>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</si>
  <si>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</si>
  <si>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</si>
  <si>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</si>
  <si>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</si>
  <si>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</si>
  <si>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</si>
  <si>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</si>
  <si>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</si>
  <si>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</si>
  <si>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</si>
  <si>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</si>
  <si>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</si>
  <si>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</si>
  <si>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</si>
  <si>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</si>
  <si>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</si>
  <si>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</si>
  <si>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</si>
  <si>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</si>
  <si>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</si>
  <si>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</si>
  <si>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</si>
  <si>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</si>
  <si>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</si>
  <si>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</si>
  <si>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</si>
  <si>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</si>
  <si>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</si>
  <si>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</si>
  <si>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</si>
  <si>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</si>
  <si>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</si>
  <si>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</si>
  <si>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</si>
  <si>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</si>
  <si>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</si>
  <si>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岩手県盛岡市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</si>
  <si>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</si>
  <si>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</si>
  <si>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</si>
  <si>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</si>
  <si>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</si>
  <si>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</si>
  <si>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</si>
  <si>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</si>
  <si>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</si>
  <si>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</si>
  <si>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</si>
  <si>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</si>
  <si>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</si>
  <si>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</si>
  <si>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</si>
  <si>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</si>
  <si>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</si>
  <si>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</si>
  <si>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</si>
  <si>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</si>
  <si>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母子父子寡婦福祉資金貸付事業費特別会計</t>
    <phoneticPr fontId="5"/>
  </si>
  <si>
    <t>土地取得事業費特別会計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</si>
  <si>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</si>
  <si>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</si>
  <si>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</si>
  <si>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</si>
  <si>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</si>
  <si>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</si>
  <si>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</si>
  <si>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</si>
  <si>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</si>
  <si>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</si>
  <si>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</si>
  <si>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</si>
  <si>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</si>
  <si>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</si>
  <si>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</si>
  <si>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介護保険事業費特別会計</t>
    <phoneticPr fontId="5"/>
  </si>
  <si>
    <t>後期高齢者医療費特別会計</t>
    <phoneticPr fontId="5"/>
  </si>
  <si>
    <t>水道事業会計</t>
    <phoneticPr fontId="5"/>
  </si>
  <si>
    <t>法適用企業</t>
    <phoneticPr fontId="5"/>
  </si>
  <si>
    <t>下水道事業会計</t>
    <phoneticPr fontId="5"/>
  </si>
  <si>
    <t>病院事業会計</t>
    <phoneticPr fontId="5"/>
  </si>
  <si>
    <t>農業集落排水事業費特別会計</t>
    <phoneticPr fontId="5"/>
  </si>
  <si>
    <t>法非適用企業</t>
    <phoneticPr fontId="5"/>
  </si>
  <si>
    <t>公設浄化槽事業費特別会計</t>
    <phoneticPr fontId="5"/>
  </si>
  <si>
    <t>中央卸売市場費特別会計</t>
    <phoneticPr fontId="5"/>
  </si>
  <si>
    <t>新産業等用地整備事業費特別会計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</si>
  <si>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</si>
  <si>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</si>
  <si>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</si>
  <si>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</si>
  <si>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</si>
  <si>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</si>
  <si>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</si>
  <si>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</si>
  <si>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</si>
  <si>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</si>
  <si>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</si>
  <si>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</si>
  <si>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</si>
  <si>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</si>
  <si>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</si>
  <si>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</si>
  <si>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</si>
  <si>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</si>
  <si>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</si>
  <si>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</si>
  <si>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</si>
  <si>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</si>
  <si>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</si>
  <si>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</si>
  <si>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</si>
  <si>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</si>
  <si>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</si>
  <si>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</si>
  <si>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</si>
  <si>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</si>
  <si>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</si>
  <si>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</si>
  <si>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</si>
  <si>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</si>
  <si>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</si>
  <si>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</si>
  <si>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</si>
  <si>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</si>
  <si>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</si>
  <si>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</si>
  <si>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</si>
  <si>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</si>
  <si>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</si>
  <si>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</si>
  <si>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</si>
  <si>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</si>
  <si>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</si>
  <si>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</si>
  <si>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</si>
  <si>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</si>
  <si>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</si>
  <si>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</si>
  <si>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</si>
  <si>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</si>
  <si>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</si>
  <si>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</si>
  <si>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</si>
  <si>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</si>
  <si>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</si>
  <si>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</si>
  <si>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</si>
  <si>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</si>
  <si>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</si>
  <si>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</si>
  <si>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</si>
  <si>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</si>
  <si>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</si>
  <si>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</si>
  <si>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</si>
  <si>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</si>
  <si>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</si>
  <si>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</si>
  <si>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</si>
  <si>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</si>
  <si>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</si>
  <si>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</si>
  <si>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</si>
  <si>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</si>
  <si>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</si>
  <si>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</si>
  <si>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</si>
  <si>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</si>
  <si>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</si>
  <si>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</si>
  <si>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</si>
  <si>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</si>
  <si>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</si>
  <si>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</si>
  <si>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</si>
  <si>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</si>
  <si>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</si>
  <si>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</si>
  <si>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</si>
  <si>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</si>
  <si>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</si>
  <si>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</si>
  <si>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</si>
  <si>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</si>
  <si>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</si>
  <si>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</si>
  <si>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</si>
  <si>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</si>
  <si>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</si>
  <si>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</si>
  <si>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</si>
  <si>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</si>
  <si>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</si>
  <si>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</si>
  <si>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</si>
  <si>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</si>
  <si>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</si>
  <si>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</si>
  <si>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</si>
  <si>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</si>
  <si>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</si>
  <si>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</si>
  <si>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</si>
  <si>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</si>
  <si>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</si>
  <si>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</si>
  <si>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</si>
  <si>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</si>
  <si>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</si>
  <si>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</si>
  <si>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</si>
  <si>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</si>
  <si>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</si>
  <si>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</si>
  <si>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</si>
  <si>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</si>
  <si>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</si>
  <si>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</si>
  <si>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</si>
  <si>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</si>
  <si>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</si>
  <si>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</si>
  <si>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</si>
  <si>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</si>
  <si>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</si>
  <si>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</si>
  <si>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</si>
  <si>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</si>
  <si>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</si>
  <si>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</si>
  <si>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</si>
  <si>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</si>
  <si>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</si>
  <si>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</si>
  <si>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</si>
  <si>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</si>
  <si>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0.52</t>
  </si>
  <si>
    <t>▲ 0.98</t>
  </si>
  <si>
    <t>▲ 2.70</t>
  </si>
  <si>
    <t>水道事業会計</t>
  </si>
  <si>
    <t>下水道事業会計</t>
  </si>
  <si>
    <t>一般会計</t>
  </si>
  <si>
    <t>病院事業会計</t>
  </si>
  <si>
    <t>▲ 0.33</t>
  </si>
  <si>
    <t>▲ 0.46</t>
  </si>
  <si>
    <t>国民健康保険費特別会計</t>
  </si>
  <si>
    <t>介護保険事業費特別会計</t>
  </si>
  <si>
    <t>母子父子寡婦福祉資金貸付事業費特別会計</t>
  </si>
  <si>
    <t>後期高齢者医療費特別会計</t>
  </si>
  <si>
    <t>その他会計（赤字）</t>
  </si>
  <si>
    <t>その他会計（黒字）</t>
  </si>
  <si>
    <t>（百万円）</t>
    <phoneticPr fontId="5"/>
  </si>
  <si>
    <t>H30</t>
    <phoneticPr fontId="5"/>
  </si>
  <si>
    <t>R01</t>
    <phoneticPr fontId="5"/>
  </si>
  <si>
    <t>R02</t>
    <phoneticPr fontId="5"/>
  </si>
  <si>
    <t>R03</t>
    <phoneticPr fontId="5"/>
  </si>
  <si>
    <t>R04</t>
    <phoneticPr fontId="5"/>
  </si>
  <si>
    <t>盛岡地区広域消防組合</t>
    <rPh sb="0" eb="2">
      <t>モリオカ</t>
    </rPh>
    <rPh sb="2" eb="4">
      <t>チク</t>
    </rPh>
    <rPh sb="4" eb="6">
      <t>コウイキ</t>
    </rPh>
    <rPh sb="6" eb="8">
      <t>ショウボウ</t>
    </rPh>
    <rPh sb="8" eb="10">
      <t>クミアイ</t>
    </rPh>
    <phoneticPr fontId="28"/>
  </si>
  <si>
    <t>-</t>
    <phoneticPr fontId="2"/>
  </si>
  <si>
    <t>盛岡・紫波地区環境施設組合</t>
    <rPh sb="0" eb="2">
      <t>モリオカ</t>
    </rPh>
    <rPh sb="3" eb="5">
      <t>シワ</t>
    </rPh>
    <rPh sb="5" eb="7">
      <t>チク</t>
    </rPh>
    <rPh sb="7" eb="9">
      <t>カンキョウ</t>
    </rPh>
    <rPh sb="9" eb="11">
      <t>シセツ</t>
    </rPh>
    <rPh sb="11" eb="13">
      <t>クミアイ</t>
    </rPh>
    <phoneticPr fontId="28"/>
  </si>
  <si>
    <t>盛岡地区衛生処理組合</t>
    <rPh sb="0" eb="2">
      <t>モリオカ</t>
    </rPh>
    <rPh sb="2" eb="4">
      <t>チク</t>
    </rPh>
    <rPh sb="4" eb="6">
      <t>エイセイ</t>
    </rPh>
    <rPh sb="6" eb="8">
      <t>ショリ</t>
    </rPh>
    <rPh sb="8" eb="10">
      <t>クミアイ</t>
    </rPh>
    <phoneticPr fontId="28"/>
  </si>
  <si>
    <t>矢櫃山造林一部組合</t>
    <rPh sb="0" eb="1">
      <t>ヤ</t>
    </rPh>
    <rPh sb="1" eb="2">
      <t>ヒツ</t>
    </rPh>
    <rPh sb="2" eb="3">
      <t>ヤマ</t>
    </rPh>
    <rPh sb="3" eb="5">
      <t>ゾウリン</t>
    </rPh>
    <rPh sb="5" eb="7">
      <t>イチブ</t>
    </rPh>
    <rPh sb="7" eb="9">
      <t>クミアイ</t>
    </rPh>
    <phoneticPr fontId="28"/>
  </si>
  <si>
    <t>岩手・玉山環境組合</t>
    <rPh sb="0" eb="2">
      <t>イワテ</t>
    </rPh>
    <rPh sb="3" eb="5">
      <t>タマヤマ</t>
    </rPh>
    <rPh sb="5" eb="7">
      <t>カンキョウ</t>
    </rPh>
    <rPh sb="7" eb="9">
      <t>クミアイ</t>
    </rPh>
    <phoneticPr fontId="28"/>
  </si>
  <si>
    <t>盛岡北部行政事務組合</t>
    <rPh sb="0" eb="2">
      <t>モリオカ</t>
    </rPh>
    <rPh sb="2" eb="4">
      <t>ホクブ</t>
    </rPh>
    <rPh sb="4" eb="6">
      <t>ギョウセイ</t>
    </rPh>
    <rPh sb="6" eb="8">
      <t>ジム</t>
    </rPh>
    <rPh sb="8" eb="10">
      <t>クミアイ</t>
    </rPh>
    <phoneticPr fontId="28"/>
  </si>
  <si>
    <t>岩手県後期高齢者医療広域連合</t>
    <rPh sb="0" eb="3">
      <t>イワテケン</t>
    </rPh>
    <rPh sb="3" eb="5">
      <t>コウキ</t>
    </rPh>
    <rPh sb="5" eb="8">
      <t>コウレイシャ</t>
    </rPh>
    <rPh sb="8" eb="10">
      <t>イリョウ</t>
    </rPh>
    <rPh sb="10" eb="12">
      <t>コウイキ</t>
    </rPh>
    <rPh sb="12" eb="14">
      <t>レンゴウ</t>
    </rPh>
    <phoneticPr fontId="28"/>
  </si>
  <si>
    <t>岩手県市町村総合事務組合</t>
    <rPh sb="0" eb="3">
      <t>イワテケン</t>
    </rPh>
    <rPh sb="3" eb="6">
      <t>シチョウソン</t>
    </rPh>
    <rPh sb="6" eb="8">
      <t>ソウゴウ</t>
    </rPh>
    <rPh sb="8" eb="10">
      <t>ジム</t>
    </rPh>
    <rPh sb="10" eb="12">
      <t>クミアイ</t>
    </rPh>
    <phoneticPr fontId="2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</si>
  <si>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</si>
  <si>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</si>
  <si>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額を抑制してきたことなどから、年々数値は改善の傾向にあるが、盛岡南公園野球場整備事業等に係る公共施設等適正管理推進事業債の新規発行等により地方債残高が増加するとともに、盛岡南公園野球場整備事業及び盛岡学校給食センター整備事業の施設整備完了に伴い、債務負担行為に基づく支出予定額が増加したことが将来負担比率を高める要因となっており、類似団体を上回っている状況にある。
　 有形固定資産減価償却率については、上昇傾向にあり、類似団体平均に近づいているが、公共施設等総合管理計画等に基づく大規模改修等を平成30年度から本格化しており、類似団体平均を上回ることは回避できるものと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</si>
  <si>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</si>
  <si>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</si>
  <si>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</si>
  <si>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</si>
  <si>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</si>
  <si>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</si>
  <si>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実質公債費比率は対前年度比  0.3ptの増となった。平成４～10年度に行った大規模施設の建設、区画整理等の都市計画事業債の償還はピークを過ぎたものの、元利償還金充当一般財源が依然として高い水準にあるため、将来負担比率及び実質公債費比率とも類似団体平均を上回っている。
　 総合計画実施計画に掲げる自治体経営の取組において、実質公債費比率においては、14%を上回らないように、将来負担比率においては、算定開始から現在までで最も数値の高かった 149.4%を上回らない財政運営を行うこととして目標値を設定している。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</si>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</sst>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6E35D44-CA17-4719-B7D0-08C3DD960C7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07C1-4BE6-BE47-C0BF104A6F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45470</c:v>
                </c:pt>
                <c:pt idx="1">
                  <c:v>59573</c:v>
                </c:pt>
                <c:pt idx="2">
                  <c:v>59687</c:v>
                </c:pt>
                <c:pt idx="3">
                  <c:v>62806</c:v>
                </c:pt>
                <c:pt idx="4">
                  <c:v>73418</c:v>
                </c:pt>
              </c:numCache>
            </c:numRef>
          </c:val>
          <c:smooth val="0"/>
          <c:extLst>
            <c:ext xmlns:c16="http://schemas.microsoft.com/office/drawing/2014/chart" uri="{C3380CC4-5D6E-409C-BE32-E72D297353CC}">
              <c16:uniqueId val="{00000001-07C1-4BE6-BE47-C0BF104A6F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1.61</c:v>
                </c:pt>
                <c:pt idx="1">
                  <c:v>0.64</c:v>
                </c:pt>
                <c:pt idx="2">
                  <c:v>1.47</c:v>
                </c:pt>
                <c:pt idx="3">
                  <c:v>2.35</c:v>
                </c:pt>
                <c:pt idx="4">
                  <c:v>2.74</c:v>
                </c:pt>
              </c:numCache>
            </c:numRef>
          </c:val>
          <c:extLst>
            <c:ext xmlns:c16="http://schemas.microsoft.com/office/drawing/2014/chart" uri="{C3380CC4-5D6E-409C-BE32-E72D297353CC}">
              <c16:uniqueId val="{00000000-6076-4F82-A099-698CEF03B6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12.1</c:v>
                </c:pt>
                <c:pt idx="1">
                  <c:v>12.08</c:v>
                </c:pt>
                <c:pt idx="2">
                  <c:v>12.82</c:v>
                </c:pt>
                <c:pt idx="3">
                  <c:v>13.03</c:v>
                </c:pt>
                <c:pt idx="4">
                  <c:v>10.28</c:v>
                </c:pt>
              </c:numCache>
            </c:numRef>
          </c:val>
          <c:extLst>
            <c:ext xmlns:c16="http://schemas.microsoft.com/office/drawing/2014/chart" uri="{C3380CC4-5D6E-409C-BE32-E72D297353CC}">
              <c16:uniqueId val="{00000001-6076-4F82-A099-698CEF03B6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-0.52</c:v>
                </c:pt>
                <c:pt idx="1">
                  <c:v>-0.98</c:v>
                </c:pt>
                <c:pt idx="2">
                  <c:v>1.77</c:v>
                </c:pt>
                <c:pt idx="3">
                  <c:v>1.69</c:v>
                </c:pt>
                <c:pt idx="4">
                  <c:v>-2.7</c:v>
                </c:pt>
              </c:numCache>
            </c:numRef>
          </c:val>
          <c:smooth val="0"/>
          <c:extLst>
            <c:ext xmlns:c16="http://schemas.microsoft.com/office/drawing/2014/chart" uri="{C3380CC4-5D6E-409C-BE32-E72D297353CC}">
              <c16:uniqueId val="{00000002-6076-4F82-A099-698CEF03B6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CEC-41CA-84C0-53F59AB71D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EC-41CA-84C0-53F59AB71DE1}"/>
            </c:ext>
          </c:extLst>
        </c:ser>
        <c:ser>
          <c:idx val="2"/>
          <c:order val="2"/>
          <c:tx>
            <c:strRef>
              <c:f>データシート!$A$29</c:f>
              <c:strCache>
                <c:ptCount val="1"/>
                <c:pt idx="0">
                  <c:v>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6CEC-41CA-84C0-53F59AB71DE1}"/>
            </c:ext>
          </c:extLst>
        </c:ser>
        <c:ser>
          <c:idx val="3"/>
          <c:order val="3"/>
          <c:tx>
            <c:strRef>
              <c:f>データシート!$A$30</c:f>
              <c:strCache>
                <c:ptCount val="1"/>
                <c:pt idx="0">
                  <c:v>母子父子寡婦福祉資金貸付事業費特別会計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0.11</c:v>
                </c:pt>
                <c:pt idx="2">
                  <c:v>#N/A</c:v>
                </c:pt>
                <c:pt idx="3">
                  <c:v>0.01</c:v>
                </c:pt>
                <c:pt idx="4">
                  <c:v>#N/A</c:v>
                </c:pt>
                <c:pt idx="5">
                  <c:v>0.02</c:v>
                </c:pt>
                <c:pt idx="6">
                  <c:v>#N/A</c:v>
                </c:pt>
                <c:pt idx="7">
                  <c:v>7.0000000000000007E-2</c:v>
                </c:pt>
                <c:pt idx="8">
                  <c:v>#N/A</c:v>
                </c:pt>
                <c:pt idx="9">
                  <c:v>0.12</c:v>
                </c:pt>
              </c:numCache>
            </c:numRef>
          </c:val>
          <c:extLst>
            <c:ext xmlns:c16="http://schemas.microsoft.com/office/drawing/2014/chart" uri="{C3380CC4-5D6E-409C-BE32-E72D297353CC}">
              <c16:uniqueId val="{00000003-6CEC-41CA-84C0-53F59AB71DE1}"/>
            </c:ext>
          </c:extLst>
        </c:ser>
        <c:ser>
          <c:idx val="4"/>
          <c:order val="4"/>
          <c:tx>
            <c:strRef>
              <c:f>データシート!$A$31</c:f>
              <c:strCache>
                <c:ptCount val="1"/>
                <c:pt idx="0">
                  <c:v>介護保険事業費特別会計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0.26</c:v>
                </c:pt>
                <c:pt idx="2">
                  <c:v>#N/A</c:v>
                </c:pt>
                <c:pt idx="3">
                  <c:v>0.75</c:v>
                </c:pt>
                <c:pt idx="4">
                  <c:v>#N/A</c:v>
                </c:pt>
                <c:pt idx="5">
                  <c:v>0.02</c:v>
                </c:pt>
                <c:pt idx="6">
                  <c:v>#N/A</c:v>
                </c:pt>
                <c:pt idx="7">
                  <c:v>0.37</c:v>
                </c:pt>
                <c:pt idx="8">
                  <c:v>#N/A</c:v>
                </c:pt>
                <c:pt idx="9">
                  <c:v>0.19</c:v>
                </c:pt>
              </c:numCache>
            </c:numRef>
          </c:val>
          <c:extLst>
            <c:ext xmlns:c16="http://schemas.microsoft.com/office/drawing/2014/chart" uri="{C3380CC4-5D6E-409C-BE32-E72D297353CC}">
              <c16:uniqueId val="{00000004-6CEC-41CA-84C0-53F59AB71DE1}"/>
            </c:ext>
          </c:extLst>
        </c:ser>
        <c:ser>
          <c:idx val="5"/>
          <c:order val="5"/>
          <c:tx>
            <c:strRef>
              <c:f>データシート!$A$32</c:f>
              <c:strCache>
                <c:ptCount val="1"/>
                <c:pt idx="0">
                  <c:v>国民健康保険費特別会計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0.11</c:v>
                </c:pt>
                <c:pt idx="4">
                  <c:v>#N/A</c:v>
                </c:pt>
                <c:pt idx="5">
                  <c:v>0.28999999999999998</c:v>
                </c:pt>
                <c:pt idx="6">
                  <c:v>#N/A</c:v>
                </c:pt>
                <c:pt idx="7">
                  <c:v>0.3</c:v>
                </c:pt>
                <c:pt idx="8">
                  <c:v>#N/A</c:v>
                </c:pt>
                <c:pt idx="9">
                  <c:v>0.19</c:v>
                </c:pt>
              </c:numCache>
            </c:numRef>
          </c:val>
          <c:extLst>
            <c:ext xmlns:c16="http://schemas.microsoft.com/office/drawing/2014/chart" uri="{C3380CC4-5D6E-409C-BE32-E72D297353CC}">
              <c16:uniqueId val="{00000005-6CEC-41CA-84C0-53F59AB71DE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0.33</c:v>
                </c:pt>
                <c:pt idx="1">
                  <c:v>#N/A</c:v>
                </c:pt>
                <c:pt idx="2">
                  <c:v>0.46</c:v>
                </c:pt>
                <c:pt idx="3">
                  <c:v>#N/A</c:v>
                </c:pt>
                <c:pt idx="4">
                  <c:v>#N/A</c:v>
                </c:pt>
                <c:pt idx="5">
                  <c:v>0.33</c:v>
                </c:pt>
                <c:pt idx="6">
                  <c:v>#N/A</c:v>
                </c:pt>
                <c:pt idx="7">
                  <c:v>1.27</c:v>
                </c:pt>
                <c:pt idx="8">
                  <c:v>#N/A</c:v>
                </c:pt>
                <c:pt idx="9">
                  <c:v>1.69</c:v>
                </c:pt>
              </c:numCache>
            </c:numRef>
          </c:val>
          <c:extLst>
            <c:ext xmlns:c16="http://schemas.microsoft.com/office/drawing/2014/chart" uri="{C3380CC4-5D6E-409C-BE32-E72D297353CC}">
              <c16:uniqueId val="{00000006-6CEC-41CA-84C0-53F59AB71DE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1.49</c:v>
                </c:pt>
                <c:pt idx="2">
                  <c:v>#N/A</c:v>
                </c:pt>
                <c:pt idx="3">
                  <c:v>0.63</c:v>
                </c:pt>
                <c:pt idx="4">
                  <c:v>#N/A</c:v>
                </c:pt>
                <c:pt idx="5">
                  <c:v>1.44</c:v>
                </c:pt>
                <c:pt idx="6">
                  <c:v>#N/A</c:v>
                </c:pt>
                <c:pt idx="7">
                  <c:v>2.27</c:v>
                </c:pt>
                <c:pt idx="8">
                  <c:v>#N/A</c:v>
                </c:pt>
                <c:pt idx="9">
                  <c:v>2.61</c:v>
                </c:pt>
              </c:numCache>
            </c:numRef>
          </c:val>
          <c:extLst>
            <c:ext xmlns:c16="http://schemas.microsoft.com/office/drawing/2014/chart" uri="{C3380CC4-5D6E-409C-BE32-E72D297353CC}">
              <c16:uniqueId val="{00000007-6CEC-41CA-84C0-53F59AB71DE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4.68</c:v>
                </c:pt>
                <c:pt idx="2">
                  <c:v>#N/A</c:v>
                </c:pt>
                <c:pt idx="3">
                  <c:v>5.89</c:v>
                </c:pt>
                <c:pt idx="4">
                  <c:v>#N/A</c:v>
                </c:pt>
                <c:pt idx="5">
                  <c:v>6.75</c:v>
                </c:pt>
                <c:pt idx="6">
                  <c:v>#N/A</c:v>
                </c:pt>
                <c:pt idx="7">
                  <c:v>7.77</c:v>
                </c:pt>
                <c:pt idx="8">
                  <c:v>#N/A</c:v>
                </c:pt>
                <c:pt idx="9">
                  <c:v>8.83</c:v>
                </c:pt>
              </c:numCache>
            </c:numRef>
          </c:val>
          <c:extLst>
            <c:ext xmlns:c16="http://schemas.microsoft.com/office/drawing/2014/chart" uri="{C3380CC4-5D6E-409C-BE32-E72D297353CC}">
              <c16:uniqueId val="{00000008-6CEC-41CA-84C0-53F59AB71DE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16.8</c:v>
                </c:pt>
                <c:pt idx="2">
                  <c:v>#N/A</c:v>
                </c:pt>
                <c:pt idx="3">
                  <c:v>16.53</c:v>
                </c:pt>
                <c:pt idx="4">
                  <c:v>#N/A</c:v>
                </c:pt>
                <c:pt idx="5">
                  <c:v>16.22</c:v>
                </c:pt>
                <c:pt idx="6">
                  <c:v>#N/A</c:v>
                </c:pt>
                <c:pt idx="7">
                  <c:v>14.64</c:v>
                </c:pt>
                <c:pt idx="8">
                  <c:v>#N/A</c:v>
                </c:pt>
                <c:pt idx="9">
                  <c:v>13.67</c:v>
                </c:pt>
              </c:numCache>
            </c:numRef>
          </c:val>
          <c:extLst>
            <c:ext xmlns:c16="http://schemas.microsoft.com/office/drawing/2014/chart" uri="{C3380CC4-5D6E-409C-BE32-E72D297353CC}">
              <c16:uniqueId val="{00000009-6CEC-41CA-84C0-53F59AB71D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11406</c:v>
                </c:pt>
                <c:pt idx="5">
                  <c:v>11069</c:v>
                </c:pt>
                <c:pt idx="8">
                  <c:v>10842</c:v>
                </c:pt>
                <c:pt idx="11">
                  <c:v>10716</c:v>
                </c:pt>
                <c:pt idx="14">
                  <c:v>10657</c:v>
                </c:pt>
              </c:numCache>
            </c:numRef>
          </c:val>
          <c:extLst>
            <c:ext xmlns:c16="http://schemas.microsoft.com/office/drawing/2014/chart" uri="{C3380CC4-5D6E-409C-BE32-E72D297353CC}">
              <c16:uniqueId val="{00000000-1354-494B-BF4C-E5E61063C8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54-494B-BF4C-E5E61063C8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168</c:v>
                </c:pt>
                <c:pt idx="3">
                  <c:v>147</c:v>
                </c:pt>
                <c:pt idx="6">
                  <c:v>111</c:v>
                </c:pt>
                <c:pt idx="9">
                  <c:v>91</c:v>
                </c:pt>
                <c:pt idx="12">
                  <c:v>265</c:v>
                </c:pt>
              </c:numCache>
            </c:numRef>
          </c:val>
          <c:extLst>
            <c:ext xmlns:c16="http://schemas.microsoft.com/office/drawing/2014/chart" uri="{C3380CC4-5D6E-409C-BE32-E72D297353CC}">
              <c16:uniqueId val="{00000002-1354-494B-BF4C-E5E61063C8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499</c:v>
                </c:pt>
                <c:pt idx="3">
                  <c:v>563</c:v>
                </c:pt>
                <c:pt idx="6">
                  <c:v>541</c:v>
                </c:pt>
                <c:pt idx="9">
                  <c:v>572</c:v>
                </c:pt>
                <c:pt idx="12">
                  <c:v>552</c:v>
                </c:pt>
              </c:numCache>
            </c:numRef>
          </c:val>
          <c:extLst>
            <c:ext xmlns:c16="http://schemas.microsoft.com/office/drawing/2014/chart" uri="{C3380CC4-5D6E-409C-BE32-E72D297353CC}">
              <c16:uniqueId val="{00000003-1354-494B-BF4C-E5E61063C8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3460</c:v>
                </c:pt>
                <c:pt idx="3">
                  <c:v>3399</c:v>
                </c:pt>
                <c:pt idx="6">
                  <c:v>3358</c:v>
                </c:pt>
                <c:pt idx="9">
                  <c:v>3351</c:v>
                </c:pt>
                <c:pt idx="12">
                  <c:v>3318</c:v>
                </c:pt>
              </c:numCache>
            </c:numRef>
          </c:val>
          <c:extLst>
            <c:ext xmlns:c16="http://schemas.microsoft.com/office/drawing/2014/chart" uri="{C3380CC4-5D6E-409C-BE32-E72D297353CC}">
              <c16:uniqueId val="{00000004-1354-494B-BF4C-E5E61063C8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54-494B-BF4C-E5E61063C8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54-494B-BF4C-E5E61063C8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12436</c:v>
                </c:pt>
                <c:pt idx="3">
                  <c:v>12353</c:v>
                </c:pt>
                <c:pt idx="6">
                  <c:v>12364</c:v>
                </c:pt>
                <c:pt idx="9">
                  <c:v>12536</c:v>
                </c:pt>
                <c:pt idx="12">
                  <c:v>12844</c:v>
                </c:pt>
              </c:numCache>
            </c:numRef>
          </c:val>
          <c:extLst>
            <c:ext xmlns:c16="http://schemas.microsoft.com/office/drawing/2014/chart" uri="{C3380CC4-5D6E-409C-BE32-E72D297353CC}">
              <c16:uniqueId val="{00000007-1354-494B-BF4C-E5E61063C8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5157</c:v>
                </c:pt>
                <c:pt idx="2">
                  <c:v>#N/A</c:v>
                </c:pt>
                <c:pt idx="3">
                  <c:v>#N/A</c:v>
                </c:pt>
                <c:pt idx="4">
                  <c:v>5393</c:v>
                </c:pt>
                <c:pt idx="5">
                  <c:v>#N/A</c:v>
                </c:pt>
                <c:pt idx="6">
                  <c:v>#N/A</c:v>
                </c:pt>
                <c:pt idx="7">
                  <c:v>5532</c:v>
                </c:pt>
                <c:pt idx="8">
                  <c:v>#N/A</c:v>
                </c:pt>
                <c:pt idx="9">
                  <c:v>#N/A</c:v>
                </c:pt>
                <c:pt idx="10">
                  <c:v>5834</c:v>
                </c:pt>
                <c:pt idx="11">
                  <c:v>#N/A</c:v>
                </c:pt>
                <c:pt idx="12">
                  <c:v>#N/A</c:v>
                </c:pt>
                <c:pt idx="13">
                  <c:v>6322</c:v>
                </c:pt>
                <c:pt idx="14">
                  <c:v>#N/A</c:v>
                </c:pt>
              </c:numCache>
            </c:numRef>
          </c:val>
          <c:smooth val="0"/>
          <c:extLst>
            <c:ext xmlns:c16="http://schemas.microsoft.com/office/drawing/2014/chart" uri="{C3380CC4-5D6E-409C-BE32-E72D297353CC}">
              <c16:uniqueId val="{00000008-1354-494B-BF4C-E5E61063C8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104948</c:v>
                </c:pt>
                <c:pt idx="5">
                  <c:v>104005</c:v>
                </c:pt>
                <c:pt idx="8">
                  <c:v>103394</c:v>
                </c:pt>
                <c:pt idx="11">
                  <c:v>102806</c:v>
                </c:pt>
                <c:pt idx="14">
                  <c:v>101024</c:v>
                </c:pt>
              </c:numCache>
            </c:numRef>
          </c:val>
          <c:extLst>
            <c:ext xmlns:c16="http://schemas.microsoft.com/office/drawing/2014/chart" uri="{C3380CC4-5D6E-409C-BE32-E72D297353CC}">
              <c16:uniqueId val="{00000000-0870-47DA-BA30-B7C5656F5F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20833</c:v>
                </c:pt>
                <c:pt idx="5">
                  <c:v>20400</c:v>
                </c:pt>
                <c:pt idx="8">
                  <c:v>20338</c:v>
                </c:pt>
                <c:pt idx="11">
                  <c:v>19820</c:v>
                </c:pt>
                <c:pt idx="14">
                  <c:v>18788</c:v>
                </c:pt>
              </c:numCache>
            </c:numRef>
          </c:val>
          <c:extLst>
            <c:ext xmlns:c16="http://schemas.microsoft.com/office/drawing/2014/chart" uri="{C3380CC4-5D6E-409C-BE32-E72D297353CC}">
              <c16:uniqueId val="{00000001-0870-47DA-BA30-B7C5656F5F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15449</c:v>
                </c:pt>
                <c:pt idx="5">
                  <c:v>15587</c:v>
                </c:pt>
                <c:pt idx="8">
                  <c:v>18060</c:v>
                </c:pt>
                <c:pt idx="11">
                  <c:v>20358</c:v>
                </c:pt>
                <c:pt idx="14">
                  <c:v>19186</c:v>
                </c:pt>
              </c:numCache>
            </c:numRef>
          </c:val>
          <c:extLst>
            <c:ext xmlns:c16="http://schemas.microsoft.com/office/drawing/2014/chart" uri="{C3380CC4-5D6E-409C-BE32-E72D297353CC}">
              <c16:uniqueId val="{00000002-0870-47DA-BA30-B7C5656F5F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70-47DA-BA30-B7C5656F5F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70-47DA-BA30-B7C5656F5F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70-47DA-BA30-B7C5656F5F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12854</c:v>
                </c:pt>
                <c:pt idx="3">
                  <c:v>12585</c:v>
                </c:pt>
                <c:pt idx="6">
                  <c:v>12069</c:v>
                </c:pt>
                <c:pt idx="9">
                  <c:v>12073</c:v>
                </c:pt>
                <c:pt idx="12">
                  <c:v>11994</c:v>
                </c:pt>
              </c:numCache>
            </c:numRef>
          </c:val>
          <c:extLst>
            <c:ext xmlns:c16="http://schemas.microsoft.com/office/drawing/2014/chart" uri="{C3380CC4-5D6E-409C-BE32-E72D297353CC}">
              <c16:uniqueId val="{00000006-0870-47DA-BA30-B7C5656F5F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3095</c:v>
                </c:pt>
                <c:pt idx="3">
                  <c:v>2941</c:v>
                </c:pt>
                <c:pt idx="6">
                  <c:v>2957</c:v>
                </c:pt>
                <c:pt idx="9">
                  <c:v>2462</c:v>
                </c:pt>
                <c:pt idx="12">
                  <c:v>2105</c:v>
                </c:pt>
              </c:numCache>
            </c:numRef>
          </c:val>
          <c:extLst>
            <c:ext xmlns:c16="http://schemas.microsoft.com/office/drawing/2014/chart" uri="{C3380CC4-5D6E-409C-BE32-E72D297353CC}">
              <c16:uniqueId val="{00000007-0870-47DA-BA30-B7C5656F5F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26206</c:v>
                </c:pt>
                <c:pt idx="3">
                  <c:v>24858</c:v>
                </c:pt>
                <c:pt idx="6">
                  <c:v>24169</c:v>
                </c:pt>
                <c:pt idx="9">
                  <c:v>23307</c:v>
                </c:pt>
                <c:pt idx="12">
                  <c:v>22988</c:v>
                </c:pt>
              </c:numCache>
            </c:numRef>
          </c:val>
          <c:extLst>
            <c:ext xmlns:c16="http://schemas.microsoft.com/office/drawing/2014/chart" uri="{C3380CC4-5D6E-409C-BE32-E72D297353CC}">
              <c16:uniqueId val="{00000008-0870-47DA-BA30-B7C5656F5F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515</c:v>
                </c:pt>
                <c:pt idx="3">
                  <c:v>374</c:v>
                </c:pt>
                <c:pt idx="6">
                  <c:v>264</c:v>
                </c:pt>
                <c:pt idx="9">
                  <c:v>173</c:v>
                </c:pt>
                <c:pt idx="12">
                  <c:v>2221</c:v>
                </c:pt>
              </c:numCache>
            </c:numRef>
          </c:val>
          <c:extLst>
            <c:ext xmlns:c16="http://schemas.microsoft.com/office/drawing/2014/chart" uri="{C3380CC4-5D6E-409C-BE32-E72D297353CC}">
              <c16:uniqueId val="{00000009-0870-47DA-BA30-B7C5656F5F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131489</c:v>
                </c:pt>
                <c:pt idx="3">
                  <c:v>133658</c:v>
                </c:pt>
                <c:pt idx="6">
                  <c:v>135587</c:v>
                </c:pt>
                <c:pt idx="9">
                  <c:v>138976</c:v>
                </c:pt>
                <c:pt idx="12">
                  <c:v>140568</c:v>
                </c:pt>
              </c:numCache>
            </c:numRef>
          </c:val>
          <c:extLst>
            <c:ext xmlns:c16="http://schemas.microsoft.com/office/drawing/2014/chart" uri="{C3380CC4-5D6E-409C-BE32-E72D297353CC}">
              <c16:uniqueId val="{0000000A-0870-47DA-BA30-B7C5656F5F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32929</c:v>
                </c:pt>
                <c:pt idx="2">
                  <c:v>#N/A</c:v>
                </c:pt>
                <c:pt idx="3">
                  <c:v>#N/A</c:v>
                </c:pt>
                <c:pt idx="4">
                  <c:v>34425</c:v>
                </c:pt>
                <c:pt idx="5">
                  <c:v>#N/A</c:v>
                </c:pt>
                <c:pt idx="6">
                  <c:v>#N/A</c:v>
                </c:pt>
                <c:pt idx="7">
                  <c:v>33254</c:v>
                </c:pt>
                <c:pt idx="8">
                  <c:v>#N/A</c:v>
                </c:pt>
                <c:pt idx="9">
                  <c:v>#N/A</c:v>
                </c:pt>
                <c:pt idx="10">
                  <c:v>34007</c:v>
                </c:pt>
                <c:pt idx="11">
                  <c:v>#N/A</c:v>
                </c:pt>
                <c:pt idx="12">
                  <c:v>#N/A</c:v>
                </c:pt>
                <c:pt idx="13">
                  <c:v>40878</c:v>
                </c:pt>
                <c:pt idx="14">
                  <c:v>#N/A</c:v>
                </c:pt>
              </c:numCache>
            </c:numRef>
          </c:val>
          <c:smooth val="0"/>
          <c:extLst>
            <c:ext xmlns:c16="http://schemas.microsoft.com/office/drawing/2014/chart" uri="{C3380CC4-5D6E-409C-BE32-E72D297353CC}">
              <c16:uniqueId val="{0000000B-0870-47DA-BA30-B7C5656F5F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8335</c:v>
                </c:pt>
                <c:pt idx="1">
                  <c:v>8843</c:v>
                </c:pt>
                <c:pt idx="2">
                  <c:v>6823</c:v>
                </c:pt>
              </c:numCache>
            </c:numRef>
          </c:val>
          <c:extLst>
            <c:ext xmlns:c16="http://schemas.microsoft.com/office/drawing/2014/chart" uri="{C3380CC4-5D6E-409C-BE32-E72D297353CC}">
              <c16:uniqueId val="{00000000-D78B-462E-AA24-F1BD0D49AB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1020</c:v>
                </c:pt>
                <c:pt idx="1">
                  <c:v>2550</c:v>
                </c:pt>
                <c:pt idx="2">
                  <c:v>2950</c:v>
                </c:pt>
              </c:numCache>
            </c:numRef>
          </c:val>
          <c:extLst>
            <c:ext xmlns:c16="http://schemas.microsoft.com/office/drawing/2014/chart" uri="{C3380CC4-5D6E-409C-BE32-E72D297353CC}">
              <c16:uniqueId val="{00000001-D78B-462E-AA24-F1BD0D49AB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6120</c:v>
                </c:pt>
                <c:pt idx="1">
                  <c:v>6406</c:v>
                </c:pt>
                <c:pt idx="2">
                  <c:v>5945</c:v>
                </c:pt>
              </c:numCache>
            </c:numRef>
          </c:val>
          <c:extLst>
            <c:ext xmlns:c16="http://schemas.microsoft.com/office/drawing/2014/chart" uri="{C3380CC4-5D6E-409C-BE32-E72D297353CC}">
              <c16:uniqueId val="{00000002-D78B-462E-AA24-F1BD0D49AB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{90E9F6D1-E98B-4338-9D74-EBBD7DBDE118}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A8C-40C7-9451-8DF60EA09D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{1B7D8EC2-2BC6-47AD-A3D1-B1A2BF248EA8}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8C-40C7-9451-8DF60EA09D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{24F9B27A-97DD-4927-A682-4E1B1AC3578E}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8C-40C7-9451-8DF60EA09D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{0FA87359-B227-4F41-ADFA-45A7C1F98EA4}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8C-40C7-9451-8DF60EA09D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{B2FE5BF7-6014-406F-A61A-C449917C51BF}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8C-40C7-9451-8DF60EA09D1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{F5108C1E-37CE-474F-AADA-9A24EDBF0B5C}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A8C-40C7-9451-8DF60EA09D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{F5977F96-C7A9-4DA5-8441-4E6C985372F6}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A8C-40C7-9451-8DF60EA09D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{4ADE7A6F-CD80-4030-A273-C0D7D038593C}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A8C-40C7-9451-8DF60EA09D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{F989B034-F1CA-4FE8-AFB5-0B3F3E2BE7DA}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A8C-40C7-9451-8DF60EA09D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60.8</c:v>
                </c:pt>
                <c:pt idx="16">
                  <c:v>62.1</c:v>
                </c:pt>
                <c:pt idx="24">
                  <c:v>63.6</c:v>
                </c:pt>
                <c:pt idx="32">
                  <c:v>63.7</c:v>
                </c:pt>
              </c:numCache>
            </c:numRef>
          </c:xVal>
          <c:yVal>
            <c:numRef>
              <c:f>公会計指標分析・財政指標組合せ分析表!$BP$51:$DC$51</c:f>
              <c:numCache>
                <c:formatCode>#,##0.0;"▲ "#,##0.0</c:formatCode>
                <c:ptCount val="40"/>
                <c:pt idx="0">
                  <c:v>60.6</c:v>
                </c:pt>
                <c:pt idx="8">
                  <c:v>63</c:v>
                </c:pt>
                <c:pt idx="16">
                  <c:v>59.5</c:v>
                </c:pt>
                <c:pt idx="24">
                  <c:v>57.8</c:v>
                </c:pt>
                <c:pt idx="32">
                  <c:v>71.2</c:v>
                </c:pt>
              </c:numCache>
            </c:numRef>
          </c:yVal>
          <c:smooth val="0"/>
          <c:extLst>
            <c:ext xmlns:c16="http://schemas.microsoft.com/office/drawing/2014/chart" uri="{C3380CC4-5D6E-409C-BE32-E72D297353CC}">
              <c16:uniqueId val="{00000009-7A8C-40C7-9451-8DF60EA09D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{F347BEE0-A195-4044-9367-8DF6031A0404}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A8C-40C7-9451-8DF60EA09D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{22AB17A7-8AED-48E3-9BF2-30D68D2A27EF}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8C-40C7-9451-8DF60EA09D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{84FADE39-17C3-40A4-863D-FF9797F8D480}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8C-40C7-9451-8DF60EA09D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{B1B598BC-066E-4B1B-B026-E39FB7EE11D5}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8C-40C7-9451-8DF60EA09D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{66A911D6-AF49-4D21-87B3-C612EAEC250A}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8C-40C7-9451-8DF60EA09D1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{F509EF95-98DD-4612-B340-3934EDFFDD16}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A8C-40C7-9451-8DF60EA09D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{C9CBFA92-730D-4A6D-AB26-DF8C63099568}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A8C-40C7-9451-8DF60EA09D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{6ADCFDDD-4275-4B9B-B4BF-D0B5B1BF5321}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A8C-40C7-9451-8DF60EA09D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{A318974F-C8A5-4A07-A2CF-94A045864DFE}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A8C-40C7-9451-8DF60EA09D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7A8C-40C7-9451-8DF60EA09D18}"/>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279495078984402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{FB8F2245-280D-4910-A0F8-A04EA32DDA5B}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387-4B26-B4F6-8273A6DB9F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{5745109F-E3B1-4C61-8180-B0CAB9841C42}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87-4B26-B4F6-8273A6DB9F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{50621F41-C8A5-4120-8D5A-E8FAABC77D46}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87-4B26-B4F6-8273A6DB9F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{3E055EDE-9A05-4AB8-9DBA-E81EBDB5BE67}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87-4B26-B4F6-8273A6DB9F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{D48B3276-C0F6-4C0E-AB4E-C79A19794F56}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87-4B26-B4F6-8273A6DB9FAF}"/>
                </c:ext>
              </c:extLst>
            </c:dLbl>
            <c:dLbl>
              <c:idx val="8"/>
              <c:layout>
                <c:manualLayout>
                  <c:x val="-3.2988839265201846E-2"/>
                  <c:y val="-5.474903538376082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{AA587C0A-064E-4C7D-8928-1982646EAEB7}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387-4B26-B4F6-8273A6DB9FAF}"/>
                </c:ext>
              </c:extLst>
            </c:dLbl>
            <c:dLbl>
              <c:idx val="16"/>
              <c:layout>
                <c:manualLayout>
                  <c:x val="-3.1570342725075584E-2"/>
                  <c:y val="-5.560799420785030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{2B13CB1A-A011-466A-B590-4033723D88A8}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387-4B26-B4F6-8273A6DB9FAF}"/>
                </c:ext>
              </c:extLst>
            </c:dLbl>
            <c:dLbl>
              <c:idx val="24"/>
              <c:layout>
                <c:manualLayout>
                  <c:x val="-3.1570342725075584E-2"/>
                  <c:y val="-7.68925691842014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{A89F3384-ABF1-4071-AB95-610C12C29FC4}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387-4B26-B4F6-8273A6DB9FA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{CCE0B31D-F516-4DA8-B744-E99D2F9ABF8B}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387-4B26-B4F6-8273A6DB9F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9.5</c:v>
                </c:pt>
                <c:pt idx="16">
                  <c:v>9.6999999999999993</c:v>
                </c:pt>
                <c:pt idx="24">
                  <c:v>9.9</c:v>
                </c:pt>
                <c:pt idx="32">
                  <c:v>10.199999999999999</c:v>
                </c:pt>
              </c:numCache>
            </c:numRef>
          </c:xVal>
          <c:yVal>
            <c:numRef>
              <c:f>公会計指標分析・財政指標組合せ分析表!$BP$73:$DC$73</c:f>
              <c:numCache>
                <c:formatCode>#,##0.0;"▲ "#,##0.0</c:formatCode>
                <c:ptCount val="40"/>
                <c:pt idx="0">
                  <c:v>60.6</c:v>
                </c:pt>
                <c:pt idx="8">
                  <c:v>63</c:v>
                </c:pt>
                <c:pt idx="16">
                  <c:v>59.5</c:v>
                </c:pt>
                <c:pt idx="24">
                  <c:v>57.8</c:v>
                </c:pt>
                <c:pt idx="32">
                  <c:v>71.2</c:v>
                </c:pt>
              </c:numCache>
            </c:numRef>
          </c:yVal>
          <c:smooth val="0"/>
          <c:extLst>
            <c:ext xmlns:c16="http://schemas.microsoft.com/office/drawing/2014/chart" uri="{C3380CC4-5D6E-409C-BE32-E72D297353CC}">
              <c16:uniqueId val="{00000009-2387-4B26-B4F6-8273A6DB9F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98891105873069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{9A72874D-0B85-4F74-8F13-B613B7F08C74}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387-4B26-B4F6-8273A6DB9F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{985F8C95-FB74-43D9-932A-9D86643EFA2F}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87-4B26-B4F6-8273A6DB9F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{7588BD93-CBDF-470D-B9FD-2C9CF08B0FE3}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87-4B26-B4F6-8273A6DB9F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{C81119AE-FE13-441F-B90E-D6655626C96B}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87-4B26-B4F6-8273A6DB9F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{DDE7CE73-2001-4CA5-BE44-0EC48C9CF9DA}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87-4B26-B4F6-8273A6DB9FAF}"/>
                </c:ext>
              </c:extLst>
            </c:dLbl>
            <c:dLbl>
              <c:idx val="8"/>
              <c:layout>
                <c:manualLayout>
                  <c:x val="-3.027942328545566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{EBB9DDB0-CAAF-4850-BD19-864FBE0B3E9B}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387-4B26-B4F6-8273A6DB9FA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{797AE776-7E6D-45CC-BBDD-517C7AF6D5C6}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387-4B26-B4F6-8273A6DB9FA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{4C2C75C7-36B5-4B8B-A181-9B99191FB5FC}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387-4B26-B4F6-8273A6DB9FA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{81DD1E11-CDAB-4F39-833B-A28C2EC6EE5B}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387-4B26-B4F6-8273A6DB9F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2387-4B26-B4F6-8273A6DB9FAF}"/>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準ずる債務負担行為が盛岡南公園野球場整備事業及び盛岡学校給食センター整備事業の施設整備完了に伴い大幅に増加するとともに、学校空調設備整備事業に係る学校教育施設等整備事業債の元利償還金の増加や、特定財源、地方交付税措置額の減少による充当可能財源額の減少により、算出の際に分子となる元利償還金等から算入公債費等を除いた額は約５億円増加した。実質的な負担の増により、実質公債費比率は前年度と比較し、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の上昇となった。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今後も、臨時財政対策債発行額の増加や、大規模施設整備などが見込まれ、元利償還金の抑制には時間を要するが、市債依存度や実質公債費比率等を注視しながら、新規発行の抑制に努めていく。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特定財源である基金残高が減少するとともに、一般会計等に係る地方債の現在高が、公共施設保有最適化・長寿命化計画に基づく大規模改修工事の実施などにより増加したことにより、算出の際に、分子となる将来負担額から充当可能財源等を除いた額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億円増加した。また、分母となる標準財政規模から地方交付税措置分を差し引いた額も、前年度と比較して減少したことから、将来負担比率が前年度に比べ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大規模施設整備などにより、地方債残高は増加する見込みであり、将来負担は増加が見込まれるが、市債依存度や実質公債費比率等を注視しながら、新規発行の抑制に努めていく。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岩手県盛岡市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157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・これは、取り崩し額の増加などにより、基金残高が財政調整基金で約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億円、公共施設等整備基金で約４億円、前年度から減少したことが主な要因である。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・社会保障関連経費や公共施設の保有最適化・長寿命化計画事業などの増が見込まれることから、今後の財政需要の増大にも適切に対応していけるように一定額を確保していくことを予定している。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市庁舎整備基金：市庁舎の整備に要する財源に充てるため。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公共施設等整備基金：公共施設等の整備事業に要する経費の財源に充てるため。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新型コロナウイルス感染症対応利子補給等基金：新型コロナウイルス感染症対応地方創生臨時交付金実施計画に基づき中小企業者に対して行う利子及び保証料の補給に要する経費の財源に充てるため。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国際交流基金：国際化に対応した施策の推進と市民の国際感覚の醸成に資するため。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農林業振興基金：農林事業の資金に充てるため。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市庁舎整備基金：市庁舎の建て替え等の財源とするための積立により約４億円の増加となっている。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公共施設等整備基金：今後、本格化する公共施設の保有最適化・長寿命化計画に係る大規模改修工事等の財源としたことににより約４億円の減少となっている。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応利子補給等基金：新型コロナウイルス感染症対応地方創生臨時交付金実施計画に基づき中小企業者に対して行う利子及び保証料の補給に要する経費の財源としたことで約４億円の減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国際交流基金：姉妹都市等国際交流事業などの国際交流関係事業の財源とするための積立てによる増。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農林業振興基金：農林事業の財源とするための積立により約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基金の使途を明確にし、今後の各事業の計画を踏まえ、適正な規模の維持、活用を図ることとする。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財政構造改革として、歳入歳出両面にわたる取組を進めてきたが、そうした取組をしてもなお、解消できない財源不足額や災害等の対応については、財源調整的な基金の取り崩し等により対応し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・令和４年度においては、決算剰余金を積み立てた一方で、増大する社会保障経費などに対応するため、取り崩しが積み立てを上回ったことが要因である。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や公共施設の保有最適化・長寿命化計画事業の増が見込まれることから、これまで同様、予算編成や予算執行における効率化の徹底はもとより、本市が実施している収支改善の取組を着実に進め、今後も標準財政規模に応じた適正な基金規模を維持し効果的な活用を図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億円となっており、前年度から約４億円の増加となっている。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・公設浄化槽事業債償還の財源として取り崩した一方、新産業等用地整備事業の用地売払い収入を積み立てたことなどにより、積立額が取崩し額を上回ったことから、約４億円の積立てを行ったものである。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・地方債の償還計画を踏まえ、適正な基金の管理、活用を図ることとする。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DB65A40-8748-4B06-8E6A-4CD6585AC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676A1CD-5665-4E58-AA04-022A54E32E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BEA86BC-E151-493C-BD07-6F0E591F46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DF7C6CF-A77A-4A70-B43E-7D191F5926F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E7638C7-B067-496A-ACB9-3AD40C11378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201FD6B-92EF-447A-BF24-7D03B744A3E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0A5800F-533C-4218-A74D-E2B929DD5EB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2BCFDB9-4B7D-4C2E-A3EE-EC74FA5B7ED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CBDF4A1-142D-4341-98C4-9FD9A314079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E16B5FC-0FFD-4F5E-ACED-A08D1495CB8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1DB9981-E851-44ED-BBA0-9C754F91910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2C54401-6050-4209-BBF1-95BDDA9AFA5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282,960
281,213
886.47
139,303,721
136,577,158
1,818,839
66,367,120
140,306,450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EC0458A-FF14-469B-A56F-E2D1FD5BE8D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BA31574-5C04-4C06-A9D6-C4CDDA2409E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2086E64-F55F-4E63-B397-AAE2563374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1955653-DF08-48CB-9313-F2632464AD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B464D58-FAE1-4DCC-ABA7-C069844F25C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79D9994-09A0-4E16-B6B5-778D15ED434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040A8B0-AFED-443F-AB30-6FA10CD7AC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36C7070-D1D2-49A3-BC06-5F750D829D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FF5EEBE-E5EA-44B8-8F69-BF42196FCF5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B470F99-E878-4ECF-9893-A58BC03A744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53EAB33-D229-48B8-9705-4A64E47DAC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A2CFCEA-090E-45AE-8D51-0439C9E1C69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3FCD434-B05A-4031-846B-0792F503D4B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9E8F76E-A2FB-4F43-94D7-052E8E08B81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7A228A-A5CB-42F1-A306-243643C0CF2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99107CB-5950-4FD1-94E4-41256C706BE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8AC0164-57F5-4252-AE17-CE415C4EA8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18787D7-325C-493B-8BB6-1621E17B185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D8FA87A-A02B-4102-82D2-475CB8DF437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E9BD226-F160-4FA8-B787-AD7CF02BB4C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30E1276-54E9-4FFB-B6FE-14FDCB93A47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8C1CEB4-11CF-4340-AEFF-1056988DD2D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A30E326-8416-457B-BD47-86A0E9D41A6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AC09173-F305-4B34-BAD2-27C5458AAE9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47D8B0B-DADA-403E-87C5-91A185DA6A0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7C545B7-1749-402B-8037-DB6E523FC94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FD7AAB2-0AFB-410F-958B-CE88DD82F8D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769D84A-808A-4FC5-8805-FF9EF649843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3A94C0C-6F45-4499-B31B-687E3DB7406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F69220C-43B2-404D-BD9C-AFAD72C769C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3C2C741-C152-4A2A-8361-47A194E7A28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96CAACC-9F1B-435A-837E-338ACF452B5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8E57845-48AE-4FA4-B9FB-3B803BD0F27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4A936C7-DC9F-4A65-91B6-D71E6436E2F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42CF5EA-B768-4D00-A84E-2159E67D1A9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利用需要の変化に対応した市民サービスを提供し、限られた財源を効果的に活用した施設管理を行い「公共施設保有の最適化」を図るとともに、「公共施設の長寿命化」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有形固定資産減価償却率については、上昇傾向にあり、類似団体平均に近づいているが、公共施設等総合管理計画等に基づく大規模改修等を平成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年度から本格化しており、類似団体平均を下回ることが見込まれる。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077C453-9F52-4009-B982-AC84D086FA8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A4BA942-6CFD-4D4D-B2EC-5D27671DC0F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2FE7D35-5AC3-4A1D-97F8-E1F76E1851E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7B648BD-73F6-4A10-805A-AF02A23B1A5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392FC8E-2221-4F6D-9FF2-B776AB8D828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B76C808-0D9B-4A22-9A3C-2CABE7AC169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1B25ECD-2C7C-4982-8187-10E597D64D8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CD9B6E8-5E68-403E-A30E-405D25BCB6E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48AD5F1-9660-4FF3-861A-0AE5C834831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A29E409-B071-44AD-9A95-EF1424FD403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5F1CBC0-EA9F-4B1D-B626-4952D1AB963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75DD295-B357-40DA-99FA-C0344BC3156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6B0EAD1-6026-40F5-9113-73A9E697783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CD29FF0-0ADF-4479-93E3-EF7C09DDF38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57159A7-83C4-4BC8-94B8-4828F6DCD2F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0F61B06-C466-4314-A8EA-1B559C92066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A711338F-B838-4FEC-8BCC-C4D1B77CB80F}"/>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2460CCDF-9772-44AE-9A7D-06867C0316C4}"/>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E0DA283B-F807-4092-BF12-BA485B0F8056}"/>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8CB61D45-2A69-42D8-91B3-94B400009DCB}"/>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E70B31B5-8575-44DB-B2C5-95A366011FC8}"/>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0" name="有形固定資産減価償却率平均値テキスト">
          <a:extLst>
            <a:ext uri="{FF2B5EF4-FFF2-40B4-BE49-F238E27FC236}">
              <a16:creationId xmlns:a16="http://schemas.microsoft.com/office/drawing/2014/main" id="{0E53B130-8704-4926-8D3C-61A1D920417D}"/>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73851B10-9D1B-4A3F-80A6-AB7410F24822}"/>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E3F2AD16-811F-4812-B4F8-3F2E797CF54A}"/>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8B06C245-A069-4B1E-8F33-744C05DED892}"/>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5372C04F-5A31-4366-9376-C2C0AE2AA78E}"/>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0B60B3D6-BE5B-432E-AB86-5725D4B749CE}"/>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6467C5C-6A02-4B08-BB6F-BA94BB5DC9F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C9E8168-8929-4157-9064-89F9265C44C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D239AD9-1ED6-42E7-9E1B-2397E06CAAB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8BF7D89-CF05-40EF-96D2-A15688CE33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945549-34BB-404F-BC0E-ED3B123D94E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a:extLst>
            <a:ext uri="{FF2B5EF4-FFF2-40B4-BE49-F238E27FC236}">
              <a16:creationId xmlns:a16="http://schemas.microsoft.com/office/drawing/2014/main" id="{5C45B2A6-79BD-44F3-844C-8EDEB9A565E9}"/>
            </a:ext>
          </a:extLst>
        </xdr:cNvPr>
        <xdr:cNvSpPr/>
      </xdr:nvSpPr>
      <xdr:spPr>
        <a:xfrm>
          <a:off x="47117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51240</xdr:rowOff>
    </xdr:from>
    <xdr:ext cx="405111" cy="259045"/>
    <xdr:sp macro="" textlink="">
      <xdr:nvSpPr>
        <xdr:cNvPr id="82" name="有形固定資産減価償却率該当値テキスト">
          <a:extLst>
            <a:ext uri="{FF2B5EF4-FFF2-40B4-BE49-F238E27FC236}">
              <a16:creationId xmlns:a16="http://schemas.microsoft.com/office/drawing/2014/main" id="{6784EFD2-309B-4AD8-9F61-C915759C1441}"/>
            </a:ext>
          </a:extLst>
        </xdr:cNvPr>
        <xdr:cNvSpPr txBox="1"/>
      </xdr:nvSpPr>
      <xdr:spPr>
        <a:xfrm>
          <a:off x="4813300" y="596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3" name="楕円 82">
          <a:extLst>
            <a:ext uri="{FF2B5EF4-FFF2-40B4-BE49-F238E27FC236}">
              <a16:creationId xmlns:a16="http://schemas.microsoft.com/office/drawing/2014/main" id="{31728B97-C60E-44D8-BE70-D772F2EFE5B6}"/>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79163</xdr:rowOff>
    </xdr:to>
    <xdr:cxnSp macro="">
      <xdr:nvCxnSpPr>
        <xdr:cNvPr id="84" name="直線コネクタ 83">
          <a:extLst>
            <a:ext uri="{FF2B5EF4-FFF2-40B4-BE49-F238E27FC236}">
              <a16:creationId xmlns:a16="http://schemas.microsoft.com/office/drawing/2014/main" id="{7C291571-F126-4A1B-9098-6AF35A8CC0F9}"/>
            </a:ext>
          </a:extLst>
        </xdr:cNvPr>
        <xdr:cNvCxnSpPr/>
      </xdr:nvCxnSpPr>
      <xdr:spPr>
        <a:xfrm>
          <a:off x="4051300" y="6162040"/>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5" name="楕円 84">
          <a:extLst>
            <a:ext uri="{FF2B5EF4-FFF2-40B4-BE49-F238E27FC236}">
              <a16:creationId xmlns:a16="http://schemas.microsoft.com/office/drawing/2014/main" id="{A4DC71F7-9294-41A1-8527-48B4FC17E43B}"/>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75565</xdr:rowOff>
    </xdr:to>
    <xdr:cxnSp macro="">
      <xdr:nvCxnSpPr>
        <xdr:cNvPr id="86" name="直線コネクタ 85">
          <a:extLst>
            <a:ext uri="{FF2B5EF4-FFF2-40B4-BE49-F238E27FC236}">
              <a16:creationId xmlns:a16="http://schemas.microsoft.com/office/drawing/2014/main" id="{FA60063D-493D-453F-90D0-4A932D137871}"/>
            </a:ext>
          </a:extLst>
        </xdr:cNvPr>
        <xdr:cNvCxnSpPr/>
      </xdr:nvCxnSpPr>
      <xdr:spPr>
        <a:xfrm>
          <a:off x="3289300" y="610806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95462</xdr:rowOff>
    </xdr:from>
    <xdr:to>
      <xdr:col>11</xdr:col>
      <xdr:colOff>187325</xdr:colOff>
      <xdr:row>31</xdr:row>
      <xdr:rowOff>25612</xdr:rowOff>
    </xdr:to>
    <xdr:sp macro="" textlink="">
      <xdr:nvSpPr>
        <xdr:cNvPr id="87" name="楕円 86">
          <a:extLst>
            <a:ext uri="{FF2B5EF4-FFF2-40B4-BE49-F238E27FC236}">
              <a16:creationId xmlns:a16="http://schemas.microsoft.com/office/drawing/2014/main" id="{CB1D6574-698F-45B3-8022-B0F19109454A}"/>
            </a:ext>
          </a:extLst>
        </xdr:cNvPr>
        <xdr:cNvSpPr/>
      </xdr:nvSpPr>
      <xdr:spPr>
        <a:xfrm>
          <a:off x="2476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31</xdr:row>
      <xdr:rowOff>21590</xdr:rowOff>
    </xdr:to>
    <xdr:cxnSp macro="">
      <xdr:nvCxnSpPr>
        <xdr:cNvPr id="88" name="直線コネクタ 87">
          <a:extLst>
            <a:ext uri="{FF2B5EF4-FFF2-40B4-BE49-F238E27FC236}">
              <a16:creationId xmlns:a16="http://schemas.microsoft.com/office/drawing/2014/main" id="{EB5C93F9-8295-49C2-BB91-77176F7AC4C7}"/>
            </a:ext>
          </a:extLst>
        </xdr:cNvPr>
        <xdr:cNvCxnSpPr/>
      </xdr:nvCxnSpPr>
      <xdr:spPr>
        <a:xfrm>
          <a:off x="2527300" y="606128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89" name="楕円 88">
          <a:extLst>
            <a:ext uri="{FF2B5EF4-FFF2-40B4-BE49-F238E27FC236}">
              <a16:creationId xmlns:a16="http://schemas.microsoft.com/office/drawing/2014/main" id="{B362A709-EC6A-4667-B2B9-2B74280A9214}"/>
            </a:ext>
          </a:extLst>
        </xdr:cNvPr>
        <xdr:cNvSpPr/>
      </xdr:nvSpPr>
      <xdr:spPr>
        <a:xfrm>
          <a:off x="1714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103082</xdr:rowOff>
    </xdr:from>
    <xdr:to>
      <xdr:col>11</xdr:col>
      <xdr:colOff>136525</xdr:colOff>
      <xdr:row>30</xdr:row>
      <xdr:rowOff>146262</xdr:rowOff>
    </xdr:to>
    <xdr:cxnSp macro="">
      <xdr:nvCxnSpPr>
        <xdr:cNvPr id="90" name="直線コネクタ 89">
          <a:extLst>
            <a:ext uri="{FF2B5EF4-FFF2-40B4-BE49-F238E27FC236}">
              <a16:creationId xmlns:a16="http://schemas.microsoft.com/office/drawing/2014/main" id="{57F1321F-E971-42BD-8A71-492314C221FD}"/>
            </a:ext>
          </a:extLst>
        </xdr:cNvPr>
        <xdr:cNvCxnSpPr/>
      </xdr:nvCxnSpPr>
      <xdr:spPr>
        <a:xfrm>
          <a:off x="1765300" y="601810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1" name="n_1aveValue有形固定資産減価償却率">
          <a:extLst>
            <a:ext uri="{FF2B5EF4-FFF2-40B4-BE49-F238E27FC236}">
              <a16:creationId xmlns:a16="http://schemas.microsoft.com/office/drawing/2014/main" id="{EE0CE6BD-CF34-49CA-B11E-CE2F385AEB59}"/>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2" name="n_2aveValue有形固定資産減価償却率">
          <a:extLst>
            <a:ext uri="{FF2B5EF4-FFF2-40B4-BE49-F238E27FC236}">
              <a16:creationId xmlns:a16="http://schemas.microsoft.com/office/drawing/2014/main" id="{417803B5-B30A-4D11-B5B5-6142EDFBF3F4}"/>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3" name="n_3aveValue有形固定資産減価償却率">
          <a:extLst>
            <a:ext uri="{FF2B5EF4-FFF2-40B4-BE49-F238E27FC236}">
              <a16:creationId xmlns:a16="http://schemas.microsoft.com/office/drawing/2014/main" id="{5066D0B0-3FF8-440B-8CE2-4040B31DF7CB}"/>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4" name="n_4aveValue有形固定資産減価償却率">
          <a:extLst>
            <a:ext uri="{FF2B5EF4-FFF2-40B4-BE49-F238E27FC236}">
              <a16:creationId xmlns:a16="http://schemas.microsoft.com/office/drawing/2014/main" id="{78CED0DA-D840-48F9-876A-18AE59DD8EDB}"/>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142892</xdr:rowOff>
    </xdr:from>
    <xdr:ext cx="405111" cy="259045"/>
    <xdr:sp macro="" textlink="">
      <xdr:nvSpPr>
        <xdr:cNvPr id="95" name="n_1mainValue有形固定資産減価償却率">
          <a:extLst>
            <a:ext uri="{FF2B5EF4-FFF2-40B4-BE49-F238E27FC236}">
              <a16:creationId xmlns:a16="http://schemas.microsoft.com/office/drawing/2014/main" id="{4D413789-5E79-4BB5-8330-167CAE5E90F2}"/>
            </a:ext>
          </a:extLst>
        </xdr:cNvPr>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6" name="n_2mainValue有形固定資産減価償却率">
          <a:extLst>
            <a:ext uri="{FF2B5EF4-FFF2-40B4-BE49-F238E27FC236}">
              <a16:creationId xmlns:a16="http://schemas.microsoft.com/office/drawing/2014/main" id="{B7F1B619-0609-4946-8E5E-0E14A5AD0C2A}"/>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42139</xdr:rowOff>
    </xdr:from>
    <xdr:ext cx="405111" cy="259045"/>
    <xdr:sp macro="" textlink="">
      <xdr:nvSpPr>
        <xdr:cNvPr id="97" name="n_3mainValue有形固定資産減価償却率">
          <a:extLst>
            <a:ext uri="{FF2B5EF4-FFF2-40B4-BE49-F238E27FC236}">
              <a16:creationId xmlns:a16="http://schemas.microsoft.com/office/drawing/2014/main" id="{0A5C5746-CB99-4A10-BEDF-20A413087A0E}"/>
            </a:ext>
          </a:extLst>
        </xdr:cNvPr>
        <xdr:cNvSpPr txBox="1"/>
      </xdr:nvSpPr>
      <xdr:spPr>
        <a:xfrm>
          <a:off x="2324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98" name="n_4mainValue有形固定資産減価償却率">
          <a:extLst>
            <a:ext uri="{FF2B5EF4-FFF2-40B4-BE49-F238E27FC236}">
              <a16:creationId xmlns:a16="http://schemas.microsoft.com/office/drawing/2014/main" id="{6F83E1F5-DDA1-46BF-B3F6-FC406C292A30}"/>
            </a:ext>
          </a:extLst>
        </xdr:cNvPr>
        <xdr:cNvSpPr txBox="1"/>
      </xdr:nvSpPr>
      <xdr:spPr>
        <a:xfrm>
          <a:off x="1562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E9B5CA5-FA33-4092-BF61-138FE3DAB58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5C3BE81-DD20-4AD8-ACC3-8F62152C204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D5B97E0-A506-44A7-9581-41073BF7700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EE8C085-3AD0-40B5-9C41-1267F83AF1F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D46D2B5-7664-4EC8-84DA-7BC58611177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7FD755C-2152-470F-B7FC-CD8D4A8FD95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0553418-C26B-4039-A2D4-32ACEDBBCA0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7EADBF5-D462-44F4-A071-5F58569ADF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01BC500-4250-4525-846D-40300617A4F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3DF0846-0282-4E1E-A4ED-0ADBD5DFDEF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AC8A982-C2ED-412D-8680-EF2FD03DB87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7C6F26F-A112-493C-AD7F-C0800277066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0431E32-060F-4ADE-9472-7DB2EE9F0A3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前年の同指標と比較して、</a:t>
          </a:r>
          <a:r>
            <a:rPr kumimoji="1" lang="en-US" altLang="ja-JP" sz="1100">
              <a:latin typeface="ＭＳ Ｐゴシック" panose="020B0600070205080204" pitchFamily="50" charset="-128"/>
              <a:ea typeface="ＭＳ Ｐゴシック" panose="020B0600070205080204" pitchFamily="50" charset="-128"/>
            </a:rPr>
            <a:t>131.5</a:t>
          </a:r>
          <a:r>
            <a:rPr kumimoji="1" lang="ja-JP" altLang="en-US" sz="1100">
              <a:latin typeface="ＭＳ Ｐゴシック" panose="020B0600070205080204" pitchFamily="50" charset="-128"/>
              <a:ea typeface="ＭＳ Ｐゴシック" panose="020B0600070205080204" pitchFamily="50" charset="-128"/>
            </a:rPr>
            <a:t>ｐｔ増加した。主な要因としては、盛岡南公園野球場整備事業等の大規模建設事業の完了に伴い、新規発行市債が減少し、地方債残高が減少したものの、 充当可能財源が減少したことや経常一般財源等（歳入）が減少したことなどが考えられる。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7175B24-9E84-4005-ABFB-69DD82341BD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CD59E7A-07FD-4D53-80F4-9486B1AE4C1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9FC1A53-B7EE-46A1-84BF-FAA31048992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80AC2AB-8CB1-4725-ACD4-FDB05CBC004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BFA4C21-6D3C-4584-9895-5FDAD8EF413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0F72C86-C201-4BFD-8F5C-D53D9D7FC52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626E940-8DA6-4F6D-A9AD-08361C0EAD3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358E470-8742-4836-B34C-8F7683794FF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D046685-8EDF-43BC-AABB-B828C1AA809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8D9BA75-0B24-4CCF-A3E3-737A8F2E2E6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173B458-9377-4CF3-A387-CAE41DE771C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D01AF8A-2453-494C-AD3D-6C131E0325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22E3811-B005-4EFE-916E-92F0BF10249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2F0AFDA-AE3B-40A4-A903-77D0EC55E1A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66C475-7863-4D97-8A5C-0B165A0831F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EE2EB714-AFBA-4A01-8C85-DA16224114DA}"/>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CD323294-BBFD-4BE2-8DFB-6BA1FC16E683}"/>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2A41EEA5-6511-4FB1-B601-93289D970907}"/>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C001437-93F1-48FE-8DB7-209E3388F3C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75E7F77-9E8C-4486-9D1E-7E144CE57C8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3DE74F63-1D0E-4876-9B32-918C55E5C6B9}"/>
            </a:ext>
          </a:extLst>
        </xdr:cNvPr>
        <xdr:cNvSpPr txBox="1"/>
      </xdr:nvSpPr>
      <xdr:spPr>
        <a:xfrm>
          <a:off x="14846300" y="57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C92157C3-B810-421D-BD59-05FCAFB5893B}"/>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A63BDC5B-55FD-4DF6-9846-A0E2BB16937F}"/>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9E7F2A20-A63C-4756-A0B9-1D86A7B7FDB7}"/>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D983ADB6-9FA8-4198-B9D5-3B36F452D2AA}"/>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2F4428CC-D0B6-47E3-8896-42888408CD5B}"/>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6A9F2F4-5A8C-4FB9-987C-C3742C485E6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7DD25C1-708C-4E6D-86B5-EA021E1899C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D4A89E6-5103-4FA9-BDC5-47E053E018F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9D95BBB-4E63-4D85-86A2-0D8B73C33BE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8884F73-9EC4-4960-A570-38F85E75153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90015</xdr:rowOff>
    </xdr:from>
    <xdr:to>
      <xdr:col>76</xdr:col>
      <xdr:colOff>73025</xdr:colOff>
      <xdr:row>32</xdr:row>
      <xdr:rowOff>20165</xdr:rowOff>
    </xdr:to>
    <xdr:sp macro="" textlink="">
      <xdr:nvSpPr>
        <xdr:cNvPr id="143" name="楕円 142">
          <a:extLst>
            <a:ext uri="{FF2B5EF4-FFF2-40B4-BE49-F238E27FC236}">
              <a16:creationId xmlns:a16="http://schemas.microsoft.com/office/drawing/2014/main" id="{31F7EFA8-67CD-44E6-A23A-2EA7F7993697}"/>
            </a:ext>
          </a:extLst>
        </xdr:cNvPr>
        <xdr:cNvSpPr/>
      </xdr:nvSpPr>
      <xdr:spPr>
        <a:xfrm>
          <a:off x="14744700" y="61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68442</xdr:rowOff>
    </xdr:from>
    <xdr:ext cx="469744" cy="259045"/>
    <xdr:sp macro="" textlink="">
      <xdr:nvSpPr>
        <xdr:cNvPr id="144" name="債務償還比率該当値テキスト">
          <a:extLst>
            <a:ext uri="{FF2B5EF4-FFF2-40B4-BE49-F238E27FC236}">
              <a16:creationId xmlns:a16="http://schemas.microsoft.com/office/drawing/2014/main" id="{1DEC054E-8752-4EC1-BBB0-7CC21FED48B5}"/>
            </a:ext>
          </a:extLst>
        </xdr:cNvPr>
        <xdr:cNvSpPr txBox="1"/>
      </xdr:nvSpPr>
      <xdr:spPr>
        <a:xfrm>
          <a:off x="14846300" y="615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103738</xdr:rowOff>
    </xdr:from>
    <xdr:to>
      <xdr:col>72</xdr:col>
      <xdr:colOff>123825</xdr:colOff>
      <xdr:row>31</xdr:row>
      <xdr:rowOff>33888</xdr:rowOff>
    </xdr:to>
    <xdr:sp macro="" textlink="">
      <xdr:nvSpPr>
        <xdr:cNvPr id="145" name="楕円 144">
          <a:extLst>
            <a:ext uri="{FF2B5EF4-FFF2-40B4-BE49-F238E27FC236}">
              <a16:creationId xmlns:a16="http://schemas.microsoft.com/office/drawing/2014/main" id="{2D2730EC-71BD-419A-B20B-09B80505A1EF}"/>
            </a:ext>
          </a:extLst>
        </xdr:cNvPr>
        <xdr:cNvSpPr/>
      </xdr:nvSpPr>
      <xdr:spPr>
        <a:xfrm>
          <a:off x="14033500" y="60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154538</xdr:rowOff>
    </xdr:from>
    <xdr:to>
      <xdr:col>76</xdr:col>
      <xdr:colOff>22225</xdr:colOff>
      <xdr:row>31</xdr:row>
      <xdr:rowOff>140815</xdr:rowOff>
    </xdr:to>
    <xdr:cxnSp macro="">
      <xdr:nvCxnSpPr>
        <xdr:cNvPr id="146" name="直線コネクタ 145">
          <a:extLst>
            <a:ext uri="{FF2B5EF4-FFF2-40B4-BE49-F238E27FC236}">
              <a16:creationId xmlns:a16="http://schemas.microsoft.com/office/drawing/2014/main" id="{C06F3335-E9B9-4D16-911C-072DE8C25E5A}"/>
            </a:ext>
          </a:extLst>
        </xdr:cNvPr>
        <xdr:cNvCxnSpPr/>
      </xdr:nvCxnSpPr>
      <xdr:spPr>
        <a:xfrm>
          <a:off x="14084300" y="6069563"/>
          <a:ext cx="711200" cy="15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80779</xdr:rowOff>
    </xdr:from>
    <xdr:to>
      <xdr:col>68</xdr:col>
      <xdr:colOff>123825</xdr:colOff>
      <xdr:row>32</xdr:row>
      <xdr:rowOff>10929</xdr:rowOff>
    </xdr:to>
    <xdr:sp macro="" textlink="">
      <xdr:nvSpPr>
        <xdr:cNvPr id="147" name="楕円 146">
          <a:extLst>
            <a:ext uri="{FF2B5EF4-FFF2-40B4-BE49-F238E27FC236}">
              <a16:creationId xmlns:a16="http://schemas.microsoft.com/office/drawing/2014/main" id="{F32B3E2F-764D-4D98-892D-F68C89E9DF1E}"/>
            </a:ext>
          </a:extLst>
        </xdr:cNvPr>
        <xdr:cNvSpPr/>
      </xdr:nvSpPr>
      <xdr:spPr>
        <a:xfrm>
          <a:off x="13271500" y="61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154538</xdr:rowOff>
    </xdr:from>
    <xdr:to>
      <xdr:col>72</xdr:col>
      <xdr:colOff>73025</xdr:colOff>
      <xdr:row>31</xdr:row>
      <xdr:rowOff>131579</xdr:rowOff>
    </xdr:to>
    <xdr:cxnSp macro="">
      <xdr:nvCxnSpPr>
        <xdr:cNvPr id="148" name="直線コネクタ 147">
          <a:extLst>
            <a:ext uri="{FF2B5EF4-FFF2-40B4-BE49-F238E27FC236}">
              <a16:creationId xmlns:a16="http://schemas.microsoft.com/office/drawing/2014/main" id="{0ABB3503-CF83-4A8D-81F7-ADE13E2B7A03}"/>
            </a:ext>
          </a:extLst>
        </xdr:cNvPr>
        <xdr:cNvCxnSpPr/>
      </xdr:nvCxnSpPr>
      <xdr:spPr>
        <a:xfrm flipV="1">
          <a:off x="13322300" y="6069563"/>
          <a:ext cx="762000" cy="1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107287</xdr:rowOff>
    </xdr:from>
    <xdr:to>
      <xdr:col>64</xdr:col>
      <xdr:colOff>123825</xdr:colOff>
      <xdr:row>32</xdr:row>
      <xdr:rowOff>37437</xdr:rowOff>
    </xdr:to>
    <xdr:sp macro="" textlink="">
      <xdr:nvSpPr>
        <xdr:cNvPr id="149" name="楕円 148">
          <a:extLst>
            <a:ext uri="{FF2B5EF4-FFF2-40B4-BE49-F238E27FC236}">
              <a16:creationId xmlns:a16="http://schemas.microsoft.com/office/drawing/2014/main" id="{DDEA609B-556C-4E53-9D0B-96CAF816C22B}"/>
            </a:ext>
          </a:extLst>
        </xdr:cNvPr>
        <xdr:cNvSpPr/>
      </xdr:nvSpPr>
      <xdr:spPr>
        <a:xfrm>
          <a:off x="12509500" y="61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131579</xdr:rowOff>
    </xdr:from>
    <xdr:to>
      <xdr:col>68</xdr:col>
      <xdr:colOff>73025</xdr:colOff>
      <xdr:row>31</xdr:row>
      <xdr:rowOff>158087</xdr:rowOff>
    </xdr:to>
    <xdr:cxnSp macro="">
      <xdr:nvCxnSpPr>
        <xdr:cNvPr id="150" name="直線コネクタ 149">
          <a:extLst>
            <a:ext uri="{FF2B5EF4-FFF2-40B4-BE49-F238E27FC236}">
              <a16:creationId xmlns:a16="http://schemas.microsoft.com/office/drawing/2014/main" id="{DC6B4104-7170-45A1-8A71-4F915C1D4795}"/>
            </a:ext>
          </a:extLst>
        </xdr:cNvPr>
        <xdr:cNvCxnSpPr/>
      </xdr:nvCxnSpPr>
      <xdr:spPr>
        <a:xfrm flipV="1">
          <a:off x="12560300" y="6218054"/>
          <a:ext cx="762000" cy="2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64347</xdr:rowOff>
    </xdr:from>
    <xdr:to>
      <xdr:col>60</xdr:col>
      <xdr:colOff>123825</xdr:colOff>
      <xdr:row>31</xdr:row>
      <xdr:rowOff>165947</xdr:rowOff>
    </xdr:to>
    <xdr:sp macro="" textlink="">
      <xdr:nvSpPr>
        <xdr:cNvPr id="151" name="楕円 150">
          <a:extLst>
            <a:ext uri="{FF2B5EF4-FFF2-40B4-BE49-F238E27FC236}">
              <a16:creationId xmlns:a16="http://schemas.microsoft.com/office/drawing/2014/main" id="{D9BC7480-65BF-41D3-A64D-E4C39B7B23D0}"/>
            </a:ext>
          </a:extLst>
        </xdr:cNvPr>
        <xdr:cNvSpPr/>
      </xdr:nvSpPr>
      <xdr:spPr>
        <a:xfrm>
          <a:off x="11747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115147</xdr:rowOff>
    </xdr:from>
    <xdr:to>
      <xdr:col>64</xdr:col>
      <xdr:colOff>73025</xdr:colOff>
      <xdr:row>31</xdr:row>
      <xdr:rowOff>158087</xdr:rowOff>
    </xdr:to>
    <xdr:cxnSp macro="">
      <xdr:nvCxnSpPr>
        <xdr:cNvPr id="152" name="直線コネクタ 151">
          <a:extLst>
            <a:ext uri="{FF2B5EF4-FFF2-40B4-BE49-F238E27FC236}">
              <a16:creationId xmlns:a16="http://schemas.microsoft.com/office/drawing/2014/main" id="{B3951BD3-0642-4FFB-A829-E2B0EE7E660C}"/>
            </a:ext>
          </a:extLst>
        </xdr:cNvPr>
        <xdr:cNvCxnSpPr/>
      </xdr:nvCxnSpPr>
      <xdr:spPr>
        <a:xfrm>
          <a:off x="11798300" y="6201622"/>
          <a:ext cx="7620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E198634C-C9F8-459E-8726-6112A1647B1C}"/>
            </a:ext>
          </a:extLst>
        </xdr:cNvPr>
        <xdr:cNvSpPr txBox="1"/>
      </xdr:nvSpPr>
      <xdr:spPr>
        <a:xfrm>
          <a:off x="138367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1FC67D26-CB9A-42D6-A9D8-FB0122FA4025}"/>
            </a:ext>
          </a:extLst>
        </xdr:cNvPr>
        <xdr:cNvSpPr txBox="1"/>
      </xdr:nvSpPr>
      <xdr:spPr>
        <a:xfrm>
          <a:off x="13087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AED2093B-60C3-4E76-AE05-B5F86C5983BB}"/>
            </a:ext>
          </a:extLst>
        </xdr:cNvPr>
        <xdr:cNvSpPr txBox="1"/>
      </xdr:nvSpPr>
      <xdr:spPr>
        <a:xfrm>
          <a:off x="12325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25D7B806-D65B-4C1B-8979-0ADCECEB8805}"/>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25015</xdr:rowOff>
    </xdr:from>
    <xdr:ext cx="469744" cy="259045"/>
    <xdr:sp macro="" textlink="">
      <xdr:nvSpPr>
        <xdr:cNvPr id="157" name="n_1mainValue債務償還比率">
          <a:extLst>
            <a:ext uri="{FF2B5EF4-FFF2-40B4-BE49-F238E27FC236}">
              <a16:creationId xmlns:a16="http://schemas.microsoft.com/office/drawing/2014/main" id="{9894A32B-5124-40FF-8370-DB0E8F119F40}"/>
            </a:ext>
          </a:extLst>
        </xdr:cNvPr>
        <xdr:cNvSpPr txBox="1"/>
      </xdr:nvSpPr>
      <xdr:spPr>
        <a:xfrm>
          <a:off x="13836727" y="611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2056</xdr:rowOff>
    </xdr:from>
    <xdr:ext cx="469744" cy="259045"/>
    <xdr:sp macro="" textlink="">
      <xdr:nvSpPr>
        <xdr:cNvPr id="158" name="n_2mainValue債務償還比率">
          <a:extLst>
            <a:ext uri="{FF2B5EF4-FFF2-40B4-BE49-F238E27FC236}">
              <a16:creationId xmlns:a16="http://schemas.microsoft.com/office/drawing/2014/main" id="{F22028EB-8E23-4FF9-BAFE-C300AFC9B66B}"/>
            </a:ext>
          </a:extLst>
        </xdr:cNvPr>
        <xdr:cNvSpPr txBox="1"/>
      </xdr:nvSpPr>
      <xdr:spPr>
        <a:xfrm>
          <a:off x="13087427" y="625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28564</xdr:rowOff>
    </xdr:from>
    <xdr:ext cx="469744" cy="259045"/>
    <xdr:sp macro="" textlink="">
      <xdr:nvSpPr>
        <xdr:cNvPr id="159" name="n_3mainValue債務償還比率">
          <a:extLst>
            <a:ext uri="{FF2B5EF4-FFF2-40B4-BE49-F238E27FC236}">
              <a16:creationId xmlns:a16="http://schemas.microsoft.com/office/drawing/2014/main" id="{6B3F0857-F19E-4AD9-BB42-4C6E84C52165}"/>
            </a:ext>
          </a:extLst>
        </xdr:cNvPr>
        <xdr:cNvSpPr txBox="1"/>
      </xdr:nvSpPr>
      <xdr:spPr>
        <a:xfrm>
          <a:off x="12325427" y="62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157074</xdr:rowOff>
    </xdr:from>
    <xdr:ext cx="469744" cy="259045"/>
    <xdr:sp macro="" textlink="">
      <xdr:nvSpPr>
        <xdr:cNvPr id="160" name="n_4mainValue債務償還比率">
          <a:extLst>
            <a:ext uri="{FF2B5EF4-FFF2-40B4-BE49-F238E27FC236}">
              <a16:creationId xmlns:a16="http://schemas.microsoft.com/office/drawing/2014/main" id="{29C9399D-9009-405B-AD81-C2A3F84F3995}"/>
            </a:ext>
          </a:extLst>
        </xdr:cNvPr>
        <xdr:cNvSpPr txBox="1"/>
      </xdr:nvSpPr>
      <xdr:spPr>
        <a:xfrm>
          <a:off x="11563427" y="62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C905283-AB47-4195-9CC2-68B09AC530A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319E25F-131F-406B-A8D7-8F7EC579439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FA6C35E-FEC8-4BB3-9BDB-9820F0E8EB3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2809975-B939-47DC-9DBE-1247DB2BCBD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74383BE-7B54-4817-B0F4-183EE4CAB41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8280E60-9E04-4A96-BD33-E8692E4D4B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C65484-AD2F-4C9D-86E6-1A9ED2496CE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367652-5FB8-4552-B340-8D9502B995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4B54CF-937D-404B-BB18-DBF46871C3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84E7BC-406C-4359-BAE7-9D43526168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EF2495-7071-4F24-AE4F-7668A9EF61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3FF9D7-E650-4DCE-9A8F-E604F082B4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752D47-EB0A-473C-B506-0491B98274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FC200F-7A74-4381-93EB-B7856ABAC9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0EE42E-7B99-4367-B2FA-4858273358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8C1880-C055-4791-9AE8-E33BFEC058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282,960
281,213
886.47
139,303,721
136,577,158
1,818,839
66,367,120
140,306,450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B106BB-8D36-4904-B3F8-088C91D2DF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B274B11-21AC-406E-AE18-F01430B3CB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AE8287-00C5-4A6E-9D80-F938BB2CCD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AB295B-0BEA-40D5-9902-398E96D832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4F3D4C-EE59-4B44-B693-4C6B72EDB8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34FDD5A-3607-44EE-85FA-AE31A1ECA1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E1A75F-2C03-451B-A434-28BDD6142F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D6907E-56D4-4B44-8BC0-19BDA5AEE7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BBEB6F-CDC6-49EB-9B5C-E7CBF00434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1F0BEB-0873-4365-A933-0BBD7B8A71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6FBE7D-04E1-4D93-9ED1-0B7B7B5082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BDCF15-87A2-430F-B8AB-1998D9A9C0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54DC1B-82CD-4841-B3D0-275A0FC447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A5651A-B716-4BE4-BE15-0887511462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AC58A0-2B23-4095-9D27-6103FA96C3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E86295-7C49-4334-AEF0-B36FE94927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0ADD4A-750B-4B35-ADA2-41D83F5D6F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9EA7E0-E490-409B-ABC2-D17F1EF476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F1EF47-11D3-471A-AD45-D017C7FAC9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4C33E4-1EE0-430D-BC39-274B8502D6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63F500-547C-4C46-89F5-FF64A2C72F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9A3898-8D21-4648-8B4F-CDA8A44484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9C210B-BE1B-47A5-B2E8-D8003E6DF7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E699FA-8F19-4A1E-82BC-60D73ECE41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4C57A6-5FC6-4447-9678-C843793E50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8C872D-0CDA-4FC9-9C77-09EE6592F6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5FD4CD-B377-498F-91FE-A9F08F9A15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9EBFE3-6995-47BF-B729-4A8589E776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DE8579-19D7-4C78-A191-7C0A74C5279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7A32DF-EB54-4477-B17A-2865F0C428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7F287D-653D-411D-B34D-B4022D3A34B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719C7C-5D9B-4EB9-8BD9-988E007091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4AB564A-9A29-4EE4-BDB0-3F549582E61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2492886-F8D5-476B-AC66-0265C2C2CF8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D46BE95-060E-4F4C-B40C-AA82D969F72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8EE52F2-75FB-4A68-9C45-746558740CD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90B9ECB-2B26-4E22-9791-5D2005A68F7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B6D8069-57A8-4840-982C-1758634A7CA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81BE187-83B6-4BF6-9BBB-C764DA01262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DD4824C-BC9F-41F6-A4C3-F75BBD4363E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3CF2B16-2379-4D45-8767-10DEF7DB5B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DAFE597-8A77-44D6-8A83-4E064B29C6D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0B3F8FD-360F-4DCC-A7FA-F4BC660FDA9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C5454BB5-72D4-40C0-A2E7-9DAF4D500F77}"/>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67EDA0F7-7758-4A2B-9F33-5AEB64CC0F24}"/>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676EEAFD-A673-4195-9A4F-4CBBE0AEF442}"/>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A5454340-2C3C-4529-8796-BE95EA4AB1A8}"/>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2A16A817-7407-4CAA-AB85-24C81FD0313D}"/>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a:extLst>
            <a:ext uri="{FF2B5EF4-FFF2-40B4-BE49-F238E27FC236}">
              <a16:creationId xmlns:a16="http://schemas.microsoft.com/office/drawing/2014/main" id="{4CD10566-0AE3-4A95-AE5F-C550F33E27FD}"/>
            </a:ext>
          </a:extLst>
        </xdr:cNvPr>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E7B329FB-D15D-44AA-AF1B-3FCD8675587B}"/>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D598C62B-5451-4AC9-A852-5B410D00EDB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8485DD7C-C148-4E7D-AE2B-5E6B298DE813}"/>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2B5605D0-AFC0-4C45-957B-FC7247ED8A07}"/>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CA2BFE8B-160A-4161-841B-A06556D0C406}"/>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E6DC446-E70E-4858-AB05-2E07413D6A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4B44A91-DE5A-4F8F-8EEC-8378E03432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7E93FF-4D20-4963-8C68-C6903E4BF8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5E3329-9811-4682-AD8E-8FEA87174B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A0E1E5-BF77-4460-983E-2949EC28A4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84836</xdr:rowOff>
    </xdr:from>
    <xdr:to>
      <xdr:col>24</xdr:col>
      <xdr:colOff>114300</xdr:colOff>
      <xdr:row>38</xdr:row>
      <xdr:rowOff>14986</xdr:rowOff>
    </xdr:to>
    <xdr:sp macro="" textlink="">
      <xdr:nvSpPr>
        <xdr:cNvPr id="71" name="楕円 70">
          <a:extLst>
            <a:ext uri="{FF2B5EF4-FFF2-40B4-BE49-F238E27FC236}">
              <a16:creationId xmlns:a16="http://schemas.microsoft.com/office/drawing/2014/main" id="{2305C5FD-2FF3-4E01-AF0D-2E3A98464C21}"/>
            </a:ext>
          </a:extLst>
        </xdr:cNvPr>
        <xdr:cNvSpPr/>
      </xdr:nvSpPr>
      <xdr:spPr>
        <a:xfrm>
          <a:off x="45847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63263</xdr:rowOff>
    </xdr:from>
    <xdr:ext cx="405111" cy="259045"/>
    <xdr:sp macro="" textlink="">
      <xdr:nvSpPr>
        <xdr:cNvPr id="72" name="【道路】&#10;有形固定資産減価償却率該当値テキスト">
          <a:extLst>
            <a:ext uri="{FF2B5EF4-FFF2-40B4-BE49-F238E27FC236}">
              <a16:creationId xmlns:a16="http://schemas.microsoft.com/office/drawing/2014/main" id="{0DD17C01-E03B-4F8F-8CBF-EAC9AD47AA57}"/>
            </a:ext>
          </a:extLst>
        </xdr:cNvPr>
        <xdr:cNvSpPr txBox="1"/>
      </xdr:nvSpPr>
      <xdr:spPr>
        <a:xfrm>
          <a:off x="4673600"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61976</xdr:rowOff>
    </xdr:from>
    <xdr:to>
      <xdr:col>20</xdr:col>
      <xdr:colOff>38100</xdr:colOff>
      <xdr:row>37</xdr:row>
      <xdr:rowOff>163576</xdr:rowOff>
    </xdr:to>
    <xdr:sp macro="" textlink="">
      <xdr:nvSpPr>
        <xdr:cNvPr id="73" name="楕円 72">
          <a:extLst>
            <a:ext uri="{FF2B5EF4-FFF2-40B4-BE49-F238E27FC236}">
              <a16:creationId xmlns:a16="http://schemas.microsoft.com/office/drawing/2014/main" id="{0BAF00FE-6A95-4190-93A9-7F7B6F845B39}"/>
            </a:ext>
          </a:extLst>
        </xdr:cNvPr>
        <xdr:cNvSpPr/>
      </xdr:nvSpPr>
      <xdr:spPr>
        <a:xfrm>
          <a:off x="3746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112776</xdr:rowOff>
    </xdr:from>
    <xdr:to>
      <xdr:col>24</xdr:col>
      <xdr:colOff>63500</xdr:colOff>
      <xdr:row>37</xdr:row>
      <xdr:rowOff>135636</xdr:rowOff>
    </xdr:to>
    <xdr:cxnSp macro="">
      <xdr:nvCxnSpPr>
        <xdr:cNvPr id="74" name="直線コネクタ 73">
          <a:extLst>
            <a:ext uri="{FF2B5EF4-FFF2-40B4-BE49-F238E27FC236}">
              <a16:creationId xmlns:a16="http://schemas.microsoft.com/office/drawing/2014/main" id="{8FC2170E-034F-4087-939E-9EF185573656}"/>
            </a:ext>
          </a:extLst>
        </xdr:cNvPr>
        <xdr:cNvCxnSpPr/>
      </xdr:nvCxnSpPr>
      <xdr:spPr>
        <a:xfrm>
          <a:off x="3797300" y="64564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5" name="楕円 74">
          <a:extLst>
            <a:ext uri="{FF2B5EF4-FFF2-40B4-BE49-F238E27FC236}">
              <a16:creationId xmlns:a16="http://schemas.microsoft.com/office/drawing/2014/main" id="{C5B1A1F3-36C7-4120-9072-324BA9B15B31}"/>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112776</xdr:rowOff>
    </xdr:to>
    <xdr:cxnSp macro="">
      <xdr:nvCxnSpPr>
        <xdr:cNvPr id="76" name="直線コネクタ 75">
          <a:extLst>
            <a:ext uri="{FF2B5EF4-FFF2-40B4-BE49-F238E27FC236}">
              <a16:creationId xmlns:a16="http://schemas.microsoft.com/office/drawing/2014/main" id="{A0535A80-DF90-431A-8619-6BB04D053427}"/>
            </a:ext>
          </a:extLst>
        </xdr:cNvPr>
        <xdr:cNvCxnSpPr/>
      </xdr:nvCxnSpPr>
      <xdr:spPr>
        <a:xfrm>
          <a:off x="2908300" y="64198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160274</xdr:rowOff>
    </xdr:from>
    <xdr:to>
      <xdr:col>10</xdr:col>
      <xdr:colOff>165100</xdr:colOff>
      <xdr:row>37</xdr:row>
      <xdr:rowOff>90424</xdr:rowOff>
    </xdr:to>
    <xdr:sp macro="" textlink="">
      <xdr:nvSpPr>
        <xdr:cNvPr id="77" name="楕円 76">
          <a:extLst>
            <a:ext uri="{FF2B5EF4-FFF2-40B4-BE49-F238E27FC236}">
              <a16:creationId xmlns:a16="http://schemas.microsoft.com/office/drawing/2014/main" id="{5EF45F6F-1EEF-411D-ABFE-590948FE8B2F}"/>
            </a:ext>
          </a:extLst>
        </xdr:cNvPr>
        <xdr:cNvSpPr/>
      </xdr:nvSpPr>
      <xdr:spPr>
        <a:xfrm>
          <a:off x="1968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39624</xdr:rowOff>
    </xdr:from>
    <xdr:to>
      <xdr:col>15</xdr:col>
      <xdr:colOff>50800</xdr:colOff>
      <xdr:row>37</xdr:row>
      <xdr:rowOff>76200</xdr:rowOff>
    </xdr:to>
    <xdr:cxnSp macro="">
      <xdr:nvCxnSpPr>
        <xdr:cNvPr id="78" name="直線コネクタ 77">
          <a:extLst>
            <a:ext uri="{FF2B5EF4-FFF2-40B4-BE49-F238E27FC236}">
              <a16:creationId xmlns:a16="http://schemas.microsoft.com/office/drawing/2014/main" id="{B9F02822-DB45-464F-8DBD-867F3FCC57F8}"/>
            </a:ext>
          </a:extLst>
        </xdr:cNvPr>
        <xdr:cNvCxnSpPr/>
      </xdr:nvCxnSpPr>
      <xdr:spPr>
        <a:xfrm>
          <a:off x="2019300" y="63832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114554</xdr:rowOff>
    </xdr:from>
    <xdr:to>
      <xdr:col>6</xdr:col>
      <xdr:colOff>38100</xdr:colOff>
      <xdr:row>37</xdr:row>
      <xdr:rowOff>44704</xdr:rowOff>
    </xdr:to>
    <xdr:sp macro="" textlink="">
      <xdr:nvSpPr>
        <xdr:cNvPr id="79" name="楕円 78">
          <a:extLst>
            <a:ext uri="{FF2B5EF4-FFF2-40B4-BE49-F238E27FC236}">
              <a16:creationId xmlns:a16="http://schemas.microsoft.com/office/drawing/2014/main" id="{A0471AE0-7AE2-4CA6-94F5-4D14B6A51A92}"/>
            </a:ext>
          </a:extLst>
        </xdr:cNvPr>
        <xdr:cNvSpPr/>
      </xdr:nvSpPr>
      <xdr:spPr>
        <a:xfrm>
          <a:off x="1079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165354</xdr:rowOff>
    </xdr:from>
    <xdr:to>
      <xdr:col>10</xdr:col>
      <xdr:colOff>114300</xdr:colOff>
      <xdr:row>37</xdr:row>
      <xdr:rowOff>39624</xdr:rowOff>
    </xdr:to>
    <xdr:cxnSp macro="">
      <xdr:nvCxnSpPr>
        <xdr:cNvPr id="80" name="直線コネクタ 79">
          <a:extLst>
            <a:ext uri="{FF2B5EF4-FFF2-40B4-BE49-F238E27FC236}">
              <a16:creationId xmlns:a16="http://schemas.microsoft.com/office/drawing/2014/main" id="{646FA6EC-3071-490F-8C40-E2735DF5DE51}"/>
            </a:ext>
          </a:extLst>
        </xdr:cNvPr>
        <xdr:cNvCxnSpPr/>
      </xdr:nvCxnSpPr>
      <xdr:spPr>
        <a:xfrm>
          <a:off x="1130300" y="63375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161F95F0-0A7C-457E-AEA8-33F010956E67}"/>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2820A696-1443-4888-912E-18072C634B49}"/>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F92F3C28-0700-474F-9B14-2C8DD55D574D}"/>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839B8962-D10F-4A5F-98A5-31C4DC7B4680}"/>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154703</xdr:rowOff>
    </xdr:from>
    <xdr:ext cx="405111" cy="259045"/>
    <xdr:sp macro="" textlink="">
      <xdr:nvSpPr>
        <xdr:cNvPr id="85" name="n_1mainValue【道路】&#10;有形固定資産減価償却率">
          <a:extLst>
            <a:ext uri="{FF2B5EF4-FFF2-40B4-BE49-F238E27FC236}">
              <a16:creationId xmlns:a16="http://schemas.microsoft.com/office/drawing/2014/main" id="{FC1C17C9-7721-4456-8609-A3F212AE9FFB}"/>
            </a:ext>
          </a:extLst>
        </xdr:cNvPr>
        <xdr:cNvSpPr txBox="1"/>
      </xdr:nvSpPr>
      <xdr:spPr>
        <a:xfrm>
          <a:off x="3582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6" name="n_2mainValue【道路】&#10;有形固定資産減価償却率">
          <a:extLst>
            <a:ext uri="{FF2B5EF4-FFF2-40B4-BE49-F238E27FC236}">
              <a16:creationId xmlns:a16="http://schemas.microsoft.com/office/drawing/2014/main" id="{AEEBEA4C-CBBF-4E31-AD42-A3453F16B3C3}"/>
            </a:ext>
          </a:extLst>
        </xdr:cNvPr>
        <xdr:cNvSpPr txBox="1"/>
      </xdr:nvSpPr>
      <xdr:spPr>
        <a:xfrm>
          <a:off x="2705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81551</xdr:rowOff>
    </xdr:from>
    <xdr:ext cx="405111" cy="259045"/>
    <xdr:sp macro="" textlink="">
      <xdr:nvSpPr>
        <xdr:cNvPr id="87" name="n_3mainValue【道路】&#10;有形固定資産減価償却率">
          <a:extLst>
            <a:ext uri="{FF2B5EF4-FFF2-40B4-BE49-F238E27FC236}">
              <a16:creationId xmlns:a16="http://schemas.microsoft.com/office/drawing/2014/main" id="{9405BC02-3B3F-4F5C-BCE9-6D720C89E7CA}"/>
            </a:ext>
          </a:extLst>
        </xdr:cNvPr>
        <xdr:cNvSpPr txBox="1"/>
      </xdr:nvSpPr>
      <xdr:spPr>
        <a:xfrm>
          <a:off x="1816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35831</xdr:rowOff>
    </xdr:from>
    <xdr:ext cx="405111" cy="259045"/>
    <xdr:sp macro="" textlink="">
      <xdr:nvSpPr>
        <xdr:cNvPr id="88" name="n_4mainValue【道路】&#10;有形固定資産減価償却率">
          <a:extLst>
            <a:ext uri="{FF2B5EF4-FFF2-40B4-BE49-F238E27FC236}">
              <a16:creationId xmlns:a16="http://schemas.microsoft.com/office/drawing/2014/main" id="{AC467218-480F-42F6-AFC1-ECE000731C28}"/>
            </a:ext>
          </a:extLst>
        </xdr:cNvPr>
        <xdr:cNvSpPr txBox="1"/>
      </xdr:nvSpPr>
      <xdr:spPr>
        <a:xfrm>
          <a:off x="927744" y="637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813535F-2932-48E0-915B-40E1C2F8AB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FAE485A-BCE8-4525-90FA-D59BF18CC2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F2172A5-6EC1-474F-ADC2-6FAB4F928A2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AC4244C-5C8D-4D79-9538-F281DEA422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EF45B18-1415-48E1-A29D-32226AB20A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93C84E7-4932-4787-82AB-2B0FC542884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7F65088-D41A-4097-8A60-42983D0FBE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029AC40-B801-4C78-99E5-EEC1411800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1F04911-EA42-4112-A5BE-5ECFB99299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651EEC3-96F7-4836-A253-FA4A4765DC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1ECC88D-E114-4865-A287-9A26871C855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3A93F8EB-EE07-4189-BAAB-763E20F6098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7640FB8F-907C-40B1-95C3-6D09D2376BB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6156B817-9D02-41BB-8607-63D473BCC47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79C28AB-C369-4ECB-8511-CB7135E9750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94275CB-1D30-4063-BED6-0ED86A40176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E9E4B92-280F-4DE4-8830-CCE5CB6E2BE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4A67B2E-A63A-4561-9AB9-DF7E129FD7B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BA33A1CB-F08F-49FE-A41E-114B092DA7F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FBCC6FA7-0AD0-4091-8108-DFABBB9972C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17991CA-6B13-40E0-B84E-EA055BE6F99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B9CB9231-D67C-48E1-9EF1-6F598347529E}"/>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116554E-6ADD-40AF-A501-35A9947F734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294418B-6EFB-4A29-8D92-44498FC58ED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7B221CE-03FF-4569-B871-B346E23BC87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1C757EB0-D84D-44DB-9143-DD6039B96503}"/>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B53F5810-14C0-4F5E-B777-267AE2CF4B14}"/>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B0987AA7-8005-4CD8-B114-7E7E30EC328D}"/>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5B4E69DA-061A-48E8-8FC0-0AD33CA62818}"/>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C2F38739-B6E3-4CC6-87C4-9C78857B80B8}"/>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a:extLst>
            <a:ext uri="{FF2B5EF4-FFF2-40B4-BE49-F238E27FC236}">
              <a16:creationId xmlns:a16="http://schemas.microsoft.com/office/drawing/2014/main" id="{3E5DD47F-1A87-4B1E-A8AB-FCEF07A2684D}"/>
            </a:ext>
          </a:extLst>
        </xdr:cNvPr>
        <xdr:cNvSpPr txBox="1"/>
      </xdr:nvSpPr>
      <xdr:spPr>
        <a:xfrm>
          <a:off x="10515600" y="6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77D897E5-4360-43C3-AA0B-1DE4153E53C0}"/>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22F1649A-61DE-4B8E-BEC4-5E80D8FA262D}"/>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385AFF3C-9EFA-4D4A-99E2-BEF04C5F332D}"/>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78C229AE-F7BE-44CA-A294-97AA28AE62E6}"/>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478C729E-3E72-4DFC-AE3D-417F89E02CC0}"/>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6D9437-32B5-49D1-AA07-9E6F10E6F5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1E6624-5161-4A81-8A13-0E1D3F2658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612719-B0FC-4C38-A528-D6AAFC82B3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D126DF-4558-4240-86C1-B85FF7F8E7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7871D7D-ADB8-4FE2-B043-AE2EBC9E62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2866</xdr:rowOff>
    </xdr:from>
    <xdr:to>
      <xdr:col>55</xdr:col>
      <xdr:colOff>50800</xdr:colOff>
      <xdr:row>37</xdr:row>
      <xdr:rowOff>104466</xdr:rowOff>
    </xdr:to>
    <xdr:sp macro="" textlink="">
      <xdr:nvSpPr>
        <xdr:cNvPr id="130" name="楕円 129">
          <a:extLst>
            <a:ext uri="{FF2B5EF4-FFF2-40B4-BE49-F238E27FC236}">
              <a16:creationId xmlns:a16="http://schemas.microsoft.com/office/drawing/2014/main" id="{25473A35-081E-4993-A978-5ECCF4590D75}"/>
            </a:ext>
          </a:extLst>
        </xdr:cNvPr>
        <xdr:cNvSpPr/>
      </xdr:nvSpPr>
      <xdr:spPr>
        <a:xfrm>
          <a:off x="10426700" y="634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25743</xdr:rowOff>
    </xdr:from>
    <xdr:ext cx="469744" cy="259045"/>
    <xdr:sp macro="" textlink="">
      <xdr:nvSpPr>
        <xdr:cNvPr id="131" name="【道路】&#10;一人当たり延長該当値テキスト">
          <a:extLst>
            <a:ext uri="{FF2B5EF4-FFF2-40B4-BE49-F238E27FC236}">
              <a16:creationId xmlns:a16="http://schemas.microsoft.com/office/drawing/2014/main" id="{21709BDB-8C5F-4F2D-B21C-70213CAC0DF2}"/>
            </a:ext>
          </a:extLst>
        </xdr:cNvPr>
        <xdr:cNvSpPr txBox="1"/>
      </xdr:nvSpPr>
      <xdr:spPr>
        <a:xfrm>
          <a:off x="10515600" y="619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12990</xdr:rowOff>
    </xdr:from>
    <xdr:to>
      <xdr:col>50</xdr:col>
      <xdr:colOff>165100</xdr:colOff>
      <xdr:row>37</xdr:row>
      <xdr:rowOff>114590</xdr:rowOff>
    </xdr:to>
    <xdr:sp macro="" textlink="">
      <xdr:nvSpPr>
        <xdr:cNvPr id="132" name="楕円 131">
          <a:extLst>
            <a:ext uri="{FF2B5EF4-FFF2-40B4-BE49-F238E27FC236}">
              <a16:creationId xmlns:a16="http://schemas.microsoft.com/office/drawing/2014/main" id="{08DDC13F-F871-4407-A511-CF62C7AADC08}"/>
            </a:ext>
          </a:extLst>
        </xdr:cNvPr>
        <xdr:cNvSpPr/>
      </xdr:nvSpPr>
      <xdr:spPr>
        <a:xfrm>
          <a:off x="9588500" y="63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53666</xdr:rowOff>
    </xdr:from>
    <xdr:to>
      <xdr:col>55</xdr:col>
      <xdr:colOff>0</xdr:colOff>
      <xdr:row>37</xdr:row>
      <xdr:rowOff>63790</xdr:rowOff>
    </xdr:to>
    <xdr:cxnSp macro="">
      <xdr:nvCxnSpPr>
        <xdr:cNvPr id="133" name="直線コネクタ 132">
          <a:extLst>
            <a:ext uri="{FF2B5EF4-FFF2-40B4-BE49-F238E27FC236}">
              <a16:creationId xmlns:a16="http://schemas.microsoft.com/office/drawing/2014/main" id="{91ADEF76-1136-47AB-87C1-6AF648ECF013}"/>
            </a:ext>
          </a:extLst>
        </xdr:cNvPr>
        <xdr:cNvCxnSpPr/>
      </xdr:nvCxnSpPr>
      <xdr:spPr>
        <a:xfrm flipV="1">
          <a:off x="9639300" y="6397316"/>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22352</xdr:rowOff>
    </xdr:from>
    <xdr:to>
      <xdr:col>46</xdr:col>
      <xdr:colOff>38100</xdr:colOff>
      <xdr:row>37</xdr:row>
      <xdr:rowOff>123952</xdr:rowOff>
    </xdr:to>
    <xdr:sp macro="" textlink="">
      <xdr:nvSpPr>
        <xdr:cNvPr id="134" name="楕円 133">
          <a:extLst>
            <a:ext uri="{FF2B5EF4-FFF2-40B4-BE49-F238E27FC236}">
              <a16:creationId xmlns:a16="http://schemas.microsoft.com/office/drawing/2014/main" id="{2FFE602A-A0F1-4E12-BD00-31BA499E627E}"/>
            </a:ext>
          </a:extLst>
        </xdr:cNvPr>
        <xdr:cNvSpPr/>
      </xdr:nvSpPr>
      <xdr:spPr>
        <a:xfrm>
          <a:off x="8699500" y="63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63790</xdr:rowOff>
    </xdr:from>
    <xdr:to>
      <xdr:col>50</xdr:col>
      <xdr:colOff>114300</xdr:colOff>
      <xdr:row>37</xdr:row>
      <xdr:rowOff>73152</xdr:rowOff>
    </xdr:to>
    <xdr:cxnSp macro="">
      <xdr:nvCxnSpPr>
        <xdr:cNvPr id="135" name="直線コネクタ 134">
          <a:extLst>
            <a:ext uri="{FF2B5EF4-FFF2-40B4-BE49-F238E27FC236}">
              <a16:creationId xmlns:a16="http://schemas.microsoft.com/office/drawing/2014/main" id="{725B234B-1BD6-4AC3-919E-B47329BA0A22}"/>
            </a:ext>
          </a:extLst>
        </xdr:cNvPr>
        <xdr:cNvCxnSpPr/>
      </xdr:nvCxnSpPr>
      <xdr:spPr>
        <a:xfrm flipV="1">
          <a:off x="8750300" y="6407440"/>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29319</xdr:rowOff>
    </xdr:from>
    <xdr:to>
      <xdr:col>41</xdr:col>
      <xdr:colOff>101600</xdr:colOff>
      <xdr:row>37</xdr:row>
      <xdr:rowOff>130919</xdr:rowOff>
    </xdr:to>
    <xdr:sp macro="" textlink="">
      <xdr:nvSpPr>
        <xdr:cNvPr id="136" name="楕円 135">
          <a:extLst>
            <a:ext uri="{FF2B5EF4-FFF2-40B4-BE49-F238E27FC236}">
              <a16:creationId xmlns:a16="http://schemas.microsoft.com/office/drawing/2014/main" id="{CC0FE330-BBF6-4937-804C-20FB42460B24}"/>
            </a:ext>
          </a:extLst>
        </xdr:cNvPr>
        <xdr:cNvSpPr/>
      </xdr:nvSpPr>
      <xdr:spPr>
        <a:xfrm>
          <a:off x="7810500" y="63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73152</xdr:rowOff>
    </xdr:from>
    <xdr:to>
      <xdr:col>45</xdr:col>
      <xdr:colOff>177800</xdr:colOff>
      <xdr:row>37</xdr:row>
      <xdr:rowOff>80119</xdr:rowOff>
    </xdr:to>
    <xdr:cxnSp macro="">
      <xdr:nvCxnSpPr>
        <xdr:cNvPr id="137" name="直線コネクタ 136">
          <a:extLst>
            <a:ext uri="{FF2B5EF4-FFF2-40B4-BE49-F238E27FC236}">
              <a16:creationId xmlns:a16="http://schemas.microsoft.com/office/drawing/2014/main" id="{068C36E4-0934-41CF-BD59-EEEE7F03AFF1}"/>
            </a:ext>
          </a:extLst>
        </xdr:cNvPr>
        <xdr:cNvCxnSpPr/>
      </xdr:nvCxnSpPr>
      <xdr:spPr>
        <a:xfrm flipV="1">
          <a:off x="7861300" y="6416802"/>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29101</xdr:rowOff>
    </xdr:from>
    <xdr:to>
      <xdr:col>36</xdr:col>
      <xdr:colOff>165100</xdr:colOff>
      <xdr:row>37</xdr:row>
      <xdr:rowOff>130701</xdr:rowOff>
    </xdr:to>
    <xdr:sp macro="" textlink="">
      <xdr:nvSpPr>
        <xdr:cNvPr id="138" name="楕円 137">
          <a:extLst>
            <a:ext uri="{FF2B5EF4-FFF2-40B4-BE49-F238E27FC236}">
              <a16:creationId xmlns:a16="http://schemas.microsoft.com/office/drawing/2014/main" id="{5F7EB101-BE31-4D46-8C67-3717B3197958}"/>
            </a:ext>
          </a:extLst>
        </xdr:cNvPr>
        <xdr:cNvSpPr/>
      </xdr:nvSpPr>
      <xdr:spPr>
        <a:xfrm>
          <a:off x="6921500" y="63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79901</xdr:rowOff>
    </xdr:from>
    <xdr:to>
      <xdr:col>41</xdr:col>
      <xdr:colOff>50800</xdr:colOff>
      <xdr:row>37</xdr:row>
      <xdr:rowOff>80119</xdr:rowOff>
    </xdr:to>
    <xdr:cxnSp macro="">
      <xdr:nvCxnSpPr>
        <xdr:cNvPr id="139" name="直線コネクタ 138">
          <a:extLst>
            <a:ext uri="{FF2B5EF4-FFF2-40B4-BE49-F238E27FC236}">
              <a16:creationId xmlns:a16="http://schemas.microsoft.com/office/drawing/2014/main" id="{28A76E09-E29E-40A9-BB4F-5F2EF11D3948}"/>
            </a:ext>
          </a:extLst>
        </xdr:cNvPr>
        <xdr:cNvCxnSpPr/>
      </xdr:nvCxnSpPr>
      <xdr:spPr>
        <a:xfrm>
          <a:off x="6972300" y="6423551"/>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a:extLst>
            <a:ext uri="{FF2B5EF4-FFF2-40B4-BE49-F238E27FC236}">
              <a16:creationId xmlns:a16="http://schemas.microsoft.com/office/drawing/2014/main" id="{4493D582-3EEF-463D-B8A0-990A9BCDEE9F}"/>
            </a:ext>
          </a:extLst>
        </xdr:cNvPr>
        <xdr:cNvSpPr txBox="1"/>
      </xdr:nvSpPr>
      <xdr:spPr>
        <a:xfrm>
          <a:off x="9391727" y="67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a:extLst>
            <a:ext uri="{FF2B5EF4-FFF2-40B4-BE49-F238E27FC236}">
              <a16:creationId xmlns:a16="http://schemas.microsoft.com/office/drawing/2014/main" id="{EF6215A4-068F-47B6-A3B4-C754705AFC50}"/>
            </a:ext>
          </a:extLst>
        </xdr:cNvPr>
        <xdr:cNvSpPr txBox="1"/>
      </xdr:nvSpPr>
      <xdr:spPr>
        <a:xfrm>
          <a:off x="8515427" y="67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a:extLst>
            <a:ext uri="{FF2B5EF4-FFF2-40B4-BE49-F238E27FC236}">
              <a16:creationId xmlns:a16="http://schemas.microsoft.com/office/drawing/2014/main" id="{70C8B32E-89E6-424B-ABD5-15CE9339CC5A}"/>
            </a:ext>
          </a:extLst>
        </xdr:cNvPr>
        <xdr:cNvSpPr txBox="1"/>
      </xdr:nvSpPr>
      <xdr:spPr>
        <a:xfrm>
          <a:off x="7626427" y="67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a:extLst>
            <a:ext uri="{FF2B5EF4-FFF2-40B4-BE49-F238E27FC236}">
              <a16:creationId xmlns:a16="http://schemas.microsoft.com/office/drawing/2014/main" id="{D0E281F5-08EB-4E5A-BEB1-2DFD6CAD96DC}"/>
            </a:ext>
          </a:extLst>
        </xdr:cNvPr>
        <xdr:cNvSpPr txBox="1"/>
      </xdr:nvSpPr>
      <xdr:spPr>
        <a:xfrm>
          <a:off x="6737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131117</xdr:rowOff>
    </xdr:from>
    <xdr:ext cx="469744" cy="259045"/>
    <xdr:sp macro="" textlink="">
      <xdr:nvSpPr>
        <xdr:cNvPr id="144" name="n_1mainValue【道路】&#10;一人当たり延長">
          <a:extLst>
            <a:ext uri="{FF2B5EF4-FFF2-40B4-BE49-F238E27FC236}">
              <a16:creationId xmlns:a16="http://schemas.microsoft.com/office/drawing/2014/main" id="{360DE7A8-78A4-41C3-9509-5362BAE8A027}"/>
            </a:ext>
          </a:extLst>
        </xdr:cNvPr>
        <xdr:cNvSpPr txBox="1"/>
      </xdr:nvSpPr>
      <xdr:spPr>
        <a:xfrm>
          <a:off x="9391727" y="613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140479</xdr:rowOff>
    </xdr:from>
    <xdr:ext cx="469744" cy="259045"/>
    <xdr:sp macro="" textlink="">
      <xdr:nvSpPr>
        <xdr:cNvPr id="145" name="n_2mainValue【道路】&#10;一人当たり延長">
          <a:extLst>
            <a:ext uri="{FF2B5EF4-FFF2-40B4-BE49-F238E27FC236}">
              <a16:creationId xmlns:a16="http://schemas.microsoft.com/office/drawing/2014/main" id="{2155F9DE-C2C4-4641-BE80-F3DAAA3B8344}"/>
            </a:ext>
          </a:extLst>
        </xdr:cNvPr>
        <xdr:cNvSpPr txBox="1"/>
      </xdr:nvSpPr>
      <xdr:spPr>
        <a:xfrm>
          <a:off x="8515427"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147446</xdr:rowOff>
    </xdr:from>
    <xdr:ext cx="469744" cy="259045"/>
    <xdr:sp macro="" textlink="">
      <xdr:nvSpPr>
        <xdr:cNvPr id="146" name="n_3mainValue【道路】&#10;一人当たり延長">
          <a:extLst>
            <a:ext uri="{FF2B5EF4-FFF2-40B4-BE49-F238E27FC236}">
              <a16:creationId xmlns:a16="http://schemas.microsoft.com/office/drawing/2014/main" id="{A57F7862-A407-4B59-BC83-63D0ED7F767F}"/>
            </a:ext>
          </a:extLst>
        </xdr:cNvPr>
        <xdr:cNvSpPr txBox="1"/>
      </xdr:nvSpPr>
      <xdr:spPr>
        <a:xfrm>
          <a:off x="7626427" y="614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147228</xdr:rowOff>
    </xdr:from>
    <xdr:ext cx="469744" cy="259045"/>
    <xdr:sp macro="" textlink="">
      <xdr:nvSpPr>
        <xdr:cNvPr id="147" name="n_4mainValue【道路】&#10;一人当たり延長">
          <a:extLst>
            <a:ext uri="{FF2B5EF4-FFF2-40B4-BE49-F238E27FC236}">
              <a16:creationId xmlns:a16="http://schemas.microsoft.com/office/drawing/2014/main" id="{9CFB51A5-F93A-4A92-A417-4E01F3190960}"/>
            </a:ext>
          </a:extLst>
        </xdr:cNvPr>
        <xdr:cNvSpPr txBox="1"/>
      </xdr:nvSpPr>
      <xdr:spPr>
        <a:xfrm>
          <a:off x="6737427" y="614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035EF0E-8392-49E5-81DD-B87E1A08FF5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E9666B0-26DA-4190-82B0-0DEDC3B6BE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3345E6B-D6B7-4294-94A3-DFB9DF1568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5C95620-817A-4AB8-A2B8-85D4EC2685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DEC2D71-7485-4DCE-894A-DFB42F6AC6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04DDFF1-F949-4FA3-BCA9-4922A6354D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D066A86-6986-414A-840C-D237A31CBA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5C8D934-8192-4F9A-BC08-0D62D4E5F3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94FA6EC-C762-45AE-A58C-538A6876B0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8B05C33-7FCD-45DE-A82E-5BDC0C5F42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196735E-7E5D-45F2-9AC7-B6B5B7DEBB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B631E183-107D-4EDE-AEBB-342D1ED6399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76B833C7-286C-44FB-9A36-1B9B539FB56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F2DF32F-286A-41B7-B5E4-5358249839B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5363E99-257F-49B4-AADB-514062637F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1647A87-64AF-49C3-A1F4-E4F4E74F673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174BB4E-F80E-489E-A41A-91FF5F83087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573708BC-DE46-4771-8092-C457FB5A39C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DF29065-4D44-4DC1-BC68-506CDFA83EF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B239E0B-ABB6-4E8C-831E-2E99AF208D3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70DE8594-F7C5-44BF-9BD6-2D2ADBC2C02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9171BF5-9C82-4CCD-BD1D-FA94B1066C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E2E2844-7C57-4668-B85F-CDCCC7A7984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9B1259AC-EFA3-4ABA-BCC0-F5E9BDCDB5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5467EFE2-DED1-4E25-A178-F8C92D15D046}"/>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89B9D62-C5FF-4261-B458-07C321FDE27F}"/>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B0E12B78-AB5A-497A-9A85-3D86D16340A1}"/>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D2B0B1E-9C0D-4890-B806-80443740C05A}"/>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D5B2BFCC-5DE9-4434-89F2-30BA6C867C46}"/>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21D7730-EAEB-4AD5-BBD2-77AD8ACB0639}"/>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9A6EBF02-E971-4B8F-99EC-A7D565DA3706}"/>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A66A6936-ED6E-436C-AEB1-411C52E91BDE}"/>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417F0A9E-847E-4A20-975D-414FDF91B33A}"/>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072266E7-92E4-48C1-ADFD-E645D6F55E7A}"/>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ECC1687E-26C8-4A06-8492-E7048F9F549A}"/>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CC878BB-55F3-4172-92F9-50EFF4BEB7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6566098-9828-4DF8-91D1-4D537276F4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22E6DA-025B-45D5-B4BF-12E9599984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C8FD5E5-8C7F-4A74-AF53-7D1C367C5F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28DB43C-022D-4966-B0F5-C8B41972D1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88" name="楕円 187">
          <a:extLst>
            <a:ext uri="{FF2B5EF4-FFF2-40B4-BE49-F238E27FC236}">
              <a16:creationId xmlns:a16="http://schemas.microsoft.com/office/drawing/2014/main" id="{78FD8E02-6EC3-4B09-98D9-8065272FFF04}"/>
            </a:ext>
          </a:extLst>
        </xdr:cNvPr>
        <xdr:cNvSpPr/>
      </xdr:nvSpPr>
      <xdr:spPr>
        <a:xfrm>
          <a:off x="4584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158132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975159C-2CDA-45AF-BDDB-BE672D90AC47}"/>
            </a:ext>
          </a:extLst>
        </xdr:cNvPr>
        <xdr:cNvSpPr txBox="1"/>
      </xdr:nvSpPr>
      <xdr:spPr>
        <a:xfrm>
          <a:off x="46736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90" name="楕円 189">
          <a:extLst>
            <a:ext uri="{FF2B5EF4-FFF2-40B4-BE49-F238E27FC236}">
              <a16:creationId xmlns:a16="http://schemas.microsoft.com/office/drawing/2014/main" id="{6F2A640B-081D-4103-8212-3FB4D90B7E04}"/>
            </a:ext>
          </a:extLst>
        </xdr:cNvPr>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59055</xdr:rowOff>
    </xdr:to>
    <xdr:cxnSp macro="">
      <xdr:nvCxnSpPr>
        <xdr:cNvPr id="191" name="直線コネクタ 190">
          <a:extLst>
            <a:ext uri="{FF2B5EF4-FFF2-40B4-BE49-F238E27FC236}">
              <a16:creationId xmlns:a16="http://schemas.microsoft.com/office/drawing/2014/main" id="{06CD3F58-5A69-4203-B7D3-55D3B703A131}"/>
            </a:ext>
          </a:extLst>
        </xdr:cNvPr>
        <xdr:cNvCxnSpPr/>
      </xdr:nvCxnSpPr>
      <xdr:spPr>
        <a:xfrm>
          <a:off x="3797300" y="103117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192" name="楕円 191">
          <a:extLst>
            <a:ext uri="{FF2B5EF4-FFF2-40B4-BE49-F238E27FC236}">
              <a16:creationId xmlns:a16="http://schemas.microsoft.com/office/drawing/2014/main" id="{48855EB6-DFD9-464C-991B-A81F97410D85}"/>
            </a:ext>
          </a:extLst>
        </xdr:cNvPr>
        <xdr:cNvSpPr/>
      </xdr:nvSpPr>
      <xdr:spPr>
        <a:xfrm>
          <a:off x="2857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24765</xdr:rowOff>
    </xdr:to>
    <xdr:cxnSp macro="">
      <xdr:nvCxnSpPr>
        <xdr:cNvPr id="193" name="直線コネクタ 192">
          <a:extLst>
            <a:ext uri="{FF2B5EF4-FFF2-40B4-BE49-F238E27FC236}">
              <a16:creationId xmlns:a16="http://schemas.microsoft.com/office/drawing/2014/main" id="{9065E95D-6C8E-4A2A-8024-6D1A872C98E7}"/>
            </a:ext>
          </a:extLst>
        </xdr:cNvPr>
        <xdr:cNvCxnSpPr/>
      </xdr:nvCxnSpPr>
      <xdr:spPr>
        <a:xfrm>
          <a:off x="2908300" y="102812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4" name="楕円 193">
          <a:extLst>
            <a:ext uri="{FF2B5EF4-FFF2-40B4-BE49-F238E27FC236}">
              <a16:creationId xmlns:a16="http://schemas.microsoft.com/office/drawing/2014/main" id="{8E50B514-BDA1-4079-BF37-59EC26FE91E4}"/>
            </a:ext>
          </a:extLst>
        </xdr:cNvPr>
        <xdr:cNvSpPr/>
      </xdr:nvSpPr>
      <xdr:spPr>
        <a:xfrm>
          <a:off x="1968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165735</xdr:rowOff>
    </xdr:to>
    <xdr:cxnSp macro="">
      <xdr:nvCxnSpPr>
        <xdr:cNvPr id="195" name="直線コネクタ 194">
          <a:extLst>
            <a:ext uri="{FF2B5EF4-FFF2-40B4-BE49-F238E27FC236}">
              <a16:creationId xmlns:a16="http://schemas.microsoft.com/office/drawing/2014/main" id="{DFFAD288-00AA-4547-8D37-0C753CBACD22}"/>
            </a:ext>
          </a:extLst>
        </xdr:cNvPr>
        <xdr:cNvCxnSpPr/>
      </xdr:nvCxnSpPr>
      <xdr:spPr>
        <a:xfrm>
          <a:off x="2019300" y="102469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48260</xdr:rowOff>
    </xdr:from>
    <xdr:to>
      <xdr:col>6</xdr:col>
      <xdr:colOff>38100</xdr:colOff>
      <xdr:row>59</xdr:row>
      <xdr:rowOff>149860</xdr:rowOff>
    </xdr:to>
    <xdr:sp macro="" textlink="">
      <xdr:nvSpPr>
        <xdr:cNvPr id="196" name="楕円 195">
          <a:extLst>
            <a:ext uri="{FF2B5EF4-FFF2-40B4-BE49-F238E27FC236}">
              <a16:creationId xmlns:a16="http://schemas.microsoft.com/office/drawing/2014/main" id="{F8D459AE-E957-4266-BBE8-741AFA26BA6C}"/>
            </a:ext>
          </a:extLst>
        </xdr:cNvPr>
        <xdr:cNvSpPr/>
      </xdr:nvSpPr>
      <xdr:spPr>
        <a:xfrm>
          <a:off x="1079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99060</xdr:rowOff>
    </xdr:from>
    <xdr:to>
      <xdr:col>10</xdr:col>
      <xdr:colOff>114300</xdr:colOff>
      <xdr:row>59</xdr:row>
      <xdr:rowOff>131445</xdr:rowOff>
    </xdr:to>
    <xdr:cxnSp macro="">
      <xdr:nvCxnSpPr>
        <xdr:cNvPr id="197" name="直線コネクタ 196">
          <a:extLst>
            <a:ext uri="{FF2B5EF4-FFF2-40B4-BE49-F238E27FC236}">
              <a16:creationId xmlns:a16="http://schemas.microsoft.com/office/drawing/2014/main" id="{71C6AB12-EAA0-4EA3-8FBE-99D96E123C02}"/>
            </a:ext>
          </a:extLst>
        </xdr:cNvPr>
        <xdr:cNvCxnSpPr/>
      </xdr:nvCxnSpPr>
      <xdr:spPr>
        <a:xfrm>
          <a:off x="1130300" y="102146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3F54338-0DAE-43E5-A2C0-F4C43AB9B5D4}"/>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1E9C3F92-7482-4D71-A790-5D5A7417BF52}"/>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D0DBC0E-8872-4875-84F0-FD9D9135CBA1}"/>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C8A2714-52B0-4043-A52E-11A82EF9619E}"/>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8EF471C5-AEAF-49DE-AF6D-14333FA973F9}"/>
            </a:ext>
          </a:extLst>
        </xdr:cNvPr>
        <xdr:cNvSpPr txBox="1"/>
      </xdr:nvSpPr>
      <xdr:spPr>
        <a:xfrm>
          <a:off x="3582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32336D31-71E9-4230-8DCF-4B56C61169ED}"/>
            </a:ext>
          </a:extLst>
        </xdr:cNvPr>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8E6474D5-6E2C-4F91-A88E-57630DFBE5F8}"/>
            </a:ext>
          </a:extLst>
        </xdr:cNvPr>
        <xdr:cNvSpPr txBox="1"/>
      </xdr:nvSpPr>
      <xdr:spPr>
        <a:xfrm>
          <a:off x="1816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2D531533-F16F-4D7E-8073-D8099F1B38F3}"/>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E7EEADD-C2E6-4E48-BF98-B4F5907E73E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0E65C02-D323-4978-9BD3-BB58720B9D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D427213-03A4-4F5D-BB8B-194220C9267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95C664B-7A87-49D1-9345-AB743A9E34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CB68D42-A0B8-4BDB-ADC8-DD404A077B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7E2B0D3-EA95-4A67-92F0-2468DBCE1B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5DC0B74-87A0-4CC0-BEED-849C43B94F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39119A6-F470-4A60-BDFA-1D071B8930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4FFDB95-C4B2-4418-8B79-B46BC865F8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0175F34-B055-4785-8749-74484978DE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A231734-2128-48D3-B9DA-46319012AE2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7F86E0C5-4C56-4E6E-8399-CE1F32A2644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094F272-2D81-4E31-99AF-4504853907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2695229D-EE9E-4A20-A252-D3D91CEE8CA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2802466-735B-4246-9BA5-C7FEA81BE9A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906BE936-591D-4177-B066-B23BD607282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D2D5DDF-09DA-4FBF-958E-4C968DE039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7A515D34-3B01-486B-8745-4031399BB00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26BF18C-A1C7-400D-BEC8-41D5C617F93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87F7B2C2-A48A-4ACB-9E57-E97382D0C6A3}"/>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955F6B4-A9CE-4BA8-8E3C-0DC90DFD99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2D76872B-EE83-451E-967A-3EC9244DC00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F522E93-5D79-4103-8F31-B2828D3471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045223C1-7B4E-4D83-B192-41FBE4124A85}"/>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AD5F915-30F2-4855-B734-6A0E635400F3}"/>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A9A7DBAB-E031-499B-B9F7-B4EA4390EA30}"/>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625887D5-C94B-4913-83D3-05AEA4842175}"/>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24B49EE4-6579-405E-9E56-F0EBE6E0115A}"/>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49AB99B7-F270-4A87-AF7F-7FE4D6899A7B}"/>
            </a:ext>
          </a:extLst>
        </xdr:cNvPr>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B97986E2-14F6-4062-891B-890130D10456}"/>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31978E11-42E3-415F-A2F9-5DB0403CC851}"/>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1B323A62-59B3-4D2C-9197-CA1DB4AB7C66}"/>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6DC9F15F-9040-4AC2-8589-64F75068D419}"/>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EA1ACB2E-2DCC-41C7-9FB1-806F402DE24B}"/>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FE5BEB-9E70-40AD-B750-70E8850ED3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CB0D343-A709-48E0-884A-FB0D1AB7FF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D71BA5-F4D3-470B-861D-A73606E30E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7B4A079-1308-4B80-AB20-7A62B65742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E79C87-E602-4128-97B0-9C74C642ED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1458</xdr:rowOff>
    </xdr:from>
    <xdr:to>
      <xdr:col>55</xdr:col>
      <xdr:colOff>50800</xdr:colOff>
      <xdr:row>60</xdr:row>
      <xdr:rowOff>103058</xdr:rowOff>
    </xdr:to>
    <xdr:sp macro="" textlink="">
      <xdr:nvSpPr>
        <xdr:cNvPr id="245" name="楕円 244">
          <a:extLst>
            <a:ext uri="{FF2B5EF4-FFF2-40B4-BE49-F238E27FC236}">
              <a16:creationId xmlns:a16="http://schemas.microsoft.com/office/drawing/2014/main" id="{FF5DDC36-92BE-4BA3-A786-BC33D1AC6E82}"/>
            </a:ext>
          </a:extLst>
        </xdr:cNvPr>
        <xdr:cNvSpPr/>
      </xdr:nvSpPr>
      <xdr:spPr>
        <a:xfrm>
          <a:off x="10426700" y="1028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24335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FE1C756-765A-4F04-B537-4F22512DC31F}"/>
            </a:ext>
          </a:extLst>
        </xdr:cNvPr>
        <xdr:cNvSpPr txBox="1"/>
      </xdr:nvSpPr>
      <xdr:spPr>
        <a:xfrm>
          <a:off x="10515600" y="1013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7203</xdr:rowOff>
    </xdr:from>
    <xdr:to>
      <xdr:col>50</xdr:col>
      <xdr:colOff>165100</xdr:colOff>
      <xdr:row>60</xdr:row>
      <xdr:rowOff>108803</xdr:rowOff>
    </xdr:to>
    <xdr:sp macro="" textlink="">
      <xdr:nvSpPr>
        <xdr:cNvPr id="247" name="楕円 246">
          <a:extLst>
            <a:ext uri="{FF2B5EF4-FFF2-40B4-BE49-F238E27FC236}">
              <a16:creationId xmlns:a16="http://schemas.microsoft.com/office/drawing/2014/main" id="{FB63B0F8-CAC4-46B2-8B29-D1046D3134EB}"/>
            </a:ext>
          </a:extLst>
        </xdr:cNvPr>
        <xdr:cNvSpPr/>
      </xdr:nvSpPr>
      <xdr:spPr>
        <a:xfrm>
          <a:off x="9588500" y="102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52258</xdr:rowOff>
    </xdr:from>
    <xdr:to>
      <xdr:col>55</xdr:col>
      <xdr:colOff>0</xdr:colOff>
      <xdr:row>60</xdr:row>
      <xdr:rowOff>58003</xdr:rowOff>
    </xdr:to>
    <xdr:cxnSp macro="">
      <xdr:nvCxnSpPr>
        <xdr:cNvPr id="248" name="直線コネクタ 247">
          <a:extLst>
            <a:ext uri="{FF2B5EF4-FFF2-40B4-BE49-F238E27FC236}">
              <a16:creationId xmlns:a16="http://schemas.microsoft.com/office/drawing/2014/main" id="{F0027381-2F26-46E2-BC5F-23A3C1054B08}"/>
            </a:ext>
          </a:extLst>
        </xdr:cNvPr>
        <xdr:cNvCxnSpPr/>
      </xdr:nvCxnSpPr>
      <xdr:spPr>
        <a:xfrm flipV="1">
          <a:off x="9639300" y="10339258"/>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13711</xdr:rowOff>
    </xdr:from>
    <xdr:to>
      <xdr:col>46</xdr:col>
      <xdr:colOff>38100</xdr:colOff>
      <xdr:row>60</xdr:row>
      <xdr:rowOff>115311</xdr:rowOff>
    </xdr:to>
    <xdr:sp macro="" textlink="">
      <xdr:nvSpPr>
        <xdr:cNvPr id="249" name="楕円 248">
          <a:extLst>
            <a:ext uri="{FF2B5EF4-FFF2-40B4-BE49-F238E27FC236}">
              <a16:creationId xmlns:a16="http://schemas.microsoft.com/office/drawing/2014/main" id="{82C1330B-7242-4E29-9BCF-3E58D7D1AC23}"/>
            </a:ext>
          </a:extLst>
        </xdr:cNvPr>
        <xdr:cNvSpPr/>
      </xdr:nvSpPr>
      <xdr:spPr>
        <a:xfrm>
          <a:off x="8699500" y="10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58003</xdr:rowOff>
    </xdr:from>
    <xdr:to>
      <xdr:col>50</xdr:col>
      <xdr:colOff>114300</xdr:colOff>
      <xdr:row>60</xdr:row>
      <xdr:rowOff>64511</xdr:rowOff>
    </xdr:to>
    <xdr:cxnSp macro="">
      <xdr:nvCxnSpPr>
        <xdr:cNvPr id="250" name="直線コネクタ 249">
          <a:extLst>
            <a:ext uri="{FF2B5EF4-FFF2-40B4-BE49-F238E27FC236}">
              <a16:creationId xmlns:a16="http://schemas.microsoft.com/office/drawing/2014/main" id="{0F6B64F1-F122-4DE6-8440-04A4CDB281A9}"/>
            </a:ext>
          </a:extLst>
        </xdr:cNvPr>
        <xdr:cNvCxnSpPr/>
      </xdr:nvCxnSpPr>
      <xdr:spPr>
        <a:xfrm flipV="1">
          <a:off x="8750300" y="10345003"/>
          <a:ext cx="889000" cy="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17700</xdr:rowOff>
    </xdr:from>
    <xdr:to>
      <xdr:col>41</xdr:col>
      <xdr:colOff>101600</xdr:colOff>
      <xdr:row>60</xdr:row>
      <xdr:rowOff>119300</xdr:rowOff>
    </xdr:to>
    <xdr:sp macro="" textlink="">
      <xdr:nvSpPr>
        <xdr:cNvPr id="251" name="楕円 250">
          <a:extLst>
            <a:ext uri="{FF2B5EF4-FFF2-40B4-BE49-F238E27FC236}">
              <a16:creationId xmlns:a16="http://schemas.microsoft.com/office/drawing/2014/main" id="{607BDBAF-710A-484A-A525-D1F29F99D367}"/>
            </a:ext>
          </a:extLst>
        </xdr:cNvPr>
        <xdr:cNvSpPr/>
      </xdr:nvSpPr>
      <xdr:spPr>
        <a:xfrm>
          <a:off x="7810500" y="103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64511</xdr:rowOff>
    </xdr:from>
    <xdr:to>
      <xdr:col>45</xdr:col>
      <xdr:colOff>177800</xdr:colOff>
      <xdr:row>60</xdr:row>
      <xdr:rowOff>68500</xdr:rowOff>
    </xdr:to>
    <xdr:cxnSp macro="">
      <xdr:nvCxnSpPr>
        <xdr:cNvPr id="252" name="直線コネクタ 251">
          <a:extLst>
            <a:ext uri="{FF2B5EF4-FFF2-40B4-BE49-F238E27FC236}">
              <a16:creationId xmlns:a16="http://schemas.microsoft.com/office/drawing/2014/main" id="{6E4A0C86-6114-4D6B-A77A-98666E8FA703}"/>
            </a:ext>
          </a:extLst>
        </xdr:cNvPr>
        <xdr:cNvCxnSpPr/>
      </xdr:nvCxnSpPr>
      <xdr:spPr>
        <a:xfrm flipV="1">
          <a:off x="7861300" y="10351511"/>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24413</xdr:rowOff>
    </xdr:from>
    <xdr:to>
      <xdr:col>36</xdr:col>
      <xdr:colOff>165100</xdr:colOff>
      <xdr:row>60</xdr:row>
      <xdr:rowOff>126013</xdr:rowOff>
    </xdr:to>
    <xdr:sp macro="" textlink="">
      <xdr:nvSpPr>
        <xdr:cNvPr id="253" name="楕円 252">
          <a:extLst>
            <a:ext uri="{FF2B5EF4-FFF2-40B4-BE49-F238E27FC236}">
              <a16:creationId xmlns:a16="http://schemas.microsoft.com/office/drawing/2014/main" id="{A5A9A85E-ABCD-404C-B349-A7542B3784EE}"/>
            </a:ext>
          </a:extLst>
        </xdr:cNvPr>
        <xdr:cNvSpPr/>
      </xdr:nvSpPr>
      <xdr:spPr>
        <a:xfrm>
          <a:off x="6921500" y="103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68500</xdr:rowOff>
    </xdr:from>
    <xdr:to>
      <xdr:col>41</xdr:col>
      <xdr:colOff>50800</xdr:colOff>
      <xdr:row>60</xdr:row>
      <xdr:rowOff>75213</xdr:rowOff>
    </xdr:to>
    <xdr:cxnSp macro="">
      <xdr:nvCxnSpPr>
        <xdr:cNvPr id="254" name="直線コネクタ 253">
          <a:extLst>
            <a:ext uri="{FF2B5EF4-FFF2-40B4-BE49-F238E27FC236}">
              <a16:creationId xmlns:a16="http://schemas.microsoft.com/office/drawing/2014/main" id="{A014393E-2FB2-461F-8BA6-59F9660FE22D}"/>
            </a:ext>
          </a:extLst>
        </xdr:cNvPr>
        <xdr:cNvCxnSpPr/>
      </xdr:nvCxnSpPr>
      <xdr:spPr>
        <a:xfrm flipV="1">
          <a:off x="6972300" y="10355500"/>
          <a:ext cx="8890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CB15098E-8160-469A-BD3A-220F7CED2277}"/>
            </a:ext>
          </a:extLst>
        </xdr:cNvPr>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1765DA6C-86D0-49DF-9CFE-541BC2963C4E}"/>
            </a:ext>
          </a:extLst>
        </xdr:cNvPr>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E018D50A-86D5-4A43-8CA0-74C4232D1DAE}"/>
            </a:ext>
          </a:extLst>
        </xdr:cNvPr>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A7F23506-0E90-47BF-AE7C-A22BA179CDB7}"/>
            </a:ext>
          </a:extLst>
        </xdr:cNvPr>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125330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B6320238-C078-4F0E-90D1-690B2614E9E1}"/>
            </a:ext>
          </a:extLst>
        </xdr:cNvPr>
        <xdr:cNvSpPr txBox="1"/>
      </xdr:nvSpPr>
      <xdr:spPr>
        <a:xfrm>
          <a:off x="9327095" y="1006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131838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DC195A6-36CC-4DD1-87A4-E3FF190639C8}"/>
            </a:ext>
          </a:extLst>
        </xdr:cNvPr>
        <xdr:cNvSpPr txBox="1"/>
      </xdr:nvSpPr>
      <xdr:spPr>
        <a:xfrm>
          <a:off x="8450795" y="1007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135827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853CE5B-8523-4971-B5C5-EBA892C8E2E2}"/>
            </a:ext>
          </a:extLst>
        </xdr:cNvPr>
        <xdr:cNvSpPr txBox="1"/>
      </xdr:nvSpPr>
      <xdr:spPr>
        <a:xfrm>
          <a:off x="7561795" y="100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142540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DD74AF96-211F-4EBD-BAB7-204239578726}"/>
            </a:ext>
          </a:extLst>
        </xdr:cNvPr>
        <xdr:cNvSpPr txBox="1"/>
      </xdr:nvSpPr>
      <xdr:spPr>
        <a:xfrm>
          <a:off x="6672795" y="1008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FCE7A87-D95C-4AFE-A1BD-F72591296F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FC65CDF-FAF6-49FD-8DDA-141FAFA35A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B8F7880-AAD5-4478-84C2-7E620EAE9F9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1B5AA96-2A25-4836-B9C1-3A632FF03A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43D69FF-1BAC-42EC-ADF0-37D860F021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2F2FC6F0-9282-472B-A859-171EEDB60D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285CC83-4BFE-42FF-AEF3-C3B8E24E4C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C017B9A-1669-474B-A6C8-5BF5C4F44B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BA34960-7426-49BB-A447-880AD0F89C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A1735CA-C95D-4235-ACB4-97070BDF58A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4E44436-FC4E-43CD-BC72-702D793B9E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B37A7CD-71B4-4771-A3F2-8C3F320A552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1F230891-CD7E-46B8-804F-92B1CE535AB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6B1079-B2E3-4E92-820A-C49FE26B883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17C3FFD9-0F9E-4085-BFF2-B7FBA5E9AFE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998EE11F-5EA7-44BB-8C77-0C3E523A1EA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B7C3A2A-F38A-4D44-9491-C232D1EAB0C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DFFD6738-AAD3-437F-9797-AE6D4F55EE5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37FAF7F9-4727-4D48-9693-B63BBD0BD83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B1FD239-3B6A-407A-BEED-2BB2463EC68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5A4CC800-5048-4F03-A766-02733CB9822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3A08063-7DC1-4D62-B6CE-A691D52FF83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3B6DE952-4D40-4E48-BFC2-BCB4249B3FF9}"/>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A5AD660-F16E-414E-95E1-AB69F8C2EF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5B44C11A-28A0-4AB3-9BDC-8BD9C15574F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12EBF0F2-BE68-48F5-946A-E4E0C10A4EF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29E092DD-76E8-4B8A-8843-366B2D113E99}"/>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D06E91BF-DA11-4008-BEE5-39672799D9F0}"/>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E26025AF-1087-4EF0-AD04-72A2E9AA2BA6}"/>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471A4E7A-3561-4AFA-8B9B-4E55E089654E}"/>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0E3CFC47-87E2-47DA-A545-CE08CF0ED1AF}"/>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23FF5BB-4A06-4708-A27C-6253E7DED378}"/>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7246E236-7066-4389-8798-AE4A940FD466}"/>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6B7ED461-E21C-451C-97AF-62FBCE8737B0}"/>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1B1A62D8-06B4-4973-998F-02795CBC6336}"/>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4C60584C-F6C2-4D5B-B021-0A944B1C7EE0}"/>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DEAFAA86-E193-4246-96E4-03E36A1BB8D0}"/>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3616D1D-1647-4FE2-82E3-D04CE4E5EE4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52B6D44-3587-4933-953F-13875472055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263F815-F8C0-4402-A15E-67AB74118B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52B90DC-50CF-441F-9B8B-A909AABC85C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EF566D4-9F91-4904-8C60-04FB61A70C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305" name="楕円 304">
          <a:extLst>
            <a:ext uri="{FF2B5EF4-FFF2-40B4-BE49-F238E27FC236}">
              <a16:creationId xmlns:a16="http://schemas.microsoft.com/office/drawing/2014/main" id="{9988BE90-946D-44C5-8365-1E9D25E3FF2E}"/>
            </a:ext>
          </a:extLst>
        </xdr:cNvPr>
        <xdr:cNvSpPr/>
      </xdr:nvSpPr>
      <xdr:spPr>
        <a:xfrm>
          <a:off x="4584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CD34791B-7FA7-468B-930E-D7588C642256}"/>
            </a:ext>
          </a:extLst>
        </xdr:cNvPr>
        <xdr:cNvSpPr txBox="1"/>
      </xdr:nvSpPr>
      <xdr:spPr>
        <a:xfrm>
          <a:off x="4673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47716</xdr:rowOff>
    </xdr:from>
    <xdr:to>
      <xdr:col>20</xdr:col>
      <xdr:colOff>38100</xdr:colOff>
      <xdr:row>79</xdr:row>
      <xdr:rowOff>149316</xdr:rowOff>
    </xdr:to>
    <xdr:sp macro="" textlink="">
      <xdr:nvSpPr>
        <xdr:cNvPr id="307" name="楕円 306">
          <a:extLst>
            <a:ext uri="{FF2B5EF4-FFF2-40B4-BE49-F238E27FC236}">
              <a16:creationId xmlns:a16="http://schemas.microsoft.com/office/drawing/2014/main" id="{CFDE4106-A9E2-444C-A6A8-9D7100A8092B}"/>
            </a:ext>
          </a:extLst>
        </xdr:cNvPr>
        <xdr:cNvSpPr/>
      </xdr:nvSpPr>
      <xdr:spPr>
        <a:xfrm>
          <a:off x="3746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98516</xdr:rowOff>
    </xdr:from>
    <xdr:to>
      <xdr:col>24</xdr:col>
      <xdr:colOff>63500</xdr:colOff>
      <xdr:row>79</xdr:row>
      <xdr:rowOff>140970</xdr:rowOff>
    </xdr:to>
    <xdr:cxnSp macro="">
      <xdr:nvCxnSpPr>
        <xdr:cNvPr id="308" name="直線コネクタ 307">
          <a:extLst>
            <a:ext uri="{FF2B5EF4-FFF2-40B4-BE49-F238E27FC236}">
              <a16:creationId xmlns:a16="http://schemas.microsoft.com/office/drawing/2014/main" id="{E169EE7B-B95E-42B0-903C-E9ED29E93E75}"/>
            </a:ext>
          </a:extLst>
        </xdr:cNvPr>
        <xdr:cNvCxnSpPr/>
      </xdr:nvCxnSpPr>
      <xdr:spPr>
        <a:xfrm>
          <a:off x="3797300" y="1364306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1995</xdr:rowOff>
    </xdr:from>
    <xdr:to>
      <xdr:col>15</xdr:col>
      <xdr:colOff>101600</xdr:colOff>
      <xdr:row>79</xdr:row>
      <xdr:rowOff>103595</xdr:rowOff>
    </xdr:to>
    <xdr:sp macro="" textlink="">
      <xdr:nvSpPr>
        <xdr:cNvPr id="309" name="楕円 308">
          <a:extLst>
            <a:ext uri="{FF2B5EF4-FFF2-40B4-BE49-F238E27FC236}">
              <a16:creationId xmlns:a16="http://schemas.microsoft.com/office/drawing/2014/main" id="{5EE7D52C-8920-460D-8414-064C33998022}"/>
            </a:ext>
          </a:extLst>
        </xdr:cNvPr>
        <xdr:cNvSpPr/>
      </xdr:nvSpPr>
      <xdr:spPr>
        <a:xfrm>
          <a:off x="2857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52795</xdr:rowOff>
    </xdr:from>
    <xdr:to>
      <xdr:col>19</xdr:col>
      <xdr:colOff>177800</xdr:colOff>
      <xdr:row>79</xdr:row>
      <xdr:rowOff>98516</xdr:rowOff>
    </xdr:to>
    <xdr:cxnSp macro="">
      <xdr:nvCxnSpPr>
        <xdr:cNvPr id="310" name="直線コネクタ 309">
          <a:extLst>
            <a:ext uri="{FF2B5EF4-FFF2-40B4-BE49-F238E27FC236}">
              <a16:creationId xmlns:a16="http://schemas.microsoft.com/office/drawing/2014/main" id="{84FA10C8-279E-423B-9B28-67F1A0E25A63}"/>
            </a:ext>
          </a:extLst>
        </xdr:cNvPr>
        <xdr:cNvCxnSpPr/>
      </xdr:nvCxnSpPr>
      <xdr:spPr>
        <a:xfrm>
          <a:off x="2908300" y="135973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311" name="楕円 310">
          <a:extLst>
            <a:ext uri="{FF2B5EF4-FFF2-40B4-BE49-F238E27FC236}">
              <a16:creationId xmlns:a16="http://schemas.microsoft.com/office/drawing/2014/main" id="{E6FAACEF-6A06-47B3-872E-056CB5E7CD1C}"/>
            </a:ext>
          </a:extLst>
        </xdr:cNvPr>
        <xdr:cNvSpPr/>
      </xdr:nvSpPr>
      <xdr:spPr>
        <a:xfrm>
          <a:off x="1968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79</xdr:row>
      <xdr:rowOff>52795</xdr:rowOff>
    </xdr:to>
    <xdr:cxnSp macro="">
      <xdr:nvCxnSpPr>
        <xdr:cNvPr id="312" name="直線コネクタ 311">
          <a:extLst>
            <a:ext uri="{FF2B5EF4-FFF2-40B4-BE49-F238E27FC236}">
              <a16:creationId xmlns:a16="http://schemas.microsoft.com/office/drawing/2014/main" id="{F1268A6D-250E-4174-9A0E-9926589C3CB3}"/>
            </a:ext>
          </a:extLst>
        </xdr:cNvPr>
        <xdr:cNvCxnSpPr/>
      </xdr:nvCxnSpPr>
      <xdr:spPr>
        <a:xfrm>
          <a:off x="2019300" y="13594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13" name="楕円 312">
          <a:extLst>
            <a:ext uri="{FF2B5EF4-FFF2-40B4-BE49-F238E27FC236}">
              <a16:creationId xmlns:a16="http://schemas.microsoft.com/office/drawing/2014/main" id="{735D1EFF-AED4-45B2-AAB1-5D2E5EE985CA}"/>
            </a:ext>
          </a:extLst>
        </xdr:cNvPr>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49530</xdr:rowOff>
    </xdr:to>
    <xdr:cxnSp macro="">
      <xdr:nvCxnSpPr>
        <xdr:cNvPr id="314" name="直線コネクタ 313">
          <a:extLst>
            <a:ext uri="{FF2B5EF4-FFF2-40B4-BE49-F238E27FC236}">
              <a16:creationId xmlns:a16="http://schemas.microsoft.com/office/drawing/2014/main" id="{4566BFB0-92AD-4FDE-BF9F-47C98AF7923C}"/>
            </a:ext>
          </a:extLst>
        </xdr:cNvPr>
        <xdr:cNvCxnSpPr/>
      </xdr:nvCxnSpPr>
      <xdr:spPr>
        <a:xfrm>
          <a:off x="1130300" y="1359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43117721-3B07-4B54-8235-1F7275EE711E}"/>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D9D67F45-DCA6-46B7-8977-32A3318385E9}"/>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FF8EB6EA-765F-4FC8-BDBC-FD3B31A8EA6E}"/>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114B9894-E154-4C46-A845-553C682BBE9C}"/>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165843</xdr:rowOff>
    </xdr:from>
    <xdr:ext cx="405111" cy="259045"/>
    <xdr:sp macro="" textlink="">
      <xdr:nvSpPr>
        <xdr:cNvPr id="319" name="n_1mainValue【公営住宅】&#10;有形固定資産減価償却率">
          <a:extLst>
            <a:ext uri="{FF2B5EF4-FFF2-40B4-BE49-F238E27FC236}">
              <a16:creationId xmlns:a16="http://schemas.microsoft.com/office/drawing/2014/main" id="{E09D0175-3385-428D-B753-91A87810796F}"/>
            </a:ext>
          </a:extLst>
        </xdr:cNvPr>
        <xdr:cNvSpPr txBox="1"/>
      </xdr:nvSpPr>
      <xdr:spPr>
        <a:xfrm>
          <a:off x="35820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120122</xdr:rowOff>
    </xdr:from>
    <xdr:ext cx="405111" cy="259045"/>
    <xdr:sp macro="" textlink="">
      <xdr:nvSpPr>
        <xdr:cNvPr id="320" name="n_2mainValue【公営住宅】&#10;有形固定資産減価償却率">
          <a:extLst>
            <a:ext uri="{FF2B5EF4-FFF2-40B4-BE49-F238E27FC236}">
              <a16:creationId xmlns:a16="http://schemas.microsoft.com/office/drawing/2014/main" id="{83552431-477B-44DC-A204-3ECA5E191D16}"/>
            </a:ext>
          </a:extLst>
        </xdr:cNvPr>
        <xdr:cNvSpPr txBox="1"/>
      </xdr:nvSpPr>
      <xdr:spPr>
        <a:xfrm>
          <a:off x="27057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321" name="n_3mainValue【公営住宅】&#10;有形固定資産減価償却率">
          <a:extLst>
            <a:ext uri="{FF2B5EF4-FFF2-40B4-BE49-F238E27FC236}">
              <a16:creationId xmlns:a16="http://schemas.microsoft.com/office/drawing/2014/main" id="{8A117D87-9265-4ADE-B173-162B729F5349}"/>
            </a:ext>
          </a:extLst>
        </xdr:cNvPr>
        <xdr:cNvSpPr txBox="1"/>
      </xdr:nvSpPr>
      <xdr:spPr>
        <a:xfrm>
          <a:off x="1816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22" name="n_4mainValue【公営住宅】&#10;有形固定資産減価償却率">
          <a:extLst>
            <a:ext uri="{FF2B5EF4-FFF2-40B4-BE49-F238E27FC236}">
              <a16:creationId xmlns:a16="http://schemas.microsoft.com/office/drawing/2014/main" id="{3C1265A8-59BF-419B-A604-98848AD99547}"/>
            </a:ext>
          </a:extLst>
        </xdr:cNvPr>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05DEDEE-B1FA-48FB-93E9-83088AD5FDF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1A150A1E-069F-4F15-A5CC-CCE5F55160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FC0A90D-9DE2-4B27-9429-AE60507DC6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76B9965-2C3E-42CB-93FC-418AC297D7D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5F5B4DF8-6D09-4859-AB1F-E9F4EC8268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4AC6D0C-C86B-440A-9704-42981D1CB5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B755F27-2E1B-42F8-AD80-704C62912C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FCBBEC9-1D5C-4A72-AFB6-1C28109A40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70BE72D-A529-4393-924E-2C2262B02D6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14E5BD2-3C55-4DCD-843C-D7E0BAB2A0E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78C0BD67-5DD5-4578-A10D-6AF4143B8FD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E2B57E8-FAA0-40B8-B81C-6A044519882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6F01F4F9-A96D-4A90-B619-A4F28DDB4B8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666BC8D-0AFF-4A1E-919F-E60246BEBF2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9EA53C50-319B-46A0-BCBC-FF00ED1E872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997DF548-F718-42D0-96B2-400EE5C801E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7F7A9BAE-F6AD-4BCC-805C-F03FBA2B254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92B16473-89E8-4F87-9934-A1E85FD7C30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7BA7DD0-25EC-4FA9-A11A-A6C18E41AE8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284802E-D4AB-46E8-B562-4C14C837E2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1618F217-3885-4D1D-BEF6-AD56EAF374F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B6727058-AE91-413D-B62A-8205FCD6016F}"/>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8CE019AC-6311-431F-A4C4-DB41BCE01C2F}"/>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10226237-C546-47DE-8A1E-8B7AC5EA93A6}"/>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6BBF78C7-4A3D-4DD6-9F8F-2096DCBDFE80}"/>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992AE869-3981-4BEB-AFBB-165085BCEF98}"/>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DC7BE659-5921-45FD-8510-FE658BF48F49}"/>
            </a:ext>
          </a:extLst>
        </xdr:cNvPr>
        <xdr:cNvSpPr txBox="1"/>
      </xdr:nvSpPr>
      <xdr:spPr>
        <a:xfrm>
          <a:off x="10515600" y="1397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F4017659-A5C3-4013-9099-85523E57A118}"/>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56106B07-F8A4-477D-92D0-A951D433FEC4}"/>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468AD73D-43A3-4234-86E9-1020CCF36694}"/>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4A08594A-CACD-4CCC-AE35-1BFE85970350}"/>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5234F485-B1D3-423C-9F0B-4E391A3D62AE}"/>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2D15CA6-87ED-45AA-B4AE-B57EDFA108C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72C1653-B3FD-4858-98FF-395CBB06BB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85F61EF-B25C-4FA5-AB4A-4F0EA18FDA2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D8F8E6-B31E-414B-8328-CFE914DEE9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766EFA-F3A4-47C7-8956-BE8A652DB0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112573</xdr:rowOff>
    </xdr:from>
    <xdr:to>
      <xdr:col>55</xdr:col>
      <xdr:colOff>50800</xdr:colOff>
      <xdr:row>83</xdr:row>
      <xdr:rowOff>42723</xdr:rowOff>
    </xdr:to>
    <xdr:sp macro="" textlink="">
      <xdr:nvSpPr>
        <xdr:cNvPr id="360" name="楕円 359">
          <a:extLst>
            <a:ext uri="{FF2B5EF4-FFF2-40B4-BE49-F238E27FC236}">
              <a16:creationId xmlns:a16="http://schemas.microsoft.com/office/drawing/2014/main" id="{565FBE5B-C599-4E5D-8A9E-455D30C9794A}"/>
            </a:ext>
          </a:extLst>
        </xdr:cNvPr>
        <xdr:cNvSpPr/>
      </xdr:nvSpPr>
      <xdr:spPr>
        <a:xfrm>
          <a:off x="10426700" y="141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91000</xdr:rowOff>
    </xdr:from>
    <xdr:ext cx="469744" cy="259045"/>
    <xdr:sp macro="" textlink="">
      <xdr:nvSpPr>
        <xdr:cNvPr id="361" name="【公営住宅】&#10;一人当たり面積該当値テキスト">
          <a:extLst>
            <a:ext uri="{FF2B5EF4-FFF2-40B4-BE49-F238E27FC236}">
              <a16:creationId xmlns:a16="http://schemas.microsoft.com/office/drawing/2014/main" id="{1490C489-0714-4D8B-BC89-3D8FD3B16870}"/>
            </a:ext>
          </a:extLst>
        </xdr:cNvPr>
        <xdr:cNvSpPr txBox="1"/>
      </xdr:nvSpPr>
      <xdr:spPr>
        <a:xfrm>
          <a:off x="10515600" y="1414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117145</xdr:rowOff>
    </xdr:from>
    <xdr:to>
      <xdr:col>50</xdr:col>
      <xdr:colOff>165100</xdr:colOff>
      <xdr:row>83</xdr:row>
      <xdr:rowOff>47295</xdr:rowOff>
    </xdr:to>
    <xdr:sp macro="" textlink="">
      <xdr:nvSpPr>
        <xdr:cNvPr id="362" name="楕円 361">
          <a:extLst>
            <a:ext uri="{FF2B5EF4-FFF2-40B4-BE49-F238E27FC236}">
              <a16:creationId xmlns:a16="http://schemas.microsoft.com/office/drawing/2014/main" id="{7D7C5F79-18BB-42A5-9EAA-912293EBCD7B}"/>
            </a:ext>
          </a:extLst>
        </xdr:cNvPr>
        <xdr:cNvSpPr/>
      </xdr:nvSpPr>
      <xdr:spPr>
        <a:xfrm>
          <a:off x="9588500" y="141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163373</xdr:rowOff>
    </xdr:from>
    <xdr:to>
      <xdr:col>55</xdr:col>
      <xdr:colOff>0</xdr:colOff>
      <xdr:row>82</xdr:row>
      <xdr:rowOff>167945</xdr:rowOff>
    </xdr:to>
    <xdr:cxnSp macro="">
      <xdr:nvCxnSpPr>
        <xdr:cNvPr id="363" name="直線コネクタ 362">
          <a:extLst>
            <a:ext uri="{FF2B5EF4-FFF2-40B4-BE49-F238E27FC236}">
              <a16:creationId xmlns:a16="http://schemas.microsoft.com/office/drawing/2014/main" id="{52814909-EF39-4D7A-B492-19767C661E2C}"/>
            </a:ext>
          </a:extLst>
        </xdr:cNvPr>
        <xdr:cNvCxnSpPr/>
      </xdr:nvCxnSpPr>
      <xdr:spPr>
        <a:xfrm flipV="1">
          <a:off x="9639300" y="1422227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119887</xdr:rowOff>
    </xdr:from>
    <xdr:to>
      <xdr:col>46</xdr:col>
      <xdr:colOff>38100</xdr:colOff>
      <xdr:row>83</xdr:row>
      <xdr:rowOff>50037</xdr:rowOff>
    </xdr:to>
    <xdr:sp macro="" textlink="">
      <xdr:nvSpPr>
        <xdr:cNvPr id="364" name="楕円 363">
          <a:extLst>
            <a:ext uri="{FF2B5EF4-FFF2-40B4-BE49-F238E27FC236}">
              <a16:creationId xmlns:a16="http://schemas.microsoft.com/office/drawing/2014/main" id="{903FA443-7CF5-405F-877F-1E1E058803FE}"/>
            </a:ext>
          </a:extLst>
        </xdr:cNvPr>
        <xdr:cNvSpPr/>
      </xdr:nvSpPr>
      <xdr:spPr>
        <a:xfrm>
          <a:off x="8699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167945</xdr:rowOff>
    </xdr:from>
    <xdr:to>
      <xdr:col>50</xdr:col>
      <xdr:colOff>114300</xdr:colOff>
      <xdr:row>82</xdr:row>
      <xdr:rowOff>170687</xdr:rowOff>
    </xdr:to>
    <xdr:cxnSp macro="">
      <xdr:nvCxnSpPr>
        <xdr:cNvPr id="365" name="直線コネクタ 364">
          <a:extLst>
            <a:ext uri="{FF2B5EF4-FFF2-40B4-BE49-F238E27FC236}">
              <a16:creationId xmlns:a16="http://schemas.microsoft.com/office/drawing/2014/main" id="{1C49D745-7D66-41EC-9525-27B58EE50E40}"/>
            </a:ext>
          </a:extLst>
        </xdr:cNvPr>
        <xdr:cNvCxnSpPr/>
      </xdr:nvCxnSpPr>
      <xdr:spPr>
        <a:xfrm flipV="1">
          <a:off x="8750300" y="1422684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127203</xdr:rowOff>
    </xdr:from>
    <xdr:to>
      <xdr:col>41</xdr:col>
      <xdr:colOff>101600</xdr:colOff>
      <xdr:row>83</xdr:row>
      <xdr:rowOff>57353</xdr:rowOff>
    </xdr:to>
    <xdr:sp macro="" textlink="">
      <xdr:nvSpPr>
        <xdr:cNvPr id="366" name="楕円 365">
          <a:extLst>
            <a:ext uri="{FF2B5EF4-FFF2-40B4-BE49-F238E27FC236}">
              <a16:creationId xmlns:a16="http://schemas.microsoft.com/office/drawing/2014/main" id="{6F204B1D-534D-4325-A0A7-3444927E6AE0}"/>
            </a:ext>
          </a:extLst>
        </xdr:cNvPr>
        <xdr:cNvSpPr/>
      </xdr:nvSpPr>
      <xdr:spPr>
        <a:xfrm>
          <a:off x="7810500" y="1418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170687</xdr:rowOff>
    </xdr:from>
    <xdr:to>
      <xdr:col>45</xdr:col>
      <xdr:colOff>177800</xdr:colOff>
      <xdr:row>83</xdr:row>
      <xdr:rowOff>6553</xdr:rowOff>
    </xdr:to>
    <xdr:cxnSp macro="">
      <xdr:nvCxnSpPr>
        <xdr:cNvPr id="367" name="直線コネクタ 366">
          <a:extLst>
            <a:ext uri="{FF2B5EF4-FFF2-40B4-BE49-F238E27FC236}">
              <a16:creationId xmlns:a16="http://schemas.microsoft.com/office/drawing/2014/main" id="{8A4BFDE8-2597-43C3-87D9-748A10075D5B}"/>
            </a:ext>
          </a:extLst>
        </xdr:cNvPr>
        <xdr:cNvCxnSpPr/>
      </xdr:nvCxnSpPr>
      <xdr:spPr>
        <a:xfrm flipV="1">
          <a:off x="7861300" y="14229587"/>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129032</xdr:rowOff>
    </xdr:from>
    <xdr:to>
      <xdr:col>36</xdr:col>
      <xdr:colOff>165100</xdr:colOff>
      <xdr:row>83</xdr:row>
      <xdr:rowOff>59182</xdr:rowOff>
    </xdr:to>
    <xdr:sp macro="" textlink="">
      <xdr:nvSpPr>
        <xdr:cNvPr id="368" name="楕円 367">
          <a:extLst>
            <a:ext uri="{FF2B5EF4-FFF2-40B4-BE49-F238E27FC236}">
              <a16:creationId xmlns:a16="http://schemas.microsoft.com/office/drawing/2014/main" id="{B93B95D5-1772-4FA1-A041-90732C529D96}"/>
            </a:ext>
          </a:extLst>
        </xdr:cNvPr>
        <xdr:cNvSpPr/>
      </xdr:nvSpPr>
      <xdr:spPr>
        <a:xfrm>
          <a:off x="6921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6553</xdr:rowOff>
    </xdr:from>
    <xdr:to>
      <xdr:col>41</xdr:col>
      <xdr:colOff>50800</xdr:colOff>
      <xdr:row>83</xdr:row>
      <xdr:rowOff>8382</xdr:rowOff>
    </xdr:to>
    <xdr:cxnSp macro="">
      <xdr:nvCxnSpPr>
        <xdr:cNvPr id="369" name="直線コネクタ 368">
          <a:extLst>
            <a:ext uri="{FF2B5EF4-FFF2-40B4-BE49-F238E27FC236}">
              <a16:creationId xmlns:a16="http://schemas.microsoft.com/office/drawing/2014/main" id="{0AB48BE8-EA50-4746-A3CE-60CEB8EAAB8F}"/>
            </a:ext>
          </a:extLst>
        </xdr:cNvPr>
        <xdr:cNvCxnSpPr/>
      </xdr:nvCxnSpPr>
      <xdr:spPr>
        <a:xfrm flipV="1">
          <a:off x="6972300" y="1423690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D13CE65F-21ED-417D-B8C5-2A310E59DB22}"/>
            </a:ext>
          </a:extLst>
        </xdr:cNvPr>
        <xdr:cNvSpPr txBox="1"/>
      </xdr:nvSpPr>
      <xdr:spPr>
        <a:xfrm>
          <a:off x="93917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B95DFDE5-1C0D-4132-8759-FA19CD4E2C21}"/>
            </a:ext>
          </a:extLst>
        </xdr:cNvPr>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A0F0CB89-5BF6-4DD8-A9F0-9BD40A99C717}"/>
            </a:ext>
          </a:extLst>
        </xdr:cNvPr>
        <xdr:cNvSpPr txBox="1"/>
      </xdr:nvSpPr>
      <xdr:spPr>
        <a:xfrm>
          <a:off x="76264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A1DEA23B-C5CE-4DF7-A935-0F6EEAEF42AB}"/>
            </a:ext>
          </a:extLst>
        </xdr:cNvPr>
        <xdr:cNvSpPr txBox="1"/>
      </xdr:nvSpPr>
      <xdr:spPr>
        <a:xfrm>
          <a:off x="6737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38422</xdr:rowOff>
    </xdr:from>
    <xdr:ext cx="469744" cy="259045"/>
    <xdr:sp macro="" textlink="">
      <xdr:nvSpPr>
        <xdr:cNvPr id="374" name="n_1mainValue【公営住宅】&#10;一人当たり面積">
          <a:extLst>
            <a:ext uri="{FF2B5EF4-FFF2-40B4-BE49-F238E27FC236}">
              <a16:creationId xmlns:a16="http://schemas.microsoft.com/office/drawing/2014/main" id="{C2C39AB0-FEDB-4F73-81C3-FC071FC84F38}"/>
            </a:ext>
          </a:extLst>
        </xdr:cNvPr>
        <xdr:cNvSpPr txBox="1"/>
      </xdr:nvSpPr>
      <xdr:spPr>
        <a:xfrm>
          <a:off x="9391727" y="1426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41164</xdr:rowOff>
    </xdr:from>
    <xdr:ext cx="469744" cy="259045"/>
    <xdr:sp macro="" textlink="">
      <xdr:nvSpPr>
        <xdr:cNvPr id="375" name="n_2mainValue【公営住宅】&#10;一人当たり面積">
          <a:extLst>
            <a:ext uri="{FF2B5EF4-FFF2-40B4-BE49-F238E27FC236}">
              <a16:creationId xmlns:a16="http://schemas.microsoft.com/office/drawing/2014/main" id="{8FD1F7BA-760F-4A18-87F6-8D66228E95A0}"/>
            </a:ext>
          </a:extLst>
        </xdr:cNvPr>
        <xdr:cNvSpPr txBox="1"/>
      </xdr:nvSpPr>
      <xdr:spPr>
        <a:xfrm>
          <a:off x="8515427" y="1427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48480</xdr:rowOff>
    </xdr:from>
    <xdr:ext cx="469744" cy="259045"/>
    <xdr:sp macro="" textlink="">
      <xdr:nvSpPr>
        <xdr:cNvPr id="376" name="n_3mainValue【公営住宅】&#10;一人当たり面積">
          <a:extLst>
            <a:ext uri="{FF2B5EF4-FFF2-40B4-BE49-F238E27FC236}">
              <a16:creationId xmlns:a16="http://schemas.microsoft.com/office/drawing/2014/main" id="{B346BD6E-74F8-4EE7-AD04-BB76AA69348C}"/>
            </a:ext>
          </a:extLst>
        </xdr:cNvPr>
        <xdr:cNvSpPr txBox="1"/>
      </xdr:nvSpPr>
      <xdr:spPr>
        <a:xfrm>
          <a:off x="7626427" y="142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50309</xdr:rowOff>
    </xdr:from>
    <xdr:ext cx="469744" cy="259045"/>
    <xdr:sp macro="" textlink="">
      <xdr:nvSpPr>
        <xdr:cNvPr id="377" name="n_4mainValue【公営住宅】&#10;一人当たり面積">
          <a:extLst>
            <a:ext uri="{FF2B5EF4-FFF2-40B4-BE49-F238E27FC236}">
              <a16:creationId xmlns:a16="http://schemas.microsoft.com/office/drawing/2014/main" id="{33EACD9E-6702-4B34-9974-8979836BA835}"/>
            </a:ext>
          </a:extLst>
        </xdr:cNvPr>
        <xdr:cNvSpPr txBox="1"/>
      </xdr:nvSpPr>
      <xdr:spPr>
        <a:xfrm>
          <a:off x="6737427" y="1428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B74219A-5F8A-4A16-B08A-5A3B1A3E28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AD51B65-0A84-4460-B500-8C8940A41B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AC13DC2-9DF4-4821-8215-E36AF629BD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09E1022-3546-4239-B196-B0AFA81A42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2BF5E15-EB69-41DD-BA7E-A1E8DCE2B3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DC6C591-42E4-4756-9716-D87D93F769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256F103-4F92-4083-B8C1-2CF6597F17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F6F987F-948C-4860-B072-DFCFCF1DD69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687EF7ED-0438-424E-9396-0C67FDF91A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C025FBF8-F3ED-4DF6-9D3B-A7F522F23C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98DEAE66-44D5-4958-9A6F-23C4A588BEE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959E45D1-785C-445C-BA7F-229763FF680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9776FF91-5617-4732-B395-D87876DDC2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953B2D43-C286-4D2A-BD49-86C58BA7525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E042A894-E589-43A1-9B59-4B90C429DB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464A444C-5B9A-46DD-AB77-BAFC535E79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23E2F48-5AB3-4CFF-BAD5-EF88B7B5E4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2D8DEF84-98C2-4CCA-ABB7-7849420A1E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A7E2FD6-D469-4653-9815-C69948016C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A0D23B0-3829-4E4B-9AC6-3E3FF0284D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AE6F5A35-D7FF-4445-92FA-95063DC43FF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6EAD771-CDF8-4F63-8ECD-3B4E94C29C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56CC6EC-4AEC-4505-A523-9EF5A3DAF73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F4558514-E43C-459E-91A6-C17A458920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8955A0F5-C651-40BA-AA09-196A532133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8E3428B8-70BC-4D67-BA7B-B3BB7CF875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33F4E91B-771F-4EFA-820E-AEA5C95FFA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2402BD00-F545-4111-9332-67779226CDA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6B92E49C-5BB8-4B95-B90C-ECA7C4E67B7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CFD6E8B-0658-4FFF-9B73-BF7F5B97BBF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3124A6AB-D043-4FBF-87C1-7BC07639EB8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E3D85537-39BB-47D2-B538-80178C01AE1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4BD9E3E7-896F-4988-A81E-70352D67F43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B707BADF-540A-40F4-A9C7-362AF7D2E4C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254A9139-ED27-41D6-B332-501964440E3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17909B9E-A108-4C68-898F-E7893AB5CB5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3AA88128-C933-484E-836E-B4B2841EB5E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9C2D8EA0-D0CE-47F3-BE93-8BF37BEE67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2729E681-0495-4F28-B68A-6E99ADF2FA1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99813215-BA12-4A63-B350-8EF8FD187D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55C38581-A38A-46D2-BC9E-30A324ABC6EA}"/>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A278D633-5226-434F-97FD-CA0FCA7F95FA}"/>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ACAC8884-ECB8-419F-AEBD-8C7A3BC27B60}"/>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708B4E85-7A64-4D40-B52A-76D17CD8665A}"/>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F85190D0-74A5-44AB-92B7-ADC4DBA4B995}"/>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F53A48A-B361-4F84-B14E-F259E53045DA}"/>
            </a:ext>
          </a:extLst>
        </xdr:cNvPr>
        <xdr:cNvSpPr txBox="1"/>
      </xdr:nvSpPr>
      <xdr:spPr>
        <a:xfrm>
          <a:off x="16357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3F4D2676-09B6-4FBA-89C3-3AE74BD678EC}"/>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D5602379-629F-402F-BE26-1EA4C3F2035A}"/>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a:extLst>
            <a:ext uri="{FF2B5EF4-FFF2-40B4-BE49-F238E27FC236}">
              <a16:creationId xmlns:a16="http://schemas.microsoft.com/office/drawing/2014/main" id="{45F79583-9FEC-4EC3-888D-EEB5AACBE9E6}"/>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a:extLst>
            <a:ext uri="{FF2B5EF4-FFF2-40B4-BE49-F238E27FC236}">
              <a16:creationId xmlns:a16="http://schemas.microsoft.com/office/drawing/2014/main" id="{E8C742FA-CCC7-457F-B618-56FF2AD54A67}"/>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a:extLst>
            <a:ext uri="{FF2B5EF4-FFF2-40B4-BE49-F238E27FC236}">
              <a16:creationId xmlns:a16="http://schemas.microsoft.com/office/drawing/2014/main" id="{690F968C-BFD2-4244-A9FB-17055A881964}"/>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766A950-3023-4EAA-B67E-2864B56454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51977B3-3783-456F-9954-4FB7729E08F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88B990F-9BD8-40F2-8131-AAE0068FF0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1A939CD-5DAC-45FA-9713-52976E34A07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0E4D2B3-39CB-450D-A6A5-265C6B85185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166370</xdr:rowOff>
    </xdr:from>
    <xdr:to>
      <xdr:col>85</xdr:col>
      <xdr:colOff>177800</xdr:colOff>
      <xdr:row>40</xdr:row>
      <xdr:rowOff>96520</xdr:rowOff>
    </xdr:to>
    <xdr:sp macro="" textlink="">
      <xdr:nvSpPr>
        <xdr:cNvPr id="434" name="楕円 433">
          <a:extLst>
            <a:ext uri="{FF2B5EF4-FFF2-40B4-BE49-F238E27FC236}">
              <a16:creationId xmlns:a16="http://schemas.microsoft.com/office/drawing/2014/main" id="{EEEBFE63-C494-4EEC-A06A-245D32275EB8}"/>
            </a:ext>
          </a:extLst>
        </xdr:cNvPr>
        <xdr:cNvSpPr/>
      </xdr:nvSpPr>
      <xdr:spPr>
        <a:xfrm>
          <a:off x="16268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81297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79246D18-AC3B-41FE-BA14-C82CD252993C}"/>
            </a:ext>
          </a:extLst>
        </xdr:cNvPr>
        <xdr:cNvSpPr txBox="1"/>
      </xdr:nvSpPr>
      <xdr:spPr>
        <a:xfrm>
          <a:off x="16357600" y="676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156845</xdr:rowOff>
    </xdr:from>
    <xdr:to>
      <xdr:col>81</xdr:col>
      <xdr:colOff>101600</xdr:colOff>
      <xdr:row>40</xdr:row>
      <xdr:rowOff>86995</xdr:rowOff>
    </xdr:to>
    <xdr:sp macro="" textlink="">
      <xdr:nvSpPr>
        <xdr:cNvPr id="436" name="楕円 435">
          <a:extLst>
            <a:ext uri="{FF2B5EF4-FFF2-40B4-BE49-F238E27FC236}">
              <a16:creationId xmlns:a16="http://schemas.microsoft.com/office/drawing/2014/main" id="{040988BD-46A1-4AB2-9DAB-AB15E0B598C7}"/>
            </a:ext>
          </a:extLst>
        </xdr:cNvPr>
        <xdr:cNvSpPr/>
      </xdr:nvSpPr>
      <xdr:spPr>
        <a:xfrm>
          <a:off x="1543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36195</xdr:rowOff>
    </xdr:from>
    <xdr:to>
      <xdr:col>85</xdr:col>
      <xdr:colOff>127000</xdr:colOff>
      <xdr:row>40</xdr:row>
      <xdr:rowOff>45720</xdr:rowOff>
    </xdr:to>
    <xdr:cxnSp macro="">
      <xdr:nvCxnSpPr>
        <xdr:cNvPr id="437" name="直線コネクタ 436">
          <a:extLst>
            <a:ext uri="{FF2B5EF4-FFF2-40B4-BE49-F238E27FC236}">
              <a16:creationId xmlns:a16="http://schemas.microsoft.com/office/drawing/2014/main" id="{299E869D-01AE-4A5C-ADDF-93B0777207C6}"/>
            </a:ext>
          </a:extLst>
        </xdr:cNvPr>
        <xdr:cNvCxnSpPr/>
      </xdr:nvCxnSpPr>
      <xdr:spPr>
        <a:xfrm>
          <a:off x="15481300" y="68941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438" name="楕円 437">
          <a:extLst>
            <a:ext uri="{FF2B5EF4-FFF2-40B4-BE49-F238E27FC236}">
              <a16:creationId xmlns:a16="http://schemas.microsoft.com/office/drawing/2014/main" id="{AE9EF7D7-49F7-490C-95DD-F5ADC053F960}"/>
            </a:ext>
          </a:extLst>
        </xdr:cNvPr>
        <xdr:cNvSpPr/>
      </xdr:nvSpPr>
      <xdr:spPr>
        <a:xfrm>
          <a:off x="1454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36195</xdr:rowOff>
    </xdr:to>
    <xdr:cxnSp macro="">
      <xdr:nvCxnSpPr>
        <xdr:cNvPr id="439" name="直線コネクタ 438">
          <a:extLst>
            <a:ext uri="{FF2B5EF4-FFF2-40B4-BE49-F238E27FC236}">
              <a16:creationId xmlns:a16="http://schemas.microsoft.com/office/drawing/2014/main" id="{403FECEB-6312-41C2-87A4-83141E63FB6F}"/>
            </a:ext>
          </a:extLst>
        </xdr:cNvPr>
        <xdr:cNvCxnSpPr/>
      </xdr:nvCxnSpPr>
      <xdr:spPr>
        <a:xfrm>
          <a:off x="14592300" y="68618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93980</xdr:rowOff>
    </xdr:from>
    <xdr:to>
      <xdr:col>72</xdr:col>
      <xdr:colOff>38100</xdr:colOff>
      <xdr:row>40</xdr:row>
      <xdr:rowOff>24130</xdr:rowOff>
    </xdr:to>
    <xdr:sp macro="" textlink="">
      <xdr:nvSpPr>
        <xdr:cNvPr id="440" name="楕円 439">
          <a:extLst>
            <a:ext uri="{FF2B5EF4-FFF2-40B4-BE49-F238E27FC236}">
              <a16:creationId xmlns:a16="http://schemas.microsoft.com/office/drawing/2014/main" id="{FD423027-47BC-4CF2-8ADA-55E3B0B6F28A}"/>
            </a:ext>
          </a:extLst>
        </xdr:cNvPr>
        <xdr:cNvSpPr/>
      </xdr:nvSpPr>
      <xdr:spPr>
        <a:xfrm>
          <a:off x="1365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144780</xdr:rowOff>
    </xdr:from>
    <xdr:to>
      <xdr:col>76</xdr:col>
      <xdr:colOff>114300</xdr:colOff>
      <xdr:row>40</xdr:row>
      <xdr:rowOff>3810</xdr:rowOff>
    </xdr:to>
    <xdr:cxnSp macro="">
      <xdr:nvCxnSpPr>
        <xdr:cNvPr id="441" name="直線コネクタ 440">
          <a:extLst>
            <a:ext uri="{FF2B5EF4-FFF2-40B4-BE49-F238E27FC236}">
              <a16:creationId xmlns:a16="http://schemas.microsoft.com/office/drawing/2014/main" id="{9F399464-0290-4529-8662-A01C03B61F29}"/>
            </a:ext>
          </a:extLst>
        </xdr:cNvPr>
        <xdr:cNvCxnSpPr/>
      </xdr:nvCxnSpPr>
      <xdr:spPr>
        <a:xfrm>
          <a:off x="13703300" y="68313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52070</xdr:rowOff>
    </xdr:from>
    <xdr:to>
      <xdr:col>67</xdr:col>
      <xdr:colOff>101600</xdr:colOff>
      <xdr:row>39</xdr:row>
      <xdr:rowOff>153670</xdr:rowOff>
    </xdr:to>
    <xdr:sp macro="" textlink="">
      <xdr:nvSpPr>
        <xdr:cNvPr id="442" name="楕円 441">
          <a:extLst>
            <a:ext uri="{FF2B5EF4-FFF2-40B4-BE49-F238E27FC236}">
              <a16:creationId xmlns:a16="http://schemas.microsoft.com/office/drawing/2014/main" id="{3F7D4D20-E1EE-4704-AB98-37C992C9D3B5}"/>
            </a:ext>
          </a:extLst>
        </xdr:cNvPr>
        <xdr:cNvSpPr/>
      </xdr:nvSpPr>
      <xdr:spPr>
        <a:xfrm>
          <a:off x="12763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102870</xdr:rowOff>
    </xdr:from>
    <xdr:to>
      <xdr:col>71</xdr:col>
      <xdr:colOff>177800</xdr:colOff>
      <xdr:row>39</xdr:row>
      <xdr:rowOff>144780</xdr:rowOff>
    </xdr:to>
    <xdr:cxnSp macro="">
      <xdr:nvCxnSpPr>
        <xdr:cNvPr id="443" name="直線コネクタ 442">
          <a:extLst>
            <a:ext uri="{FF2B5EF4-FFF2-40B4-BE49-F238E27FC236}">
              <a16:creationId xmlns:a16="http://schemas.microsoft.com/office/drawing/2014/main" id="{7EE80091-DE6B-4C70-9744-AA40BCF2DCD9}"/>
            </a:ext>
          </a:extLst>
        </xdr:cNvPr>
        <xdr:cNvCxnSpPr/>
      </xdr:nvCxnSpPr>
      <xdr:spPr>
        <a:xfrm>
          <a:off x="12814300" y="6789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4915E50E-DA72-4903-8CCE-35C50406EFB1}"/>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4A1AC542-877E-49F2-A454-69E69BAA989D}"/>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2079B5F9-A10D-4741-8237-01958DD54819}"/>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B7E10BD4-2B2E-4C51-B3B3-F50CE19E5E8F}"/>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78122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29F8AE54-2AE0-4F95-B8D4-3DBC8E6A644A}"/>
            </a:ext>
          </a:extLst>
        </xdr:cNvPr>
        <xdr:cNvSpPr txBox="1"/>
      </xdr:nvSpPr>
      <xdr:spPr>
        <a:xfrm>
          <a:off x="152660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7A0054A9-3FE4-4AE2-9390-336C6C95A100}"/>
            </a:ext>
          </a:extLst>
        </xdr:cNvPr>
        <xdr:cNvSpPr txBox="1"/>
      </xdr:nvSpPr>
      <xdr:spPr>
        <a:xfrm>
          <a:off x="14389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15257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17A316BB-15FC-438E-88E6-06D43531B057}"/>
            </a:ext>
          </a:extLst>
        </xdr:cNvPr>
        <xdr:cNvSpPr txBox="1"/>
      </xdr:nvSpPr>
      <xdr:spPr>
        <a:xfrm>
          <a:off x="13500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144797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A9F22F14-F350-424D-AC4C-D935FD05F868}"/>
            </a:ext>
          </a:extLst>
        </xdr:cNvPr>
        <xdr:cNvSpPr txBox="1"/>
      </xdr:nvSpPr>
      <xdr:spPr>
        <a:xfrm>
          <a:off x="126117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9B697B1-B550-4E5F-816A-4F2B18202B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1BF56AF-8BE9-4D4D-8950-660B005C19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4A0B549-9C6E-4A07-A544-08FD24E6B3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A361C4E-B5C6-4BE0-8C99-52A34890D3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DAFDFDD4-4D78-4F16-B61C-CC88D06EF1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BCCB7608-84A4-4C56-AB28-7EAF8E7BC23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05C2BD7-8B9F-4DDC-8BC7-64DAD588CF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D709001B-0C35-4B94-A4F8-E262F4222E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AA87DB8-99FD-4194-8E13-42853C08CDC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A0BC043-15BF-4722-A079-3EADB27715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812DDD9-6AFB-46E6-BA40-ECC4E636CEC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1E56F172-C04C-4BBF-8F83-FA373F851C9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17B9D50E-76CE-4EBF-A6D7-695AF5ECD64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6C9598DA-4750-4B1D-A6B6-925C6F757AB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74DFDFA6-1EA6-44A8-87F4-D7D1559F1E6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A2970597-4201-44CD-A231-1EE89F1EE41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518086BE-28CE-4741-B829-086FA03A704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464F6EE9-0894-4B4A-AB52-B80E19240E1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E1CEA660-EB10-4D19-BEE5-8FF5A95F1DC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41CC1629-D7E3-4B04-AAB2-AA9AC9961C1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8618F123-710A-4626-B701-427E39E0DF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B0D28C65-D8FE-4B3D-A864-4EE2EC26880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7D86C30C-3BEC-4710-ACAD-0C3BECEA68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EE92D21A-C67A-455B-A279-B9AE59283865}"/>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85D3EB18-1733-4449-97FA-352EA6662B34}"/>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2EA4FF16-558A-4668-A13D-273AABB58B8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D1D8E4C0-E30B-43A9-B055-CD31503D0B61}"/>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A505AC1A-2C50-4949-B821-2448A000B37D}"/>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3F044C19-1F27-4078-BC08-1995E683E99C}"/>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F6A0F2B0-BA5C-46D9-8E22-C6C18B5505F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BCE9B237-D1C8-443D-BD30-CFAB2B5E47C5}"/>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a:extLst>
            <a:ext uri="{FF2B5EF4-FFF2-40B4-BE49-F238E27FC236}">
              <a16:creationId xmlns:a16="http://schemas.microsoft.com/office/drawing/2014/main" id="{67D530F6-EB7D-431A-8059-E8CA4C0BB0E4}"/>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a:extLst>
            <a:ext uri="{FF2B5EF4-FFF2-40B4-BE49-F238E27FC236}">
              <a16:creationId xmlns:a16="http://schemas.microsoft.com/office/drawing/2014/main" id="{2C240167-B901-4913-B62F-8E24E9E5BF3C}"/>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a:extLst>
            <a:ext uri="{FF2B5EF4-FFF2-40B4-BE49-F238E27FC236}">
              <a16:creationId xmlns:a16="http://schemas.microsoft.com/office/drawing/2014/main" id="{3099F833-4ACF-4744-BBDE-6ED1B36E92B3}"/>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08A4C1A-492A-40E4-ADA6-930F851A3E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DF1473F-101F-4463-B5AD-201BEE05596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149D140-CF9E-4B7E-91EA-847A650EDA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267824D-7502-4FC4-BF87-17FE66575C4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FD9315D-80DD-489A-9302-70CBA9783FB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491" name="楕円 490">
          <a:extLst>
            <a:ext uri="{FF2B5EF4-FFF2-40B4-BE49-F238E27FC236}">
              <a16:creationId xmlns:a16="http://schemas.microsoft.com/office/drawing/2014/main" id="{D0100F27-96D8-4317-ABFD-6C3E16BAD512}"/>
            </a:ext>
          </a:extLst>
        </xdr:cNvPr>
        <xdr:cNvSpPr/>
      </xdr:nvSpPr>
      <xdr:spPr>
        <a:xfrm>
          <a:off x="22110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133367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B61C172F-DB73-4DD6-8988-C9D544482F6D}"/>
            </a:ext>
          </a:extLst>
        </xdr:cNvPr>
        <xdr:cNvSpPr txBox="1"/>
      </xdr:nvSpPr>
      <xdr:spPr>
        <a:xfrm>
          <a:off x="22199600"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93" name="楕円 492">
          <a:extLst>
            <a:ext uri="{FF2B5EF4-FFF2-40B4-BE49-F238E27FC236}">
              <a16:creationId xmlns:a16="http://schemas.microsoft.com/office/drawing/2014/main" id="{85944DB6-BDB3-4767-A348-8E052D5468BF}"/>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34290</xdr:rowOff>
    </xdr:to>
    <xdr:cxnSp macro="">
      <xdr:nvCxnSpPr>
        <xdr:cNvPr id="494" name="直線コネクタ 493">
          <a:extLst>
            <a:ext uri="{FF2B5EF4-FFF2-40B4-BE49-F238E27FC236}">
              <a16:creationId xmlns:a16="http://schemas.microsoft.com/office/drawing/2014/main" id="{087C3D5C-2CCE-4682-A642-435CF4B8A149}"/>
            </a:ext>
          </a:extLst>
        </xdr:cNvPr>
        <xdr:cNvCxnSpPr/>
      </xdr:nvCxnSpPr>
      <xdr:spPr>
        <a:xfrm>
          <a:off x="21323300" y="7048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95" name="楕円 494">
          <a:extLst>
            <a:ext uri="{FF2B5EF4-FFF2-40B4-BE49-F238E27FC236}">
              <a16:creationId xmlns:a16="http://schemas.microsoft.com/office/drawing/2014/main" id="{091FE6D2-8164-40AD-9D85-5ED9B5061981}"/>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496" name="直線コネクタ 495">
          <a:extLst>
            <a:ext uri="{FF2B5EF4-FFF2-40B4-BE49-F238E27FC236}">
              <a16:creationId xmlns:a16="http://schemas.microsoft.com/office/drawing/2014/main" id="{2A4CBE34-0276-4BF4-8BCE-94C6A9140906}"/>
            </a:ext>
          </a:extLst>
        </xdr:cNvPr>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497" name="楕円 496">
          <a:extLst>
            <a:ext uri="{FF2B5EF4-FFF2-40B4-BE49-F238E27FC236}">
              <a16:creationId xmlns:a16="http://schemas.microsoft.com/office/drawing/2014/main" id="{0CA93D85-F04A-447C-A844-400FF098AA88}"/>
            </a:ext>
          </a:extLst>
        </xdr:cNvPr>
        <xdr:cNvSpPr/>
      </xdr:nvSpPr>
      <xdr:spPr>
        <a:xfrm>
          <a:off x="19494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80010</xdr:rowOff>
    </xdr:from>
    <xdr:to>
      <xdr:col>107</xdr:col>
      <xdr:colOff>50800</xdr:colOff>
      <xdr:row>41</xdr:row>
      <xdr:rowOff>19050</xdr:rowOff>
    </xdr:to>
    <xdr:cxnSp macro="">
      <xdr:nvCxnSpPr>
        <xdr:cNvPr id="498" name="直線コネクタ 497">
          <a:extLst>
            <a:ext uri="{FF2B5EF4-FFF2-40B4-BE49-F238E27FC236}">
              <a16:creationId xmlns:a16="http://schemas.microsoft.com/office/drawing/2014/main" id="{4ADF9967-DF86-4DD9-9A36-BED66A98DCCC}"/>
            </a:ext>
          </a:extLst>
        </xdr:cNvPr>
        <xdr:cNvCxnSpPr/>
      </xdr:nvCxnSpPr>
      <xdr:spPr>
        <a:xfrm>
          <a:off x="19545300" y="67665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99" name="楕円 498">
          <a:extLst>
            <a:ext uri="{FF2B5EF4-FFF2-40B4-BE49-F238E27FC236}">
              <a16:creationId xmlns:a16="http://schemas.microsoft.com/office/drawing/2014/main" id="{2451F13A-B9C8-493D-B788-C365F9E1E693}"/>
            </a:ext>
          </a:extLst>
        </xdr:cNvPr>
        <xdr:cNvSpPr/>
      </xdr:nvSpPr>
      <xdr:spPr>
        <a:xfrm>
          <a:off x="1860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80010</xdr:rowOff>
    </xdr:from>
    <xdr:to>
      <xdr:col>102</xdr:col>
      <xdr:colOff>114300</xdr:colOff>
      <xdr:row>39</xdr:row>
      <xdr:rowOff>87630</xdr:rowOff>
    </xdr:to>
    <xdr:cxnSp macro="">
      <xdr:nvCxnSpPr>
        <xdr:cNvPr id="500" name="直線コネクタ 499">
          <a:extLst>
            <a:ext uri="{FF2B5EF4-FFF2-40B4-BE49-F238E27FC236}">
              <a16:creationId xmlns:a16="http://schemas.microsoft.com/office/drawing/2014/main" id="{35EF1186-4E14-4354-AA2F-D0D863DF085A}"/>
            </a:ext>
          </a:extLst>
        </xdr:cNvPr>
        <xdr:cNvCxnSpPr/>
      </xdr:nvCxnSpPr>
      <xdr:spPr>
        <a:xfrm flipV="1">
          <a:off x="18656300" y="6766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1925EEC3-0C5F-4553-BD51-BA7A40DFB4FB}"/>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935A5E73-060C-4C40-82FF-ECBA678B8963}"/>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4A6176FA-1A81-4FB5-87F5-B84ABF884B9C}"/>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25BAB2D8-3F51-474C-BCCE-413BDE9A73A8}"/>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AAEC3F38-C44F-46BA-AAF2-400178373AEF}"/>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8E1692E7-AEF2-4D36-9E15-DB5A264E7971}"/>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121937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3C80470B-E1C0-4639-AFA1-E320AC85ACBA}"/>
            </a:ext>
          </a:extLst>
        </xdr:cNvPr>
        <xdr:cNvSpPr txBox="1"/>
      </xdr:nvSpPr>
      <xdr:spPr>
        <a:xfrm>
          <a:off x="19310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E64CEFBA-FF09-4AEB-B29F-F6DBB2EA1EEA}"/>
            </a:ext>
          </a:extLst>
        </xdr:cNvPr>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EA85728A-8825-40C1-81AF-D75BA4BB56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A220979-A278-4818-A510-D262E26F1C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EA9D1E1A-DE36-40E1-A55D-5946660E26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B36380C6-463E-450D-9694-8B69B49EEA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AF5E6811-2A8F-43E8-B35D-F00C67F209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865191EE-F5CC-4E3B-92FE-434D288E97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D49CF9DF-F014-49F5-968C-6BF0E2A4C6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301EC0FE-EC04-44E0-A538-5CC5C04D9E0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4F2B1AB-6283-4806-916E-86404906D2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BFF6E735-AD49-4CBC-AD7A-7BADB1D87E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E6E001A9-D676-40D7-A99A-D5E992F3DF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2784BD10-CE1C-4317-96EF-492AC08EF69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D993F471-FECF-4EC2-AA31-F300E24537D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582922C3-2A27-4D53-9C14-02E2151DE15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F2DB2679-3163-4A50-B094-6FA23F8FD4C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735B1B92-E5FB-47EC-8E42-55A23913DC4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2A3F0350-7E14-4E30-BE98-5ED4BA2E4E6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EA94F5C5-69C6-48CC-A0DA-1CEAD5F0566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9CDC1CD6-83D7-4A56-B5E0-01F709F1AD7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5B736A59-14D9-442C-B49C-F0A90B0381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56B6084D-A3EC-4C0A-B012-54FDF39D239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37E9C037-8D72-46E9-8BDF-517F7E435C1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F6C7649E-F67F-4B52-8342-D24D70C80A47}"/>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C2FF3FE2-6286-4AC0-B88A-4CF51254E5CE}"/>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93FAA379-21C5-41D3-9496-81A61DB802FA}"/>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37924066-F116-442E-BACC-07544FAB4E75}"/>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D3B684FE-E24A-4DD0-8FA2-E88620C0E9DB}"/>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6B027C2E-53F1-4353-B159-6B61BE6ECA5A}"/>
            </a:ext>
          </a:extLst>
        </xdr:cNvPr>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68D852AA-412D-4F01-8ABB-A8B62C6898C5}"/>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1C2A2FCE-A6B0-4F5F-BE62-DABE8420A1B0}"/>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a:extLst>
            <a:ext uri="{FF2B5EF4-FFF2-40B4-BE49-F238E27FC236}">
              <a16:creationId xmlns:a16="http://schemas.microsoft.com/office/drawing/2014/main" id="{BC0D007D-A33C-47B0-A5EA-4E8BCAA1C72D}"/>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a:extLst>
            <a:ext uri="{FF2B5EF4-FFF2-40B4-BE49-F238E27FC236}">
              <a16:creationId xmlns:a16="http://schemas.microsoft.com/office/drawing/2014/main" id="{AAA571A4-B3AA-48D0-ADAD-8EA2FA9EFA0C}"/>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a:extLst>
            <a:ext uri="{FF2B5EF4-FFF2-40B4-BE49-F238E27FC236}">
              <a16:creationId xmlns:a16="http://schemas.microsoft.com/office/drawing/2014/main" id="{7FCA5FB0-17B6-44CA-93DC-A9B4D8A5C710}"/>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E6FAD7A-9240-462D-AD8F-FD7255CBF4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532A9BB-8A0A-4F14-A8CE-C32E20F75B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0F6A0A9-2AFE-4FE1-B87D-75AC6EE87F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60CE680-5564-4A53-9FBB-41B1689E7B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4F889D1-78AD-4CB6-8E97-BF7F843860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68072</xdr:rowOff>
    </xdr:from>
    <xdr:to>
      <xdr:col>85</xdr:col>
      <xdr:colOff>177800</xdr:colOff>
      <xdr:row>57</xdr:row>
      <xdr:rowOff>169672</xdr:rowOff>
    </xdr:to>
    <xdr:sp macro="" textlink="">
      <xdr:nvSpPr>
        <xdr:cNvPr id="547" name="楕円 546">
          <a:extLst>
            <a:ext uri="{FF2B5EF4-FFF2-40B4-BE49-F238E27FC236}">
              <a16:creationId xmlns:a16="http://schemas.microsoft.com/office/drawing/2014/main" id="{38D4EC20-A10F-4A2B-BEEB-36D1016F66E9}"/>
            </a:ext>
          </a:extLst>
        </xdr:cNvPr>
        <xdr:cNvSpPr/>
      </xdr:nvSpPr>
      <xdr:spPr>
        <a:xfrm>
          <a:off x="16268700" y="9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90949</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7E2983A9-495C-41B7-BE43-6FFD7957002A}"/>
            </a:ext>
          </a:extLst>
        </xdr:cNvPr>
        <xdr:cNvSpPr txBox="1"/>
      </xdr:nvSpPr>
      <xdr:spPr>
        <a:xfrm>
          <a:off x="16357600" y="969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61214</xdr:rowOff>
    </xdr:from>
    <xdr:to>
      <xdr:col>81</xdr:col>
      <xdr:colOff>101600</xdr:colOff>
      <xdr:row>57</xdr:row>
      <xdr:rowOff>162814</xdr:rowOff>
    </xdr:to>
    <xdr:sp macro="" textlink="">
      <xdr:nvSpPr>
        <xdr:cNvPr id="549" name="楕円 548">
          <a:extLst>
            <a:ext uri="{FF2B5EF4-FFF2-40B4-BE49-F238E27FC236}">
              <a16:creationId xmlns:a16="http://schemas.microsoft.com/office/drawing/2014/main" id="{10348587-C628-4B0B-9310-2CA0CA7E89DD}"/>
            </a:ext>
          </a:extLst>
        </xdr:cNvPr>
        <xdr:cNvSpPr/>
      </xdr:nvSpPr>
      <xdr:spPr>
        <a:xfrm>
          <a:off x="15430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112014</xdr:rowOff>
    </xdr:from>
    <xdr:to>
      <xdr:col>85</xdr:col>
      <xdr:colOff>127000</xdr:colOff>
      <xdr:row>57</xdr:row>
      <xdr:rowOff>118872</xdr:rowOff>
    </xdr:to>
    <xdr:cxnSp macro="">
      <xdr:nvCxnSpPr>
        <xdr:cNvPr id="550" name="直線コネクタ 549">
          <a:extLst>
            <a:ext uri="{FF2B5EF4-FFF2-40B4-BE49-F238E27FC236}">
              <a16:creationId xmlns:a16="http://schemas.microsoft.com/office/drawing/2014/main" id="{CB50B66A-2071-4A07-99AD-E2D0D919CA75}"/>
            </a:ext>
          </a:extLst>
        </xdr:cNvPr>
        <xdr:cNvCxnSpPr/>
      </xdr:nvCxnSpPr>
      <xdr:spPr>
        <a:xfrm>
          <a:off x="15481300" y="988466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51" name="楕円 550">
          <a:extLst>
            <a:ext uri="{FF2B5EF4-FFF2-40B4-BE49-F238E27FC236}">
              <a16:creationId xmlns:a16="http://schemas.microsoft.com/office/drawing/2014/main" id="{7FD6492C-9C59-4851-8A8F-504127C6C38C}"/>
            </a:ext>
          </a:extLst>
        </xdr:cNvPr>
        <xdr:cNvSpPr/>
      </xdr:nvSpPr>
      <xdr:spPr>
        <a:xfrm>
          <a:off x="14541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100584</xdr:rowOff>
    </xdr:from>
    <xdr:to>
      <xdr:col>81</xdr:col>
      <xdr:colOff>50800</xdr:colOff>
      <xdr:row>57</xdr:row>
      <xdr:rowOff>112014</xdr:rowOff>
    </xdr:to>
    <xdr:cxnSp macro="">
      <xdr:nvCxnSpPr>
        <xdr:cNvPr id="552" name="直線コネクタ 551">
          <a:extLst>
            <a:ext uri="{FF2B5EF4-FFF2-40B4-BE49-F238E27FC236}">
              <a16:creationId xmlns:a16="http://schemas.microsoft.com/office/drawing/2014/main" id="{962896FB-DE04-4A03-B759-8712A43C8396}"/>
            </a:ext>
          </a:extLst>
        </xdr:cNvPr>
        <xdr:cNvCxnSpPr/>
      </xdr:nvCxnSpPr>
      <xdr:spPr>
        <a:xfrm>
          <a:off x="14592300" y="98732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157226</xdr:rowOff>
    </xdr:from>
    <xdr:to>
      <xdr:col>72</xdr:col>
      <xdr:colOff>38100</xdr:colOff>
      <xdr:row>57</xdr:row>
      <xdr:rowOff>87376</xdr:rowOff>
    </xdr:to>
    <xdr:sp macro="" textlink="">
      <xdr:nvSpPr>
        <xdr:cNvPr id="553" name="楕円 552">
          <a:extLst>
            <a:ext uri="{FF2B5EF4-FFF2-40B4-BE49-F238E27FC236}">
              <a16:creationId xmlns:a16="http://schemas.microsoft.com/office/drawing/2014/main" id="{C93A3E31-C79E-4CD4-9B47-4CF9382049CF}"/>
            </a:ext>
          </a:extLst>
        </xdr:cNvPr>
        <xdr:cNvSpPr/>
      </xdr:nvSpPr>
      <xdr:spPr>
        <a:xfrm>
          <a:off x="13652500" y="97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36576</xdr:rowOff>
    </xdr:from>
    <xdr:to>
      <xdr:col>76</xdr:col>
      <xdr:colOff>114300</xdr:colOff>
      <xdr:row>57</xdr:row>
      <xdr:rowOff>100584</xdr:rowOff>
    </xdr:to>
    <xdr:cxnSp macro="">
      <xdr:nvCxnSpPr>
        <xdr:cNvPr id="554" name="直線コネクタ 553">
          <a:extLst>
            <a:ext uri="{FF2B5EF4-FFF2-40B4-BE49-F238E27FC236}">
              <a16:creationId xmlns:a16="http://schemas.microsoft.com/office/drawing/2014/main" id="{634C5CCF-96D8-4E51-86AB-A40117CEB6EE}"/>
            </a:ext>
          </a:extLst>
        </xdr:cNvPr>
        <xdr:cNvCxnSpPr/>
      </xdr:nvCxnSpPr>
      <xdr:spPr>
        <a:xfrm>
          <a:off x="13703300" y="98092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58928</xdr:rowOff>
    </xdr:from>
    <xdr:to>
      <xdr:col>67</xdr:col>
      <xdr:colOff>101600</xdr:colOff>
      <xdr:row>57</xdr:row>
      <xdr:rowOff>160528</xdr:rowOff>
    </xdr:to>
    <xdr:sp macro="" textlink="">
      <xdr:nvSpPr>
        <xdr:cNvPr id="555" name="楕円 554">
          <a:extLst>
            <a:ext uri="{FF2B5EF4-FFF2-40B4-BE49-F238E27FC236}">
              <a16:creationId xmlns:a16="http://schemas.microsoft.com/office/drawing/2014/main" id="{1592AB00-4AE6-42F4-9281-1A36E04A61E0}"/>
            </a:ext>
          </a:extLst>
        </xdr:cNvPr>
        <xdr:cNvSpPr/>
      </xdr:nvSpPr>
      <xdr:spPr>
        <a:xfrm>
          <a:off x="12763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36576</xdr:rowOff>
    </xdr:from>
    <xdr:to>
      <xdr:col>71</xdr:col>
      <xdr:colOff>177800</xdr:colOff>
      <xdr:row>57</xdr:row>
      <xdr:rowOff>109728</xdr:rowOff>
    </xdr:to>
    <xdr:cxnSp macro="">
      <xdr:nvCxnSpPr>
        <xdr:cNvPr id="556" name="直線コネクタ 555">
          <a:extLst>
            <a:ext uri="{FF2B5EF4-FFF2-40B4-BE49-F238E27FC236}">
              <a16:creationId xmlns:a16="http://schemas.microsoft.com/office/drawing/2014/main" id="{0688B4AC-B0C5-4B24-81B0-0E0D61110862}"/>
            </a:ext>
          </a:extLst>
        </xdr:cNvPr>
        <xdr:cNvCxnSpPr/>
      </xdr:nvCxnSpPr>
      <xdr:spPr>
        <a:xfrm flipV="1">
          <a:off x="12814300" y="980922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a:extLst>
            <a:ext uri="{FF2B5EF4-FFF2-40B4-BE49-F238E27FC236}">
              <a16:creationId xmlns:a16="http://schemas.microsoft.com/office/drawing/2014/main" id="{DF038B75-8A27-49D4-8955-5C3AE0728B37}"/>
            </a:ext>
          </a:extLst>
        </xdr:cNvPr>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a:extLst>
            <a:ext uri="{FF2B5EF4-FFF2-40B4-BE49-F238E27FC236}">
              <a16:creationId xmlns:a16="http://schemas.microsoft.com/office/drawing/2014/main" id="{1142E882-53AF-41DA-A56E-8D92E7E7DFF3}"/>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aveValue【学校施設】&#10;有形固定資産減価償却率">
          <a:extLst>
            <a:ext uri="{FF2B5EF4-FFF2-40B4-BE49-F238E27FC236}">
              <a16:creationId xmlns:a16="http://schemas.microsoft.com/office/drawing/2014/main" id="{D2300D42-F651-4D6B-B6B1-32E2722C8B66}"/>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0" name="n_4aveValue【学校施設】&#10;有形固定資産減価償却率">
          <a:extLst>
            <a:ext uri="{FF2B5EF4-FFF2-40B4-BE49-F238E27FC236}">
              <a16:creationId xmlns:a16="http://schemas.microsoft.com/office/drawing/2014/main" id="{96EDE464-B282-4AF7-A866-DA02C1351DA9}"/>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7891</xdr:rowOff>
    </xdr:from>
    <xdr:ext cx="405111" cy="259045"/>
    <xdr:sp macro="" textlink="">
      <xdr:nvSpPr>
        <xdr:cNvPr id="561" name="n_1mainValue【学校施設】&#10;有形固定資産減価償却率">
          <a:extLst>
            <a:ext uri="{FF2B5EF4-FFF2-40B4-BE49-F238E27FC236}">
              <a16:creationId xmlns:a16="http://schemas.microsoft.com/office/drawing/2014/main" id="{70C25CFD-6336-4B21-8A38-1F1699A97371}"/>
            </a:ext>
          </a:extLst>
        </xdr:cNvPr>
        <xdr:cNvSpPr txBox="1"/>
      </xdr:nvSpPr>
      <xdr:spPr>
        <a:xfrm>
          <a:off x="152660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562" name="n_2mainValue【学校施設】&#10;有形固定資産減価償却率">
          <a:extLst>
            <a:ext uri="{FF2B5EF4-FFF2-40B4-BE49-F238E27FC236}">
              <a16:creationId xmlns:a16="http://schemas.microsoft.com/office/drawing/2014/main" id="{1AE32CE6-B91F-452E-9551-3B6A57FF2EA7}"/>
            </a:ext>
          </a:extLst>
        </xdr:cNvPr>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103903</xdr:rowOff>
    </xdr:from>
    <xdr:ext cx="405111" cy="259045"/>
    <xdr:sp macro="" textlink="">
      <xdr:nvSpPr>
        <xdr:cNvPr id="563" name="n_3mainValue【学校施設】&#10;有形固定資産減価償却率">
          <a:extLst>
            <a:ext uri="{FF2B5EF4-FFF2-40B4-BE49-F238E27FC236}">
              <a16:creationId xmlns:a16="http://schemas.microsoft.com/office/drawing/2014/main" id="{C82ADF60-3C16-4CFC-A3DE-4B9A4578C46F}"/>
            </a:ext>
          </a:extLst>
        </xdr:cNvPr>
        <xdr:cNvSpPr txBox="1"/>
      </xdr:nvSpPr>
      <xdr:spPr>
        <a:xfrm>
          <a:off x="13500744" y="95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5605</xdr:rowOff>
    </xdr:from>
    <xdr:ext cx="405111" cy="259045"/>
    <xdr:sp macro="" textlink="">
      <xdr:nvSpPr>
        <xdr:cNvPr id="564" name="n_4mainValue【学校施設】&#10;有形固定資産減価償却率">
          <a:extLst>
            <a:ext uri="{FF2B5EF4-FFF2-40B4-BE49-F238E27FC236}">
              <a16:creationId xmlns:a16="http://schemas.microsoft.com/office/drawing/2014/main" id="{14B6E20F-63B3-40CD-970F-16C25DD04181}"/>
            </a:ext>
          </a:extLst>
        </xdr:cNvPr>
        <xdr:cNvSpPr txBox="1"/>
      </xdr:nvSpPr>
      <xdr:spPr>
        <a:xfrm>
          <a:off x="126117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FDE6386B-11C0-497E-81A4-50F2D7748E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4D2115F1-4DDB-4C3B-AE4F-F94960465DA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FC763D52-5EE8-48F4-98DD-4DDFE986741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6E2351FC-D1AC-4E84-848E-76728E4BAA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BD677CE0-1D3E-40EE-8D29-C3372560E9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7403E4EA-F3A6-4C1A-8CD4-09173D7411B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2A541B44-F9E4-4FC1-9B30-39CE1BC692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CA87B284-03D8-4A10-B936-52F167522A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152A1D0-81F6-46D6-9BE6-69F0C66C9A0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A48C284A-F8A4-42F5-A0B3-112BA2745F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BBD3EA11-F3FF-4A69-B164-331821428F4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9937E8EC-8B4B-4C97-ADBB-E47BEF7FF07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4800BB1B-7DAB-4A4C-925A-79F535C035AF}"/>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B8FE3D3F-3AC4-4450-AA6E-7322BDDEA73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05E3A3FC-FB66-4565-92FC-2B5779A59597}"/>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0B282CB1-E004-46EB-B309-A24448C631EB}"/>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910E7D95-3537-4380-8240-7BC2715B251A}"/>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3182C76-C197-47C7-82D7-D77E48D5C7B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4389CED2-A52A-4DAC-B7AB-C4DDA9D39ED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FC4ED089-29B7-4C9D-ABD8-35F366954204}"/>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497EABEB-A133-447E-81C1-F5DC19375A17}"/>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8E6A0A65-533A-47D7-8808-E4BE9BC8854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E14B5AD7-3CC3-4347-A4FB-A2E47CA813D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E8860F62-C1B1-4948-AA58-2C7937A75B19}"/>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E00370AD-4DB6-4F9A-9166-4C6675A58D95}"/>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CD89EFE5-65E7-494B-9F03-98E140F1B94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CD142C6D-AFBC-4E35-9AF6-5F6E50AEE6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F4E59D11-7873-4D6D-8CB2-A962F88A667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2D761A9E-C7F9-449E-9EB1-5B7497D2AA42}"/>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0DFC7856-3FF6-4D63-831A-A944201808AB}"/>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D2E37E24-5600-40F2-AAB3-7CA8DE77B523}"/>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6BA2BC4B-CBC0-4AF0-BF9F-A0FDBDE93259}"/>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57965B69-7C7A-4BDB-ADEC-23A2257822F7}"/>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598" name="【学校施設】&#10;一人当たり面積平均値テキスト">
          <a:extLst>
            <a:ext uri="{FF2B5EF4-FFF2-40B4-BE49-F238E27FC236}">
              <a16:creationId xmlns:a16="http://schemas.microsoft.com/office/drawing/2014/main" id="{9DC3E941-2D82-4760-8F16-2B429225DE92}"/>
            </a:ext>
          </a:extLst>
        </xdr:cNvPr>
        <xdr:cNvSpPr txBox="1"/>
      </xdr:nvSpPr>
      <xdr:spPr>
        <a:xfrm>
          <a:off x="22199600" y="1030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B1385EFE-E56E-4AC3-B98F-604B1CF0CB01}"/>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4234CE02-C9A3-4878-BE18-B97D06097522}"/>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a:extLst>
            <a:ext uri="{FF2B5EF4-FFF2-40B4-BE49-F238E27FC236}">
              <a16:creationId xmlns:a16="http://schemas.microsoft.com/office/drawing/2014/main" id="{1B38C6D6-B229-462A-826B-E8B05D9723EE}"/>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a:extLst>
            <a:ext uri="{FF2B5EF4-FFF2-40B4-BE49-F238E27FC236}">
              <a16:creationId xmlns:a16="http://schemas.microsoft.com/office/drawing/2014/main" id="{F5B1B759-CCA7-4CD4-9707-E533E97AB39F}"/>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a:extLst>
            <a:ext uri="{FF2B5EF4-FFF2-40B4-BE49-F238E27FC236}">
              <a16:creationId xmlns:a16="http://schemas.microsoft.com/office/drawing/2014/main" id="{295ECCA9-8149-48E7-A2AD-76953EFB8041}"/>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6C7E480-1531-434A-9354-F18C5BF042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8AA9823-6A03-4BF7-8C70-DCDFDC639D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22A8620-18D5-471D-9487-6A5EAED50A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776D7FF-A67D-44E0-9F47-AB59F1561E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2B9D8F6-CBE5-4121-A723-F7ACC5C216F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143510</xdr:rowOff>
    </xdr:from>
    <xdr:to>
      <xdr:col>116</xdr:col>
      <xdr:colOff>114300</xdr:colOff>
      <xdr:row>59</xdr:row>
      <xdr:rowOff>73660</xdr:rowOff>
    </xdr:to>
    <xdr:sp macro="" textlink="">
      <xdr:nvSpPr>
        <xdr:cNvPr id="609" name="楕円 608">
          <a:extLst>
            <a:ext uri="{FF2B5EF4-FFF2-40B4-BE49-F238E27FC236}">
              <a16:creationId xmlns:a16="http://schemas.microsoft.com/office/drawing/2014/main" id="{7D5B9842-6AFF-42B1-BE75-234017EE9197}"/>
            </a:ext>
          </a:extLst>
        </xdr:cNvPr>
        <xdr:cNvSpPr/>
      </xdr:nvSpPr>
      <xdr:spPr>
        <a:xfrm>
          <a:off x="22110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166387</xdr:rowOff>
    </xdr:from>
    <xdr:ext cx="469744" cy="259045"/>
    <xdr:sp macro="" textlink="">
      <xdr:nvSpPr>
        <xdr:cNvPr id="610" name="【学校施設】&#10;一人当たり面積該当値テキスト">
          <a:extLst>
            <a:ext uri="{FF2B5EF4-FFF2-40B4-BE49-F238E27FC236}">
              <a16:creationId xmlns:a16="http://schemas.microsoft.com/office/drawing/2014/main" id="{7E559816-3ED2-4408-AAF5-9DDCEC1A168C}"/>
            </a:ext>
          </a:extLst>
        </xdr:cNvPr>
        <xdr:cNvSpPr txBox="1"/>
      </xdr:nvSpPr>
      <xdr:spPr>
        <a:xfrm>
          <a:off x="22199600"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xdr:rowOff>
    </xdr:from>
    <xdr:to>
      <xdr:col>112</xdr:col>
      <xdr:colOff>38100</xdr:colOff>
      <xdr:row>59</xdr:row>
      <xdr:rowOff>113665</xdr:rowOff>
    </xdr:to>
    <xdr:sp macro="" textlink="">
      <xdr:nvSpPr>
        <xdr:cNvPr id="611" name="楕円 610">
          <a:extLst>
            <a:ext uri="{FF2B5EF4-FFF2-40B4-BE49-F238E27FC236}">
              <a16:creationId xmlns:a16="http://schemas.microsoft.com/office/drawing/2014/main" id="{F456A435-6A5E-4CDF-B4EB-9F650167B587}"/>
            </a:ext>
          </a:extLst>
        </xdr:cNvPr>
        <xdr:cNvSpPr/>
      </xdr:nvSpPr>
      <xdr:spPr>
        <a:xfrm>
          <a:off x="21272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22860</xdr:rowOff>
    </xdr:from>
    <xdr:to>
      <xdr:col>116</xdr:col>
      <xdr:colOff>63500</xdr:colOff>
      <xdr:row>59</xdr:row>
      <xdr:rowOff>62865</xdr:rowOff>
    </xdr:to>
    <xdr:cxnSp macro="">
      <xdr:nvCxnSpPr>
        <xdr:cNvPr id="612" name="直線コネクタ 611">
          <a:extLst>
            <a:ext uri="{FF2B5EF4-FFF2-40B4-BE49-F238E27FC236}">
              <a16:creationId xmlns:a16="http://schemas.microsoft.com/office/drawing/2014/main" id="{06198F4C-923B-4F10-8E33-21EAC5EC145B}"/>
            </a:ext>
          </a:extLst>
        </xdr:cNvPr>
        <xdr:cNvCxnSpPr/>
      </xdr:nvCxnSpPr>
      <xdr:spPr>
        <a:xfrm flipV="1">
          <a:off x="21323300" y="101384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22066</xdr:rowOff>
    </xdr:from>
    <xdr:to>
      <xdr:col>107</xdr:col>
      <xdr:colOff>101600</xdr:colOff>
      <xdr:row>59</xdr:row>
      <xdr:rowOff>123666</xdr:rowOff>
    </xdr:to>
    <xdr:sp macro="" textlink="">
      <xdr:nvSpPr>
        <xdr:cNvPr id="613" name="楕円 612">
          <a:extLst>
            <a:ext uri="{FF2B5EF4-FFF2-40B4-BE49-F238E27FC236}">
              <a16:creationId xmlns:a16="http://schemas.microsoft.com/office/drawing/2014/main" id="{B11E1CE6-56C4-48C8-836A-0A9BDE85C499}"/>
            </a:ext>
          </a:extLst>
        </xdr:cNvPr>
        <xdr:cNvSpPr/>
      </xdr:nvSpPr>
      <xdr:spPr>
        <a:xfrm>
          <a:off x="20383500" y="1013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62865</xdr:rowOff>
    </xdr:from>
    <xdr:to>
      <xdr:col>111</xdr:col>
      <xdr:colOff>177800</xdr:colOff>
      <xdr:row>59</xdr:row>
      <xdr:rowOff>72866</xdr:rowOff>
    </xdr:to>
    <xdr:cxnSp macro="">
      <xdr:nvCxnSpPr>
        <xdr:cNvPr id="614" name="直線コネクタ 613">
          <a:extLst>
            <a:ext uri="{FF2B5EF4-FFF2-40B4-BE49-F238E27FC236}">
              <a16:creationId xmlns:a16="http://schemas.microsoft.com/office/drawing/2014/main" id="{934D98E8-A312-41F7-AB3F-1EEF7F437900}"/>
            </a:ext>
          </a:extLst>
        </xdr:cNvPr>
        <xdr:cNvCxnSpPr/>
      </xdr:nvCxnSpPr>
      <xdr:spPr>
        <a:xfrm flipV="1">
          <a:off x="20434300" y="10178415"/>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147796</xdr:rowOff>
    </xdr:from>
    <xdr:to>
      <xdr:col>102</xdr:col>
      <xdr:colOff>165100</xdr:colOff>
      <xdr:row>59</xdr:row>
      <xdr:rowOff>77946</xdr:rowOff>
    </xdr:to>
    <xdr:sp macro="" textlink="">
      <xdr:nvSpPr>
        <xdr:cNvPr id="615" name="楕円 614">
          <a:extLst>
            <a:ext uri="{FF2B5EF4-FFF2-40B4-BE49-F238E27FC236}">
              <a16:creationId xmlns:a16="http://schemas.microsoft.com/office/drawing/2014/main" id="{DA7FA3C3-E2B3-468B-873C-119F363B718A}"/>
            </a:ext>
          </a:extLst>
        </xdr:cNvPr>
        <xdr:cNvSpPr/>
      </xdr:nvSpPr>
      <xdr:spPr>
        <a:xfrm>
          <a:off x="19494500" y="100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27146</xdr:rowOff>
    </xdr:from>
    <xdr:to>
      <xdr:col>107</xdr:col>
      <xdr:colOff>50800</xdr:colOff>
      <xdr:row>59</xdr:row>
      <xdr:rowOff>72866</xdr:rowOff>
    </xdr:to>
    <xdr:cxnSp macro="">
      <xdr:nvCxnSpPr>
        <xdr:cNvPr id="616" name="直線コネクタ 615">
          <a:extLst>
            <a:ext uri="{FF2B5EF4-FFF2-40B4-BE49-F238E27FC236}">
              <a16:creationId xmlns:a16="http://schemas.microsoft.com/office/drawing/2014/main" id="{125FA8A1-1187-45C0-A571-B0B332D8AAF9}"/>
            </a:ext>
          </a:extLst>
        </xdr:cNvPr>
        <xdr:cNvCxnSpPr/>
      </xdr:nvCxnSpPr>
      <xdr:spPr>
        <a:xfrm>
          <a:off x="19545300" y="101426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159226</xdr:rowOff>
    </xdr:from>
    <xdr:to>
      <xdr:col>98</xdr:col>
      <xdr:colOff>38100</xdr:colOff>
      <xdr:row>59</xdr:row>
      <xdr:rowOff>89376</xdr:rowOff>
    </xdr:to>
    <xdr:sp macro="" textlink="">
      <xdr:nvSpPr>
        <xdr:cNvPr id="617" name="楕円 616">
          <a:extLst>
            <a:ext uri="{FF2B5EF4-FFF2-40B4-BE49-F238E27FC236}">
              <a16:creationId xmlns:a16="http://schemas.microsoft.com/office/drawing/2014/main" id="{874FC6EE-D950-4ABB-AB56-73633EDE487E}"/>
            </a:ext>
          </a:extLst>
        </xdr:cNvPr>
        <xdr:cNvSpPr/>
      </xdr:nvSpPr>
      <xdr:spPr>
        <a:xfrm>
          <a:off x="18605500" y="101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27146</xdr:rowOff>
    </xdr:from>
    <xdr:to>
      <xdr:col>102</xdr:col>
      <xdr:colOff>114300</xdr:colOff>
      <xdr:row>59</xdr:row>
      <xdr:rowOff>38576</xdr:rowOff>
    </xdr:to>
    <xdr:cxnSp macro="">
      <xdr:nvCxnSpPr>
        <xdr:cNvPr id="618" name="直線コネクタ 617">
          <a:extLst>
            <a:ext uri="{FF2B5EF4-FFF2-40B4-BE49-F238E27FC236}">
              <a16:creationId xmlns:a16="http://schemas.microsoft.com/office/drawing/2014/main" id="{D48A1A47-1AF8-465F-BEB5-098297529A70}"/>
            </a:ext>
          </a:extLst>
        </xdr:cNvPr>
        <xdr:cNvCxnSpPr/>
      </xdr:nvCxnSpPr>
      <xdr:spPr>
        <a:xfrm flipV="1">
          <a:off x="18656300" y="101426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619" name="n_1aveValue【学校施設】&#10;一人当たり面積">
          <a:extLst>
            <a:ext uri="{FF2B5EF4-FFF2-40B4-BE49-F238E27FC236}">
              <a16:creationId xmlns:a16="http://schemas.microsoft.com/office/drawing/2014/main" id="{8965A38C-E71A-4CE7-99E2-9AC3D2787DE2}"/>
            </a:ext>
          </a:extLst>
        </xdr:cNvPr>
        <xdr:cNvSpPr txBox="1"/>
      </xdr:nvSpPr>
      <xdr:spPr>
        <a:xfrm>
          <a:off x="210757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620" name="n_2aveValue【学校施設】&#10;一人当たり面積">
          <a:extLst>
            <a:ext uri="{FF2B5EF4-FFF2-40B4-BE49-F238E27FC236}">
              <a16:creationId xmlns:a16="http://schemas.microsoft.com/office/drawing/2014/main" id="{495ED171-5E4E-4561-AA00-CF239A4317DA}"/>
            </a:ext>
          </a:extLst>
        </xdr:cNvPr>
        <xdr:cNvSpPr txBox="1"/>
      </xdr:nvSpPr>
      <xdr:spPr>
        <a:xfrm>
          <a:off x="20199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21" name="n_3aveValue【学校施設】&#10;一人当たり面積">
          <a:extLst>
            <a:ext uri="{FF2B5EF4-FFF2-40B4-BE49-F238E27FC236}">
              <a16:creationId xmlns:a16="http://schemas.microsoft.com/office/drawing/2014/main" id="{A33BE556-6A16-4DF0-A190-25C02672F626}"/>
            </a:ext>
          </a:extLst>
        </xdr:cNvPr>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22" name="n_4aveValue【学校施設】&#10;一人当たり面積">
          <a:extLst>
            <a:ext uri="{FF2B5EF4-FFF2-40B4-BE49-F238E27FC236}">
              <a16:creationId xmlns:a16="http://schemas.microsoft.com/office/drawing/2014/main" id="{2F4333E5-53C5-4A13-BC5B-6132DFE8AE13}"/>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130192</xdr:rowOff>
    </xdr:from>
    <xdr:ext cx="469744" cy="259045"/>
    <xdr:sp macro="" textlink="">
      <xdr:nvSpPr>
        <xdr:cNvPr id="623" name="n_1mainValue【学校施設】&#10;一人当たり面積">
          <a:extLst>
            <a:ext uri="{FF2B5EF4-FFF2-40B4-BE49-F238E27FC236}">
              <a16:creationId xmlns:a16="http://schemas.microsoft.com/office/drawing/2014/main" id="{DCD1E7F6-9595-4F14-B87A-61C82F977384}"/>
            </a:ext>
          </a:extLst>
        </xdr:cNvPr>
        <xdr:cNvSpPr txBox="1"/>
      </xdr:nvSpPr>
      <xdr:spPr>
        <a:xfrm>
          <a:off x="21075727" y="990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140193</xdr:rowOff>
    </xdr:from>
    <xdr:ext cx="469744" cy="259045"/>
    <xdr:sp macro="" textlink="">
      <xdr:nvSpPr>
        <xdr:cNvPr id="624" name="n_2mainValue【学校施設】&#10;一人当たり面積">
          <a:extLst>
            <a:ext uri="{FF2B5EF4-FFF2-40B4-BE49-F238E27FC236}">
              <a16:creationId xmlns:a16="http://schemas.microsoft.com/office/drawing/2014/main" id="{28AD5E20-E085-4106-8764-D124496388B6}"/>
            </a:ext>
          </a:extLst>
        </xdr:cNvPr>
        <xdr:cNvSpPr txBox="1"/>
      </xdr:nvSpPr>
      <xdr:spPr>
        <a:xfrm>
          <a:off x="20199427" y="99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94473</xdr:rowOff>
    </xdr:from>
    <xdr:ext cx="469744" cy="259045"/>
    <xdr:sp macro="" textlink="">
      <xdr:nvSpPr>
        <xdr:cNvPr id="625" name="n_3mainValue【学校施設】&#10;一人当たり面積">
          <a:extLst>
            <a:ext uri="{FF2B5EF4-FFF2-40B4-BE49-F238E27FC236}">
              <a16:creationId xmlns:a16="http://schemas.microsoft.com/office/drawing/2014/main" id="{320A4FDE-667A-4568-B1F3-DA54074232B2}"/>
            </a:ext>
          </a:extLst>
        </xdr:cNvPr>
        <xdr:cNvSpPr txBox="1"/>
      </xdr:nvSpPr>
      <xdr:spPr>
        <a:xfrm>
          <a:off x="19310427" y="98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105903</xdr:rowOff>
    </xdr:from>
    <xdr:ext cx="469744" cy="259045"/>
    <xdr:sp macro="" textlink="">
      <xdr:nvSpPr>
        <xdr:cNvPr id="626" name="n_4mainValue【学校施設】&#10;一人当たり面積">
          <a:extLst>
            <a:ext uri="{FF2B5EF4-FFF2-40B4-BE49-F238E27FC236}">
              <a16:creationId xmlns:a16="http://schemas.microsoft.com/office/drawing/2014/main" id="{DF28B579-81D4-4881-813F-62E58B22D805}"/>
            </a:ext>
          </a:extLst>
        </xdr:cNvPr>
        <xdr:cNvSpPr txBox="1"/>
      </xdr:nvSpPr>
      <xdr:spPr>
        <a:xfrm>
          <a:off x="18421427" y="987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A027D7-9CF7-4E2C-826F-610AC9955AD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4A67D72-50F9-4E40-B64F-5A7D72BE2E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536877C4-17B1-4188-84F7-ABE0AE92FA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A27BD9FC-9A06-4276-A326-90C9B0BEDD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7FB4151E-DA01-40A3-870C-E6B7EF7478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DF0CD739-F280-4085-9190-8858D794AC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4864AB3A-17FD-45B4-A3A2-FBE230186CD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EC361C9B-D566-49A6-AE39-F659BA8361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F378ABB6-2469-4961-9FEF-FAA9EE60294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9D42E94A-E2C6-47A7-B560-B41C11EACE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6B3E4276-4DCF-4F66-AF19-63724334B7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42FE1FC3-C7CA-4215-A28B-A0E730ACA35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790E09B8-36AC-452D-AFD7-C70F65F7962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9AE1F8E2-4680-400C-9361-2BE1AB745C8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2F3B1E9D-FD3F-4601-AB8A-F0D7272DE32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FB0D3272-EBA1-470B-8470-3B46AC18B83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5C174A35-5979-4443-95DD-16097173D7B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53C6E925-7CF9-4267-B95A-AFEBD16571E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4C93CAFF-8061-4E47-956D-0A3011C1AE6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FB23E91E-A345-40F8-B4D5-9F245A46BC5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C6613413-CEFC-41F7-AFB9-C3393F17946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B39B7A23-FFF4-4E25-A846-C8C5EFD0295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F83B38EA-B14F-4725-9533-7453C81C3BF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1832430A-349D-4F5F-BFE1-4036F4FA72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8F598685-D76D-4199-B680-10B1D10F43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B1BD3190-6379-43B2-BAA4-616CAD227138}"/>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8570CEB5-7B11-4C36-9CA0-594D6752077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F87F5323-EBFC-42AF-81F1-8B89EA3E05F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a:extLst>
            <a:ext uri="{FF2B5EF4-FFF2-40B4-BE49-F238E27FC236}">
              <a16:creationId xmlns:a16="http://schemas.microsoft.com/office/drawing/2014/main" id="{448D11D2-CA64-4F39-BAC2-FFC38568D56D}"/>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a:extLst>
            <a:ext uri="{FF2B5EF4-FFF2-40B4-BE49-F238E27FC236}">
              <a16:creationId xmlns:a16="http://schemas.microsoft.com/office/drawing/2014/main" id="{34B8D4B1-DB49-4382-BF54-F000316EF353}"/>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124114</xdr:rowOff>
    </xdr:from>
    <xdr:ext cx="405111" cy="259045"/>
    <xdr:sp macro="" textlink="">
      <xdr:nvSpPr>
        <xdr:cNvPr id="657" name="【児童館】&#10;有形固定資産減価償却率平均値テキスト">
          <a:extLst>
            <a:ext uri="{FF2B5EF4-FFF2-40B4-BE49-F238E27FC236}">
              <a16:creationId xmlns:a16="http://schemas.microsoft.com/office/drawing/2014/main" id="{FEE7CBA9-0EBB-4374-83AF-3BD3D30B29BC}"/>
            </a:ext>
          </a:extLst>
        </xdr:cNvPr>
        <xdr:cNvSpPr txBox="1"/>
      </xdr:nvSpPr>
      <xdr:spPr>
        <a:xfrm>
          <a:off x="16357600" y="1418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a:extLst>
            <a:ext uri="{FF2B5EF4-FFF2-40B4-BE49-F238E27FC236}">
              <a16:creationId xmlns:a16="http://schemas.microsoft.com/office/drawing/2014/main" id="{41B6F0F1-FBB9-4CB7-9328-B0687C694653}"/>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a:extLst>
            <a:ext uri="{FF2B5EF4-FFF2-40B4-BE49-F238E27FC236}">
              <a16:creationId xmlns:a16="http://schemas.microsoft.com/office/drawing/2014/main" id="{5AE8E67B-BBA6-4B64-A9C1-69690EEDB051}"/>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a:extLst>
            <a:ext uri="{FF2B5EF4-FFF2-40B4-BE49-F238E27FC236}">
              <a16:creationId xmlns:a16="http://schemas.microsoft.com/office/drawing/2014/main" id="{A064EACB-F56A-4D7D-BC24-461658DC2ED7}"/>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1" name="フローチャート: 判断 660">
          <a:extLst>
            <a:ext uri="{FF2B5EF4-FFF2-40B4-BE49-F238E27FC236}">
              <a16:creationId xmlns:a16="http://schemas.microsoft.com/office/drawing/2014/main" id="{2AA71730-59E6-4D7D-B02C-3C54523820B1}"/>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62" name="フローチャート: 判断 661">
          <a:extLst>
            <a:ext uri="{FF2B5EF4-FFF2-40B4-BE49-F238E27FC236}">
              <a16:creationId xmlns:a16="http://schemas.microsoft.com/office/drawing/2014/main" id="{E762194C-2318-427A-AC22-B94DAC80CB89}"/>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32B7EF6-21F1-456F-995F-02523ED66A4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47BCDA0-C83C-4786-9C68-CF3DD69B6F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F0E3AD4-2D6B-4F45-937D-FE234F77E58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6093848-20B2-4CE9-92DD-8E924F0018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8F27220-DC11-4056-806E-2804C34AF5A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668" name="楕円 667">
          <a:extLst>
            <a:ext uri="{FF2B5EF4-FFF2-40B4-BE49-F238E27FC236}">
              <a16:creationId xmlns:a16="http://schemas.microsoft.com/office/drawing/2014/main" id="{C2F5ED31-62C1-4DCE-8064-56B4BD8D2D6E}"/>
            </a:ext>
          </a:extLst>
        </xdr:cNvPr>
        <xdr:cNvSpPr/>
      </xdr:nvSpPr>
      <xdr:spPr>
        <a:xfrm>
          <a:off x="162687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80390</xdr:rowOff>
    </xdr:from>
    <xdr:ext cx="405111" cy="259045"/>
    <xdr:sp macro="" textlink="">
      <xdr:nvSpPr>
        <xdr:cNvPr id="669" name="【児童館】&#10;有形固定資産減価償却率該当値テキスト">
          <a:extLst>
            <a:ext uri="{FF2B5EF4-FFF2-40B4-BE49-F238E27FC236}">
              <a16:creationId xmlns:a16="http://schemas.microsoft.com/office/drawing/2014/main" id="{CF66CC31-26A2-4F97-936F-C20F3BA4B39C}"/>
            </a:ext>
          </a:extLst>
        </xdr:cNvPr>
        <xdr:cNvSpPr txBox="1"/>
      </xdr:nvSpPr>
      <xdr:spPr>
        <a:xfrm>
          <a:off x="16357600" y="1396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670" name="楕円 669">
          <a:extLst>
            <a:ext uri="{FF2B5EF4-FFF2-40B4-BE49-F238E27FC236}">
              <a16:creationId xmlns:a16="http://schemas.microsoft.com/office/drawing/2014/main" id="{0683A588-D4F9-414D-84AA-1ABA936D7E26}"/>
            </a:ext>
          </a:extLst>
        </xdr:cNvPr>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108313</xdr:rowOff>
    </xdr:from>
    <xdr:to>
      <xdr:col>85</xdr:col>
      <xdr:colOff>127000</xdr:colOff>
      <xdr:row>83</xdr:row>
      <xdr:rowOff>15239</xdr:rowOff>
    </xdr:to>
    <xdr:cxnSp macro="">
      <xdr:nvCxnSpPr>
        <xdr:cNvPr id="671" name="直線コネクタ 670">
          <a:extLst>
            <a:ext uri="{FF2B5EF4-FFF2-40B4-BE49-F238E27FC236}">
              <a16:creationId xmlns:a16="http://schemas.microsoft.com/office/drawing/2014/main" id="{17755217-A754-49B6-A0B2-47DCDFD5875F}"/>
            </a:ext>
          </a:extLst>
        </xdr:cNvPr>
        <xdr:cNvCxnSpPr/>
      </xdr:nvCxnSpPr>
      <xdr:spPr>
        <a:xfrm flipV="1">
          <a:off x="15481300" y="14167213"/>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95069</xdr:rowOff>
    </xdr:from>
    <xdr:to>
      <xdr:col>76</xdr:col>
      <xdr:colOff>165100</xdr:colOff>
      <xdr:row>83</xdr:row>
      <xdr:rowOff>25219</xdr:rowOff>
    </xdr:to>
    <xdr:sp macro="" textlink="">
      <xdr:nvSpPr>
        <xdr:cNvPr id="672" name="楕円 671">
          <a:extLst>
            <a:ext uri="{FF2B5EF4-FFF2-40B4-BE49-F238E27FC236}">
              <a16:creationId xmlns:a16="http://schemas.microsoft.com/office/drawing/2014/main" id="{DDC25F76-C544-4D32-A625-77D869B3ADAA}"/>
            </a:ext>
          </a:extLst>
        </xdr:cNvPr>
        <xdr:cNvSpPr/>
      </xdr:nvSpPr>
      <xdr:spPr>
        <a:xfrm>
          <a:off x="14541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145869</xdr:rowOff>
    </xdr:from>
    <xdr:to>
      <xdr:col>81</xdr:col>
      <xdr:colOff>50800</xdr:colOff>
      <xdr:row>83</xdr:row>
      <xdr:rowOff>15239</xdr:rowOff>
    </xdr:to>
    <xdr:cxnSp macro="">
      <xdr:nvCxnSpPr>
        <xdr:cNvPr id="673" name="直線コネクタ 672">
          <a:extLst>
            <a:ext uri="{FF2B5EF4-FFF2-40B4-BE49-F238E27FC236}">
              <a16:creationId xmlns:a16="http://schemas.microsoft.com/office/drawing/2014/main" id="{5C33F873-A987-4843-B10B-621688DF3AFA}"/>
            </a:ext>
          </a:extLst>
        </xdr:cNvPr>
        <xdr:cNvCxnSpPr/>
      </xdr:nvCxnSpPr>
      <xdr:spPr>
        <a:xfrm>
          <a:off x="14592300" y="14204769"/>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74" name="楕円 673">
          <a:extLst>
            <a:ext uri="{FF2B5EF4-FFF2-40B4-BE49-F238E27FC236}">
              <a16:creationId xmlns:a16="http://schemas.microsoft.com/office/drawing/2014/main" id="{EE2E371E-5DD9-461C-AE49-9852411B6B87}"/>
            </a:ext>
          </a:extLst>
        </xdr:cNvPr>
        <xdr:cNvSpPr/>
      </xdr:nvSpPr>
      <xdr:spPr>
        <a:xfrm>
          <a:off x="13652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111579</xdr:rowOff>
    </xdr:from>
    <xdr:to>
      <xdr:col>76</xdr:col>
      <xdr:colOff>114300</xdr:colOff>
      <xdr:row>82</xdr:row>
      <xdr:rowOff>145869</xdr:rowOff>
    </xdr:to>
    <xdr:cxnSp macro="">
      <xdr:nvCxnSpPr>
        <xdr:cNvPr id="675" name="直線コネクタ 674">
          <a:extLst>
            <a:ext uri="{FF2B5EF4-FFF2-40B4-BE49-F238E27FC236}">
              <a16:creationId xmlns:a16="http://schemas.microsoft.com/office/drawing/2014/main" id="{1F5D6CE6-41ED-4CE2-B8FA-ED7027B31016}"/>
            </a:ext>
          </a:extLst>
        </xdr:cNvPr>
        <xdr:cNvCxnSpPr/>
      </xdr:nvCxnSpPr>
      <xdr:spPr>
        <a:xfrm>
          <a:off x="13703300" y="141704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78739</xdr:rowOff>
    </xdr:from>
    <xdr:to>
      <xdr:col>67</xdr:col>
      <xdr:colOff>101600</xdr:colOff>
      <xdr:row>83</xdr:row>
      <xdr:rowOff>8889</xdr:rowOff>
    </xdr:to>
    <xdr:sp macro="" textlink="">
      <xdr:nvSpPr>
        <xdr:cNvPr id="676" name="楕円 675">
          <a:extLst>
            <a:ext uri="{FF2B5EF4-FFF2-40B4-BE49-F238E27FC236}">
              <a16:creationId xmlns:a16="http://schemas.microsoft.com/office/drawing/2014/main" id="{14E33AFA-C35F-4227-A2AF-43C5C7EC7190}"/>
            </a:ext>
          </a:extLst>
        </xdr:cNvPr>
        <xdr:cNvSpPr/>
      </xdr:nvSpPr>
      <xdr:spPr>
        <a:xfrm>
          <a:off x="1276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111579</xdr:rowOff>
    </xdr:from>
    <xdr:to>
      <xdr:col>71</xdr:col>
      <xdr:colOff>177800</xdr:colOff>
      <xdr:row>82</xdr:row>
      <xdr:rowOff>129539</xdr:rowOff>
    </xdr:to>
    <xdr:cxnSp macro="">
      <xdr:nvCxnSpPr>
        <xdr:cNvPr id="677" name="直線コネクタ 676">
          <a:extLst>
            <a:ext uri="{FF2B5EF4-FFF2-40B4-BE49-F238E27FC236}">
              <a16:creationId xmlns:a16="http://schemas.microsoft.com/office/drawing/2014/main" id="{F6C8653C-F28F-46BB-8100-3A72E91C82C0}"/>
            </a:ext>
          </a:extLst>
        </xdr:cNvPr>
        <xdr:cNvCxnSpPr/>
      </xdr:nvCxnSpPr>
      <xdr:spPr>
        <a:xfrm flipV="1">
          <a:off x="12814300" y="1417047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678" name="n_1aveValue【児童館】&#10;有形固定資産減価償却率">
          <a:extLst>
            <a:ext uri="{FF2B5EF4-FFF2-40B4-BE49-F238E27FC236}">
              <a16:creationId xmlns:a16="http://schemas.microsoft.com/office/drawing/2014/main" id="{38F3CC22-EE8D-48B9-8CE8-653CA3B65C0B}"/>
            </a:ext>
          </a:extLst>
        </xdr:cNvPr>
        <xdr:cNvSpPr txBox="1"/>
      </xdr:nvSpPr>
      <xdr:spPr>
        <a:xfrm>
          <a:off x="15266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679" name="n_2aveValue【児童館】&#10;有形固定資産減価償却率">
          <a:extLst>
            <a:ext uri="{FF2B5EF4-FFF2-40B4-BE49-F238E27FC236}">
              <a16:creationId xmlns:a16="http://schemas.microsoft.com/office/drawing/2014/main" id="{EC36F224-821A-4BF2-8F6E-861AA848C340}"/>
            </a:ext>
          </a:extLst>
        </xdr:cNvPr>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680" name="n_3aveValue【児童館】&#10;有形固定資産減価償却率">
          <a:extLst>
            <a:ext uri="{FF2B5EF4-FFF2-40B4-BE49-F238E27FC236}">
              <a16:creationId xmlns:a16="http://schemas.microsoft.com/office/drawing/2014/main" id="{165531D4-634A-4680-89F3-F8C41D33DDF7}"/>
            </a:ext>
          </a:extLst>
        </xdr:cNvPr>
        <xdr:cNvSpPr txBox="1"/>
      </xdr:nvSpPr>
      <xdr:spPr>
        <a:xfrm>
          <a:off x="13500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681" name="n_4aveValue【児童館】&#10;有形固定資産減価償却率">
          <a:extLst>
            <a:ext uri="{FF2B5EF4-FFF2-40B4-BE49-F238E27FC236}">
              <a16:creationId xmlns:a16="http://schemas.microsoft.com/office/drawing/2014/main" id="{7970806B-7E05-4440-8C6C-4938AB455D9E}"/>
            </a:ext>
          </a:extLst>
        </xdr:cNvPr>
        <xdr:cNvSpPr txBox="1"/>
      </xdr:nvSpPr>
      <xdr:spPr>
        <a:xfrm>
          <a:off x="12611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82566</xdr:rowOff>
    </xdr:from>
    <xdr:ext cx="405111" cy="259045"/>
    <xdr:sp macro="" textlink="">
      <xdr:nvSpPr>
        <xdr:cNvPr id="682" name="n_1mainValue【児童館】&#10;有形固定資産減価償却率">
          <a:extLst>
            <a:ext uri="{FF2B5EF4-FFF2-40B4-BE49-F238E27FC236}">
              <a16:creationId xmlns:a16="http://schemas.microsoft.com/office/drawing/2014/main" id="{4A94A781-6776-4991-AAC7-1D5D26BB5AD7}"/>
            </a:ext>
          </a:extLst>
        </xdr:cNvPr>
        <xdr:cNvSpPr txBox="1"/>
      </xdr:nvSpPr>
      <xdr:spPr>
        <a:xfrm>
          <a:off x="15266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83" name="n_2mainValue【児童館】&#10;有形固定資産減価償却率">
          <a:extLst>
            <a:ext uri="{FF2B5EF4-FFF2-40B4-BE49-F238E27FC236}">
              <a16:creationId xmlns:a16="http://schemas.microsoft.com/office/drawing/2014/main" id="{08E9D10A-BEA9-4756-8B47-E6932204EBBC}"/>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84" name="n_3mainValue【児童館】&#10;有形固定資産減価償却率">
          <a:extLst>
            <a:ext uri="{FF2B5EF4-FFF2-40B4-BE49-F238E27FC236}">
              <a16:creationId xmlns:a16="http://schemas.microsoft.com/office/drawing/2014/main" id="{5A1E878F-C433-4168-A8E2-B7006549CB19}"/>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25416</xdr:rowOff>
    </xdr:from>
    <xdr:ext cx="405111" cy="259045"/>
    <xdr:sp macro="" textlink="">
      <xdr:nvSpPr>
        <xdr:cNvPr id="685" name="n_4mainValue【児童館】&#10;有形固定資産減価償却率">
          <a:extLst>
            <a:ext uri="{FF2B5EF4-FFF2-40B4-BE49-F238E27FC236}">
              <a16:creationId xmlns:a16="http://schemas.microsoft.com/office/drawing/2014/main" id="{3843BB11-A769-4066-B49F-97C0304A5D05}"/>
            </a:ext>
          </a:extLst>
        </xdr:cNvPr>
        <xdr:cNvSpPr txBox="1"/>
      </xdr:nvSpPr>
      <xdr:spPr>
        <a:xfrm>
          <a:off x="12611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1654FF4F-7A25-4969-A754-BB66343340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B792DE91-7C91-42CC-94BD-300020BE02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1160C3A9-A8B6-4061-97E4-E6055AC2112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4AC4BB2E-DB72-48BC-8B06-4115FBDBC8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E66C94BC-CF4A-4AFD-9468-A7873985647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8F6C7F8-B28E-4C4C-B4D1-C3C00CFCAC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9496E395-C4C8-4ADC-8A36-0A885721D8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A9A07A6D-0872-49D1-A455-03ADB54BC15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3690F572-88CD-4A76-9424-49AD761F4F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B846434F-D212-4F7D-8220-D94EFFA723F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DD7730FA-7FA5-4DA1-965C-A1686C3FFD7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DBE8A8AA-7DB6-4032-9B61-D662415E45D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3DD4FE73-963D-4176-AC2F-ADF0932AEFD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B4549F07-D359-45DE-A437-AEF164579F5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6D8FA45D-7513-433A-84E6-329EBDC8883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8FF36341-750D-4E08-A229-FB505EF3C23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0646EAD3-F1A0-4B6E-9A78-4167BBCE8FF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A92126F4-1921-4660-BB41-B869A81FFF3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16DE849F-323D-49D2-83B9-041B86C26B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A71B0B69-9CD4-4B7C-BE28-55C6EF7298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FDB27D37-122E-49D1-8E54-972F2483D2E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22098</xdr:rowOff>
    </xdr:from>
    <xdr:to>
      <xdr:col>116</xdr:col>
      <xdr:colOff>62864</xdr:colOff>
      <xdr:row>86</xdr:row>
      <xdr:rowOff>28956</xdr:rowOff>
    </xdr:to>
    <xdr:cxnSp macro="">
      <xdr:nvCxnSpPr>
        <xdr:cNvPr id="707" name="直線コネクタ 706">
          <a:extLst>
            <a:ext uri="{FF2B5EF4-FFF2-40B4-BE49-F238E27FC236}">
              <a16:creationId xmlns:a16="http://schemas.microsoft.com/office/drawing/2014/main" id="{C2F98167-0743-4E41-95D2-F66E251589A3}"/>
            </a:ext>
          </a:extLst>
        </xdr:cNvPr>
        <xdr:cNvCxnSpPr/>
      </xdr:nvCxnSpPr>
      <xdr:spPr>
        <a:xfrm flipV="1">
          <a:off x="22160864" y="14252448"/>
          <a:ext cx="0" cy="521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08" name="【児童館】&#10;一人当たり面積最小値テキスト">
          <a:extLst>
            <a:ext uri="{FF2B5EF4-FFF2-40B4-BE49-F238E27FC236}">
              <a16:creationId xmlns:a16="http://schemas.microsoft.com/office/drawing/2014/main" id="{EE961377-2652-46A6-9F3B-AE21CC9D664E}"/>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09" name="直線コネクタ 708">
          <a:extLst>
            <a:ext uri="{FF2B5EF4-FFF2-40B4-BE49-F238E27FC236}">
              <a16:creationId xmlns:a16="http://schemas.microsoft.com/office/drawing/2014/main" id="{33756512-DE19-4B99-A993-3523E468018E}"/>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140225</xdr:rowOff>
    </xdr:from>
    <xdr:ext cx="469744" cy="259045"/>
    <xdr:sp macro="" textlink="">
      <xdr:nvSpPr>
        <xdr:cNvPr id="710" name="【児童館】&#10;一人当たり面積最大値テキスト">
          <a:extLst>
            <a:ext uri="{FF2B5EF4-FFF2-40B4-BE49-F238E27FC236}">
              <a16:creationId xmlns:a16="http://schemas.microsoft.com/office/drawing/2014/main" id="{A3ECCFDA-667D-4DC1-9AE5-6D194F862EF7}"/>
            </a:ext>
          </a:extLst>
        </xdr:cNvPr>
        <xdr:cNvSpPr txBox="1"/>
      </xdr:nvSpPr>
      <xdr:spPr>
        <a:xfrm>
          <a:off x="22199600" y="1402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22098</xdr:rowOff>
    </xdr:from>
    <xdr:to>
      <xdr:col>116</xdr:col>
      <xdr:colOff>152400</xdr:colOff>
      <xdr:row>83</xdr:row>
      <xdr:rowOff>22098</xdr:rowOff>
    </xdr:to>
    <xdr:cxnSp macro="">
      <xdr:nvCxnSpPr>
        <xdr:cNvPr id="711" name="直線コネクタ 710">
          <a:extLst>
            <a:ext uri="{FF2B5EF4-FFF2-40B4-BE49-F238E27FC236}">
              <a16:creationId xmlns:a16="http://schemas.microsoft.com/office/drawing/2014/main" id="{697DC78F-E49F-4998-8812-93962488D66D}"/>
            </a:ext>
          </a:extLst>
        </xdr:cNvPr>
        <xdr:cNvCxnSpPr/>
      </xdr:nvCxnSpPr>
      <xdr:spPr>
        <a:xfrm>
          <a:off x="22072600" y="1425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9162</xdr:rowOff>
    </xdr:from>
    <xdr:ext cx="469744" cy="259045"/>
    <xdr:sp macro="" textlink="">
      <xdr:nvSpPr>
        <xdr:cNvPr id="712" name="【児童館】&#10;一人当たり面積平均値テキスト">
          <a:extLst>
            <a:ext uri="{FF2B5EF4-FFF2-40B4-BE49-F238E27FC236}">
              <a16:creationId xmlns:a16="http://schemas.microsoft.com/office/drawing/2014/main" id="{FD1B5519-889B-4F9D-B8AA-D572CBCEFFE8}"/>
            </a:ext>
          </a:extLst>
        </xdr:cNvPr>
        <xdr:cNvSpPr txBox="1"/>
      </xdr:nvSpPr>
      <xdr:spPr>
        <a:xfrm>
          <a:off x="22199600" y="14582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713" name="フローチャート: 判断 712">
          <a:extLst>
            <a:ext uri="{FF2B5EF4-FFF2-40B4-BE49-F238E27FC236}">
              <a16:creationId xmlns:a16="http://schemas.microsoft.com/office/drawing/2014/main" id="{01A80077-04C4-456B-A60F-D4C0D9F8C45E}"/>
            </a:ext>
          </a:extLst>
        </xdr:cNvPr>
        <xdr:cNvSpPr/>
      </xdr:nvSpPr>
      <xdr:spPr>
        <a:xfrm>
          <a:off x="221107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14" name="フローチャート: 判断 713">
          <a:extLst>
            <a:ext uri="{FF2B5EF4-FFF2-40B4-BE49-F238E27FC236}">
              <a16:creationId xmlns:a16="http://schemas.microsoft.com/office/drawing/2014/main" id="{FEAACAA0-7B73-4D52-8FB3-1FC44EE16583}"/>
            </a:ext>
          </a:extLst>
        </xdr:cNvPr>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49022</xdr:rowOff>
    </xdr:from>
    <xdr:to>
      <xdr:col>107</xdr:col>
      <xdr:colOff>101600</xdr:colOff>
      <xdr:row>85</xdr:row>
      <xdr:rowOff>150622</xdr:rowOff>
    </xdr:to>
    <xdr:sp macro="" textlink="">
      <xdr:nvSpPr>
        <xdr:cNvPr id="715" name="フローチャート: 判断 714">
          <a:extLst>
            <a:ext uri="{FF2B5EF4-FFF2-40B4-BE49-F238E27FC236}">
              <a16:creationId xmlns:a16="http://schemas.microsoft.com/office/drawing/2014/main" id="{1CC34391-461C-4473-9B2A-3CEE798AC0C5}"/>
            </a:ext>
          </a:extLst>
        </xdr:cNvPr>
        <xdr:cNvSpPr/>
      </xdr:nvSpPr>
      <xdr:spPr>
        <a:xfrm>
          <a:off x="20383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16" name="フローチャート: 判断 715">
          <a:extLst>
            <a:ext uri="{FF2B5EF4-FFF2-40B4-BE49-F238E27FC236}">
              <a16:creationId xmlns:a16="http://schemas.microsoft.com/office/drawing/2014/main" id="{DAB14988-B18C-4C96-A927-4A7DF837AAF0}"/>
            </a:ext>
          </a:extLst>
        </xdr:cNvPr>
        <xdr:cNvSpPr/>
      </xdr:nvSpPr>
      <xdr:spPr>
        <a:xfrm>
          <a:off x="19494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17" name="フローチャート: 判断 716">
          <a:extLst>
            <a:ext uri="{FF2B5EF4-FFF2-40B4-BE49-F238E27FC236}">
              <a16:creationId xmlns:a16="http://schemas.microsoft.com/office/drawing/2014/main" id="{E79A00EF-110C-4236-AD47-3ECD937F2F93}"/>
            </a:ext>
          </a:extLst>
        </xdr:cNvPr>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8D3BB88-8674-4D06-AAE5-B4A1854B73E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4147181-9AAF-4968-80A0-2DAFEDF0BB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C9AA765-5A7A-40C2-96A3-7E1E5942C66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F12C257-77D2-477F-83F5-44869CA915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4B426D3-9A0B-4E67-B71C-A606D2E4FD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142748</xdr:rowOff>
    </xdr:from>
    <xdr:to>
      <xdr:col>116</xdr:col>
      <xdr:colOff>114300</xdr:colOff>
      <xdr:row>83</xdr:row>
      <xdr:rowOff>72898</xdr:rowOff>
    </xdr:to>
    <xdr:sp macro="" textlink="">
      <xdr:nvSpPr>
        <xdr:cNvPr id="723" name="楕円 722">
          <a:extLst>
            <a:ext uri="{FF2B5EF4-FFF2-40B4-BE49-F238E27FC236}">
              <a16:creationId xmlns:a16="http://schemas.microsoft.com/office/drawing/2014/main" id="{EB6E6F44-7C11-41A3-B25F-54E7FAD3135E}"/>
            </a:ext>
          </a:extLst>
        </xdr:cNvPr>
        <xdr:cNvSpPr/>
      </xdr:nvSpPr>
      <xdr:spPr>
        <a:xfrm>
          <a:off x="22110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95775</xdr:rowOff>
    </xdr:from>
    <xdr:ext cx="469744" cy="259045"/>
    <xdr:sp macro="" textlink="">
      <xdr:nvSpPr>
        <xdr:cNvPr id="724" name="【児童館】&#10;一人当たり面積該当値テキスト">
          <a:extLst>
            <a:ext uri="{FF2B5EF4-FFF2-40B4-BE49-F238E27FC236}">
              <a16:creationId xmlns:a16="http://schemas.microsoft.com/office/drawing/2014/main" id="{C327F437-C440-4CCA-9647-999245CEA12C}"/>
            </a:ext>
          </a:extLst>
        </xdr:cNvPr>
        <xdr:cNvSpPr txBox="1"/>
      </xdr:nvSpPr>
      <xdr:spPr>
        <a:xfrm>
          <a:off x="22199600" y="1415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725" name="楕円 724">
          <a:extLst>
            <a:ext uri="{FF2B5EF4-FFF2-40B4-BE49-F238E27FC236}">
              <a16:creationId xmlns:a16="http://schemas.microsoft.com/office/drawing/2014/main" id="{FFAD739E-3648-4EAA-9D12-5913A440BCEE}"/>
            </a:ext>
          </a:extLst>
        </xdr:cNvPr>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22098</xdr:rowOff>
    </xdr:from>
    <xdr:to>
      <xdr:col>116</xdr:col>
      <xdr:colOff>63500</xdr:colOff>
      <xdr:row>83</xdr:row>
      <xdr:rowOff>49530</xdr:rowOff>
    </xdr:to>
    <xdr:cxnSp macro="">
      <xdr:nvCxnSpPr>
        <xdr:cNvPr id="726" name="直線コネクタ 725">
          <a:extLst>
            <a:ext uri="{FF2B5EF4-FFF2-40B4-BE49-F238E27FC236}">
              <a16:creationId xmlns:a16="http://schemas.microsoft.com/office/drawing/2014/main" id="{3EB29018-4830-46F1-870A-92F39143FA61}"/>
            </a:ext>
          </a:extLst>
        </xdr:cNvPr>
        <xdr:cNvCxnSpPr/>
      </xdr:nvCxnSpPr>
      <xdr:spPr>
        <a:xfrm flipV="1">
          <a:off x="21323300" y="142524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17018</xdr:rowOff>
    </xdr:from>
    <xdr:to>
      <xdr:col>107</xdr:col>
      <xdr:colOff>101600</xdr:colOff>
      <xdr:row>83</xdr:row>
      <xdr:rowOff>118618</xdr:rowOff>
    </xdr:to>
    <xdr:sp macro="" textlink="">
      <xdr:nvSpPr>
        <xdr:cNvPr id="727" name="楕円 726">
          <a:extLst>
            <a:ext uri="{FF2B5EF4-FFF2-40B4-BE49-F238E27FC236}">
              <a16:creationId xmlns:a16="http://schemas.microsoft.com/office/drawing/2014/main" id="{25AC5785-0351-4E27-A5CC-75B0A5A1AA7D}"/>
            </a:ext>
          </a:extLst>
        </xdr:cNvPr>
        <xdr:cNvSpPr/>
      </xdr:nvSpPr>
      <xdr:spPr>
        <a:xfrm>
          <a:off x="20383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67818</xdr:rowOff>
    </xdr:to>
    <xdr:cxnSp macro="">
      <xdr:nvCxnSpPr>
        <xdr:cNvPr id="728" name="直線コネクタ 727">
          <a:extLst>
            <a:ext uri="{FF2B5EF4-FFF2-40B4-BE49-F238E27FC236}">
              <a16:creationId xmlns:a16="http://schemas.microsoft.com/office/drawing/2014/main" id="{FB1D7B23-DAF5-4924-9184-038979017040}"/>
            </a:ext>
          </a:extLst>
        </xdr:cNvPr>
        <xdr:cNvCxnSpPr/>
      </xdr:nvCxnSpPr>
      <xdr:spPr>
        <a:xfrm flipV="1">
          <a:off x="20434300" y="142798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76454</xdr:rowOff>
    </xdr:from>
    <xdr:to>
      <xdr:col>102</xdr:col>
      <xdr:colOff>165100</xdr:colOff>
      <xdr:row>78</xdr:row>
      <xdr:rowOff>6604</xdr:rowOff>
    </xdr:to>
    <xdr:sp macro="" textlink="">
      <xdr:nvSpPr>
        <xdr:cNvPr id="729" name="楕円 728">
          <a:extLst>
            <a:ext uri="{FF2B5EF4-FFF2-40B4-BE49-F238E27FC236}">
              <a16:creationId xmlns:a16="http://schemas.microsoft.com/office/drawing/2014/main" id="{BB77EFC4-7DDB-477F-94DB-8B3645727D2B}"/>
            </a:ext>
          </a:extLst>
        </xdr:cNvPr>
        <xdr:cNvSpPr/>
      </xdr:nvSpPr>
      <xdr:spPr>
        <a:xfrm>
          <a:off x="19494500" y="132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127254</xdr:rowOff>
    </xdr:from>
    <xdr:to>
      <xdr:col>107</xdr:col>
      <xdr:colOff>50800</xdr:colOff>
      <xdr:row>83</xdr:row>
      <xdr:rowOff>67818</xdr:rowOff>
    </xdr:to>
    <xdr:cxnSp macro="">
      <xdr:nvCxnSpPr>
        <xdr:cNvPr id="730" name="直線コネクタ 729">
          <a:extLst>
            <a:ext uri="{FF2B5EF4-FFF2-40B4-BE49-F238E27FC236}">
              <a16:creationId xmlns:a16="http://schemas.microsoft.com/office/drawing/2014/main" id="{1B391C9D-312E-43BC-B60E-FA89C0E63107}"/>
            </a:ext>
          </a:extLst>
        </xdr:cNvPr>
        <xdr:cNvCxnSpPr/>
      </xdr:nvCxnSpPr>
      <xdr:spPr>
        <a:xfrm>
          <a:off x="19545300" y="13328904"/>
          <a:ext cx="889000" cy="96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65024</xdr:rowOff>
    </xdr:from>
    <xdr:to>
      <xdr:col>98</xdr:col>
      <xdr:colOff>38100</xdr:colOff>
      <xdr:row>80</xdr:row>
      <xdr:rowOff>166624</xdr:rowOff>
    </xdr:to>
    <xdr:sp macro="" textlink="">
      <xdr:nvSpPr>
        <xdr:cNvPr id="731" name="楕円 730">
          <a:extLst>
            <a:ext uri="{FF2B5EF4-FFF2-40B4-BE49-F238E27FC236}">
              <a16:creationId xmlns:a16="http://schemas.microsoft.com/office/drawing/2014/main" id="{8266C3D2-4675-48A4-8174-6B559EBB0F17}"/>
            </a:ext>
          </a:extLst>
        </xdr:cNvPr>
        <xdr:cNvSpPr/>
      </xdr:nvSpPr>
      <xdr:spPr>
        <a:xfrm>
          <a:off x="18605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127254</xdr:rowOff>
    </xdr:from>
    <xdr:to>
      <xdr:col>102</xdr:col>
      <xdr:colOff>114300</xdr:colOff>
      <xdr:row>80</xdr:row>
      <xdr:rowOff>115824</xdr:rowOff>
    </xdr:to>
    <xdr:cxnSp macro="">
      <xdr:nvCxnSpPr>
        <xdr:cNvPr id="732" name="直線コネクタ 731">
          <a:extLst>
            <a:ext uri="{FF2B5EF4-FFF2-40B4-BE49-F238E27FC236}">
              <a16:creationId xmlns:a16="http://schemas.microsoft.com/office/drawing/2014/main" id="{8B769106-0F21-4C78-AF51-057249B3E684}"/>
            </a:ext>
          </a:extLst>
        </xdr:cNvPr>
        <xdr:cNvCxnSpPr/>
      </xdr:nvCxnSpPr>
      <xdr:spPr>
        <a:xfrm flipV="1">
          <a:off x="18656300" y="13328904"/>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733" name="n_1aveValue【児童館】&#10;一人当たり面積">
          <a:extLst>
            <a:ext uri="{FF2B5EF4-FFF2-40B4-BE49-F238E27FC236}">
              <a16:creationId xmlns:a16="http://schemas.microsoft.com/office/drawing/2014/main" id="{71A10627-3578-4494-AC83-847841EB7F00}"/>
            </a:ext>
          </a:extLst>
        </xdr:cNvPr>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34" name="n_2aveValue【児童館】&#10;一人当たり面積">
          <a:extLst>
            <a:ext uri="{FF2B5EF4-FFF2-40B4-BE49-F238E27FC236}">
              <a16:creationId xmlns:a16="http://schemas.microsoft.com/office/drawing/2014/main" id="{DDF6FC50-8BB1-4179-AB93-694F43E22821}"/>
            </a:ext>
          </a:extLst>
        </xdr:cNvPr>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5" name="n_3aveValue【児童館】&#10;一人当たり面積">
          <a:extLst>
            <a:ext uri="{FF2B5EF4-FFF2-40B4-BE49-F238E27FC236}">
              <a16:creationId xmlns:a16="http://schemas.microsoft.com/office/drawing/2014/main" id="{0A7D899A-D215-47CA-B9EC-BDF44D2A1EF7}"/>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736" name="n_4aveValue【児童館】&#10;一人当たり面積">
          <a:extLst>
            <a:ext uri="{FF2B5EF4-FFF2-40B4-BE49-F238E27FC236}">
              <a16:creationId xmlns:a16="http://schemas.microsoft.com/office/drawing/2014/main" id="{A1E88ABB-8717-4C23-BBB4-EE7EAE459BA1}"/>
            </a:ext>
          </a:extLst>
        </xdr:cNvPr>
        <xdr:cNvSpPr txBox="1"/>
      </xdr:nvSpPr>
      <xdr:spPr>
        <a:xfrm>
          <a:off x="18421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737" name="n_1mainValue【児童館】&#10;一人当たり面積">
          <a:extLst>
            <a:ext uri="{FF2B5EF4-FFF2-40B4-BE49-F238E27FC236}">
              <a16:creationId xmlns:a16="http://schemas.microsoft.com/office/drawing/2014/main" id="{FC367331-0E49-45A9-A5DD-6B3E2BD84887}"/>
            </a:ext>
          </a:extLst>
        </xdr:cNvPr>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135145</xdr:rowOff>
    </xdr:from>
    <xdr:ext cx="469744" cy="259045"/>
    <xdr:sp macro="" textlink="">
      <xdr:nvSpPr>
        <xdr:cNvPr id="738" name="n_2mainValue【児童館】&#10;一人当たり面積">
          <a:extLst>
            <a:ext uri="{FF2B5EF4-FFF2-40B4-BE49-F238E27FC236}">
              <a16:creationId xmlns:a16="http://schemas.microsoft.com/office/drawing/2014/main" id="{AB863C92-611B-4434-8C12-74C7250F82AC}"/>
            </a:ext>
          </a:extLst>
        </xdr:cNvPr>
        <xdr:cNvSpPr txBox="1"/>
      </xdr:nvSpPr>
      <xdr:spPr>
        <a:xfrm>
          <a:off x="201994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23131</xdr:rowOff>
    </xdr:from>
    <xdr:ext cx="469744" cy="259045"/>
    <xdr:sp macro="" textlink="">
      <xdr:nvSpPr>
        <xdr:cNvPr id="739" name="n_3mainValue【児童館】&#10;一人当たり面積">
          <a:extLst>
            <a:ext uri="{FF2B5EF4-FFF2-40B4-BE49-F238E27FC236}">
              <a16:creationId xmlns:a16="http://schemas.microsoft.com/office/drawing/2014/main" id="{B2A2E932-7546-4A9F-B5DD-2F6BF86893B7}"/>
            </a:ext>
          </a:extLst>
        </xdr:cNvPr>
        <xdr:cNvSpPr txBox="1"/>
      </xdr:nvSpPr>
      <xdr:spPr>
        <a:xfrm>
          <a:off x="19310427" y="1305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11701</xdr:rowOff>
    </xdr:from>
    <xdr:ext cx="469744" cy="259045"/>
    <xdr:sp macro="" textlink="">
      <xdr:nvSpPr>
        <xdr:cNvPr id="740" name="n_4mainValue【児童館】&#10;一人当たり面積">
          <a:extLst>
            <a:ext uri="{FF2B5EF4-FFF2-40B4-BE49-F238E27FC236}">
              <a16:creationId xmlns:a16="http://schemas.microsoft.com/office/drawing/2014/main" id="{7A86EE6C-7C1D-49C3-9187-04844D841C68}"/>
            </a:ext>
          </a:extLst>
        </xdr:cNvPr>
        <xdr:cNvSpPr txBox="1"/>
      </xdr:nvSpPr>
      <xdr:spPr>
        <a:xfrm>
          <a:off x="18421427" y="135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6E73325D-BAEB-4A2C-BAC3-257A96662F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F9A37E94-854F-4476-9055-EC983ACC82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3D03A4E2-9D6F-4C0C-A3A4-8C27476BDD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DE1D18C9-2F50-49D7-91B5-0FA40DD3270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5EDFB286-A360-4AF4-B199-EEC34C3ACA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C0DE4BD8-3B07-4EDD-B13B-F1FD68061B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EAF026AE-A128-492F-8456-E13AFA832B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CD7A59B2-369C-416E-BBF4-0A87AA29963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41D354EC-9767-4281-A469-86CB951DF4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69C2E0B0-B08E-404C-9565-678F06830FB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94FFD5CA-AFD2-411F-AE39-98205431D7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6D89CC0D-D7C0-482B-90F8-ED4DDF25D7C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1A64B18-D630-4284-9936-85173959AE3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75BD0A8D-7A00-4C67-AC69-6DFFDC8178D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75BB51FB-D559-4272-831C-735771A1F89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D5337A5C-69A0-4D22-BDA6-5EA74A8AB37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CFC975C3-7A6B-4F18-9A11-074DC86D4FE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E67D0B74-DFE4-459E-B923-A9F502E65A8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C443BB58-65A4-43EA-8DB9-5B84E51BF15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79EAC4E9-9650-4443-AA48-F55F48A1020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4BD38072-B7F8-4103-A467-BC9F9E86796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D8214E15-F866-4B1A-A0E7-1B75A70E4B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7A11A24E-7F8B-44F1-ABAF-78DE1DA955B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9DD265D0-F87D-47C8-87DA-9338E7CA9F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EA9846A9-298A-47C6-B778-4189DDD6B538}"/>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3DB0E810-BC72-4C7F-A2A3-03F011512FB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55853C44-B069-4593-B3FE-A2D29B03AFD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4DB68A20-7DA3-462E-8CBC-E9766521FD6D}"/>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69" name="直線コネクタ 768">
          <a:extLst>
            <a:ext uri="{FF2B5EF4-FFF2-40B4-BE49-F238E27FC236}">
              <a16:creationId xmlns:a16="http://schemas.microsoft.com/office/drawing/2014/main" id="{645C7417-01CE-41D0-AC73-DF89B53399EF}"/>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70" name="【公民館】&#10;有形固定資産減価償却率平均値テキスト">
          <a:extLst>
            <a:ext uri="{FF2B5EF4-FFF2-40B4-BE49-F238E27FC236}">
              <a16:creationId xmlns:a16="http://schemas.microsoft.com/office/drawing/2014/main" id="{3CEAED52-99EE-4FD5-A53C-A78CAA1096BB}"/>
            </a:ext>
          </a:extLst>
        </xdr:cNvPr>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a:extLst>
            <a:ext uri="{FF2B5EF4-FFF2-40B4-BE49-F238E27FC236}">
              <a16:creationId xmlns:a16="http://schemas.microsoft.com/office/drawing/2014/main" id="{37E5F0E0-E850-4DDA-94AA-AF4205078C76}"/>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72" name="フローチャート: 判断 771">
          <a:extLst>
            <a:ext uri="{FF2B5EF4-FFF2-40B4-BE49-F238E27FC236}">
              <a16:creationId xmlns:a16="http://schemas.microsoft.com/office/drawing/2014/main" id="{01523444-5AEB-4FEC-B77F-FBE23B4C9257}"/>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73" name="フローチャート: 判断 772">
          <a:extLst>
            <a:ext uri="{FF2B5EF4-FFF2-40B4-BE49-F238E27FC236}">
              <a16:creationId xmlns:a16="http://schemas.microsoft.com/office/drawing/2014/main" id="{BD3EE491-6B24-479B-AFAD-60A9C4766F3F}"/>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774" name="フローチャート: 判断 773">
          <a:extLst>
            <a:ext uri="{FF2B5EF4-FFF2-40B4-BE49-F238E27FC236}">
              <a16:creationId xmlns:a16="http://schemas.microsoft.com/office/drawing/2014/main" id="{544C029B-D8B1-4C0C-8C06-1883C90823BA}"/>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775" name="フローチャート: 判断 774">
          <a:extLst>
            <a:ext uri="{FF2B5EF4-FFF2-40B4-BE49-F238E27FC236}">
              <a16:creationId xmlns:a16="http://schemas.microsoft.com/office/drawing/2014/main" id="{F44A680D-1553-4196-B5AB-1FD122ADFA30}"/>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EC57CBF-F0F1-4E53-932B-44F1BDE89F4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204AC08-C33B-4D55-9C49-5AF2F7B590A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57CEA90-E84E-4C31-9AB3-C25234A96DF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6D2EB6B-7D07-4CAB-8F91-256C4127B7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310FFB3-7ACA-420F-A965-81EE2EE537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143511</xdr:rowOff>
    </xdr:from>
    <xdr:to>
      <xdr:col>85</xdr:col>
      <xdr:colOff>177800</xdr:colOff>
      <xdr:row>103</xdr:row>
      <xdr:rowOff>73661</xdr:rowOff>
    </xdr:to>
    <xdr:sp macro="" textlink="">
      <xdr:nvSpPr>
        <xdr:cNvPr id="781" name="楕円 780">
          <a:extLst>
            <a:ext uri="{FF2B5EF4-FFF2-40B4-BE49-F238E27FC236}">
              <a16:creationId xmlns:a16="http://schemas.microsoft.com/office/drawing/2014/main" id="{87D90091-E34A-4A3F-9800-0023953D70FB}"/>
            </a:ext>
          </a:extLst>
        </xdr:cNvPr>
        <xdr:cNvSpPr/>
      </xdr:nvSpPr>
      <xdr:spPr>
        <a:xfrm>
          <a:off x="162687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166388</xdr:rowOff>
    </xdr:from>
    <xdr:ext cx="405111" cy="259045"/>
    <xdr:sp macro="" textlink="">
      <xdr:nvSpPr>
        <xdr:cNvPr id="782" name="【公民館】&#10;有形固定資産減価償却率該当値テキスト">
          <a:extLst>
            <a:ext uri="{FF2B5EF4-FFF2-40B4-BE49-F238E27FC236}">
              <a16:creationId xmlns:a16="http://schemas.microsoft.com/office/drawing/2014/main" id="{3F316042-D1AE-4879-9AB2-FB49FBC01951}"/>
            </a:ext>
          </a:extLst>
        </xdr:cNvPr>
        <xdr:cNvSpPr txBox="1"/>
      </xdr:nvSpPr>
      <xdr:spPr>
        <a:xfrm>
          <a:off x="16357600"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80645</xdr:rowOff>
    </xdr:from>
    <xdr:to>
      <xdr:col>81</xdr:col>
      <xdr:colOff>101600</xdr:colOff>
      <xdr:row>103</xdr:row>
      <xdr:rowOff>10795</xdr:rowOff>
    </xdr:to>
    <xdr:sp macro="" textlink="">
      <xdr:nvSpPr>
        <xdr:cNvPr id="783" name="楕円 782">
          <a:extLst>
            <a:ext uri="{FF2B5EF4-FFF2-40B4-BE49-F238E27FC236}">
              <a16:creationId xmlns:a16="http://schemas.microsoft.com/office/drawing/2014/main" id="{A8D5E645-67AA-4BA5-8733-947FA1D69AE7}"/>
            </a:ext>
          </a:extLst>
        </xdr:cNvPr>
        <xdr:cNvSpPr/>
      </xdr:nvSpPr>
      <xdr:spPr>
        <a:xfrm>
          <a:off x="15430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131445</xdr:rowOff>
    </xdr:from>
    <xdr:to>
      <xdr:col>85</xdr:col>
      <xdr:colOff>127000</xdr:colOff>
      <xdr:row>103</xdr:row>
      <xdr:rowOff>22861</xdr:rowOff>
    </xdr:to>
    <xdr:cxnSp macro="">
      <xdr:nvCxnSpPr>
        <xdr:cNvPr id="784" name="直線コネクタ 783">
          <a:extLst>
            <a:ext uri="{FF2B5EF4-FFF2-40B4-BE49-F238E27FC236}">
              <a16:creationId xmlns:a16="http://schemas.microsoft.com/office/drawing/2014/main" id="{759111BD-66B3-4EB1-BD99-351C0E214616}"/>
            </a:ext>
          </a:extLst>
        </xdr:cNvPr>
        <xdr:cNvCxnSpPr/>
      </xdr:nvCxnSpPr>
      <xdr:spPr>
        <a:xfrm>
          <a:off x="15481300" y="1761934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36830</xdr:rowOff>
    </xdr:from>
    <xdr:to>
      <xdr:col>76</xdr:col>
      <xdr:colOff>165100</xdr:colOff>
      <xdr:row>102</xdr:row>
      <xdr:rowOff>138430</xdr:rowOff>
    </xdr:to>
    <xdr:sp macro="" textlink="">
      <xdr:nvSpPr>
        <xdr:cNvPr id="785" name="楕円 784">
          <a:extLst>
            <a:ext uri="{FF2B5EF4-FFF2-40B4-BE49-F238E27FC236}">
              <a16:creationId xmlns:a16="http://schemas.microsoft.com/office/drawing/2014/main" id="{ABAD2D33-01D9-4F25-B476-DE7E0F0C8809}"/>
            </a:ext>
          </a:extLst>
        </xdr:cNvPr>
        <xdr:cNvSpPr/>
      </xdr:nvSpPr>
      <xdr:spPr>
        <a:xfrm>
          <a:off x="14541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131445</xdr:rowOff>
    </xdr:to>
    <xdr:cxnSp macro="">
      <xdr:nvCxnSpPr>
        <xdr:cNvPr id="786" name="直線コネクタ 785">
          <a:extLst>
            <a:ext uri="{FF2B5EF4-FFF2-40B4-BE49-F238E27FC236}">
              <a16:creationId xmlns:a16="http://schemas.microsoft.com/office/drawing/2014/main" id="{67215BF5-D676-43AD-9E22-A6F94A9DF9CA}"/>
            </a:ext>
          </a:extLst>
        </xdr:cNvPr>
        <xdr:cNvCxnSpPr/>
      </xdr:nvCxnSpPr>
      <xdr:spPr>
        <a:xfrm>
          <a:off x="14592300" y="175755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6350</xdr:rowOff>
    </xdr:from>
    <xdr:to>
      <xdr:col>72</xdr:col>
      <xdr:colOff>38100</xdr:colOff>
      <xdr:row>102</xdr:row>
      <xdr:rowOff>107950</xdr:rowOff>
    </xdr:to>
    <xdr:sp macro="" textlink="">
      <xdr:nvSpPr>
        <xdr:cNvPr id="787" name="楕円 786">
          <a:extLst>
            <a:ext uri="{FF2B5EF4-FFF2-40B4-BE49-F238E27FC236}">
              <a16:creationId xmlns:a16="http://schemas.microsoft.com/office/drawing/2014/main" id="{ECE42E52-8F71-46C0-ACBB-9A5EAEA6EE05}"/>
            </a:ext>
          </a:extLst>
        </xdr:cNvPr>
        <xdr:cNvSpPr/>
      </xdr:nvSpPr>
      <xdr:spPr>
        <a:xfrm>
          <a:off x="13652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57150</xdr:rowOff>
    </xdr:from>
    <xdr:to>
      <xdr:col>76</xdr:col>
      <xdr:colOff>114300</xdr:colOff>
      <xdr:row>102</xdr:row>
      <xdr:rowOff>87630</xdr:rowOff>
    </xdr:to>
    <xdr:cxnSp macro="">
      <xdr:nvCxnSpPr>
        <xdr:cNvPr id="788" name="直線コネクタ 787">
          <a:extLst>
            <a:ext uri="{FF2B5EF4-FFF2-40B4-BE49-F238E27FC236}">
              <a16:creationId xmlns:a16="http://schemas.microsoft.com/office/drawing/2014/main" id="{585612BA-2C53-45E7-B9DC-0AEB6615116B}"/>
            </a:ext>
          </a:extLst>
        </xdr:cNvPr>
        <xdr:cNvCxnSpPr/>
      </xdr:nvCxnSpPr>
      <xdr:spPr>
        <a:xfrm>
          <a:off x="13703300" y="17545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103505</xdr:rowOff>
    </xdr:from>
    <xdr:to>
      <xdr:col>67</xdr:col>
      <xdr:colOff>101600</xdr:colOff>
      <xdr:row>103</xdr:row>
      <xdr:rowOff>33655</xdr:rowOff>
    </xdr:to>
    <xdr:sp macro="" textlink="">
      <xdr:nvSpPr>
        <xdr:cNvPr id="789" name="楕円 788">
          <a:extLst>
            <a:ext uri="{FF2B5EF4-FFF2-40B4-BE49-F238E27FC236}">
              <a16:creationId xmlns:a16="http://schemas.microsoft.com/office/drawing/2014/main" id="{A43FBA65-C784-4684-8C1B-71926852EDFF}"/>
            </a:ext>
          </a:extLst>
        </xdr:cNvPr>
        <xdr:cNvSpPr/>
      </xdr:nvSpPr>
      <xdr:spPr>
        <a:xfrm>
          <a:off x="12763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57150</xdr:rowOff>
    </xdr:from>
    <xdr:to>
      <xdr:col>71</xdr:col>
      <xdr:colOff>177800</xdr:colOff>
      <xdr:row>102</xdr:row>
      <xdr:rowOff>154305</xdr:rowOff>
    </xdr:to>
    <xdr:cxnSp macro="">
      <xdr:nvCxnSpPr>
        <xdr:cNvPr id="790" name="直線コネクタ 789">
          <a:extLst>
            <a:ext uri="{FF2B5EF4-FFF2-40B4-BE49-F238E27FC236}">
              <a16:creationId xmlns:a16="http://schemas.microsoft.com/office/drawing/2014/main" id="{ABD153C9-2E52-487D-B3E8-72BD25708594}"/>
            </a:ext>
          </a:extLst>
        </xdr:cNvPr>
        <xdr:cNvCxnSpPr/>
      </xdr:nvCxnSpPr>
      <xdr:spPr>
        <a:xfrm flipV="1">
          <a:off x="12814300" y="175450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59072</xdr:rowOff>
    </xdr:from>
    <xdr:ext cx="405111" cy="259045"/>
    <xdr:sp macro="" textlink="">
      <xdr:nvSpPr>
        <xdr:cNvPr id="791" name="n_1aveValue【公民館】&#10;有形固定資産減価償却率">
          <a:extLst>
            <a:ext uri="{FF2B5EF4-FFF2-40B4-BE49-F238E27FC236}">
              <a16:creationId xmlns:a16="http://schemas.microsoft.com/office/drawing/2014/main" id="{5091894F-1D67-4DB4-842B-E5B8D1FACCE2}"/>
            </a:ext>
          </a:extLst>
        </xdr:cNvPr>
        <xdr:cNvSpPr txBox="1"/>
      </xdr:nvSpPr>
      <xdr:spPr>
        <a:xfrm>
          <a:off x="152660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43832</xdr:rowOff>
    </xdr:from>
    <xdr:ext cx="405111" cy="259045"/>
    <xdr:sp macro="" textlink="">
      <xdr:nvSpPr>
        <xdr:cNvPr id="792" name="n_2aveValue【公民館】&#10;有形固定資産減価償却率">
          <a:extLst>
            <a:ext uri="{FF2B5EF4-FFF2-40B4-BE49-F238E27FC236}">
              <a16:creationId xmlns:a16="http://schemas.microsoft.com/office/drawing/2014/main" id="{7BC86B6A-D355-4C9D-8A01-066D4398AFDD}"/>
            </a:ext>
          </a:extLst>
        </xdr:cNvPr>
        <xdr:cNvSpPr txBox="1"/>
      </xdr:nvSpPr>
      <xdr:spPr>
        <a:xfrm>
          <a:off x="14389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34307</xdr:rowOff>
    </xdr:from>
    <xdr:ext cx="405111" cy="259045"/>
    <xdr:sp macro="" textlink="">
      <xdr:nvSpPr>
        <xdr:cNvPr id="793" name="n_3aveValue【公民館】&#10;有形固定資産減価償却率">
          <a:extLst>
            <a:ext uri="{FF2B5EF4-FFF2-40B4-BE49-F238E27FC236}">
              <a16:creationId xmlns:a16="http://schemas.microsoft.com/office/drawing/2014/main" id="{0E49BDFC-2BBD-4681-AC14-4A8BF25C32F6}"/>
            </a:ext>
          </a:extLst>
        </xdr:cNvPr>
        <xdr:cNvSpPr txBox="1"/>
      </xdr:nvSpPr>
      <xdr:spPr>
        <a:xfrm>
          <a:off x="13500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794" name="n_4aveValue【公民館】&#10;有形固定資産減価償却率">
          <a:extLst>
            <a:ext uri="{FF2B5EF4-FFF2-40B4-BE49-F238E27FC236}">
              <a16:creationId xmlns:a16="http://schemas.microsoft.com/office/drawing/2014/main" id="{370E6395-A707-4816-98F6-5265467F2C54}"/>
            </a:ext>
          </a:extLst>
        </xdr:cNvPr>
        <xdr:cNvSpPr txBox="1"/>
      </xdr:nvSpPr>
      <xdr:spPr>
        <a:xfrm>
          <a:off x="12611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27322</xdr:rowOff>
    </xdr:from>
    <xdr:ext cx="405111" cy="259045"/>
    <xdr:sp macro="" textlink="">
      <xdr:nvSpPr>
        <xdr:cNvPr id="795" name="n_1mainValue【公民館】&#10;有形固定資産減価償却率">
          <a:extLst>
            <a:ext uri="{FF2B5EF4-FFF2-40B4-BE49-F238E27FC236}">
              <a16:creationId xmlns:a16="http://schemas.microsoft.com/office/drawing/2014/main" id="{774F2B42-8120-464B-854E-ADB7F25067DA}"/>
            </a:ext>
          </a:extLst>
        </xdr:cNvPr>
        <xdr:cNvSpPr txBox="1"/>
      </xdr:nvSpPr>
      <xdr:spPr>
        <a:xfrm>
          <a:off x="15266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154957</xdr:rowOff>
    </xdr:from>
    <xdr:ext cx="405111" cy="259045"/>
    <xdr:sp macro="" textlink="">
      <xdr:nvSpPr>
        <xdr:cNvPr id="796" name="n_2mainValue【公民館】&#10;有形固定資産減価償却率">
          <a:extLst>
            <a:ext uri="{FF2B5EF4-FFF2-40B4-BE49-F238E27FC236}">
              <a16:creationId xmlns:a16="http://schemas.microsoft.com/office/drawing/2014/main" id="{743D4E6B-8549-4501-8B3C-9B41032ABDDD}"/>
            </a:ext>
          </a:extLst>
        </xdr:cNvPr>
        <xdr:cNvSpPr txBox="1"/>
      </xdr:nvSpPr>
      <xdr:spPr>
        <a:xfrm>
          <a:off x="14389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124477</xdr:rowOff>
    </xdr:from>
    <xdr:ext cx="405111" cy="259045"/>
    <xdr:sp macro="" textlink="">
      <xdr:nvSpPr>
        <xdr:cNvPr id="797" name="n_3mainValue【公民館】&#10;有形固定資産減価償却率">
          <a:extLst>
            <a:ext uri="{FF2B5EF4-FFF2-40B4-BE49-F238E27FC236}">
              <a16:creationId xmlns:a16="http://schemas.microsoft.com/office/drawing/2014/main" id="{2149A0D9-9CFF-4E3A-9E3D-823F0D0484B8}"/>
            </a:ext>
          </a:extLst>
        </xdr:cNvPr>
        <xdr:cNvSpPr txBox="1"/>
      </xdr:nvSpPr>
      <xdr:spPr>
        <a:xfrm>
          <a:off x="135007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50182</xdr:rowOff>
    </xdr:from>
    <xdr:ext cx="405111" cy="259045"/>
    <xdr:sp macro="" textlink="">
      <xdr:nvSpPr>
        <xdr:cNvPr id="798" name="n_4mainValue【公民館】&#10;有形固定資産減価償却率">
          <a:extLst>
            <a:ext uri="{FF2B5EF4-FFF2-40B4-BE49-F238E27FC236}">
              <a16:creationId xmlns:a16="http://schemas.microsoft.com/office/drawing/2014/main" id="{31F59ECD-68EB-400F-998D-695389D26B4F}"/>
            </a:ext>
          </a:extLst>
        </xdr:cNvPr>
        <xdr:cNvSpPr txBox="1"/>
      </xdr:nvSpPr>
      <xdr:spPr>
        <a:xfrm>
          <a:off x="126117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2208467-B56A-4C45-A875-3088188714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14FDA26-B3C9-4C8C-8617-48F88E4C00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3885BF83-8CA9-44A9-A663-82E5F29199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E57236E6-2BB6-4B51-8CD6-09E4D7576C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BA16F33B-C344-43F5-8598-CC5545F6FC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11D6114-D931-4DBE-B987-9E8B65F18D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B3FED29-5BD3-4F97-928F-C99FB55BB13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E9123EA5-83BE-4A5C-9B92-1E5B182B954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A826BE59-8EE9-4302-BD6B-78E6095090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F651CB3E-BACD-4E3C-9725-03FB00D088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1ADA206E-6E04-439B-B3FE-32F26C842E5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AC300734-8951-4DE0-BC2F-8AA7CF90B23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7A1A433F-5092-45E1-AB59-B29CCB7E6F1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5F30F96E-D428-4E66-B97D-EF78BAA1856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2F734187-EBF6-4A34-B7C0-E98048360F4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1838FBEB-E83D-4A08-9973-63B8EFB6E80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E16B7AED-78DA-48A6-B1AA-D13ACD8607E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AD85C315-654C-42BF-88AE-D63AAD42B9D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B37FF758-2F8D-4F49-941F-2E93BC58675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8B2AADFA-0563-4CF3-BF64-11F63C4513B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989E35A3-E542-4247-AD4F-AC01AA12C83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218A6754-40E2-43E0-A1EF-970BA42CCE2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738B51AE-8277-477D-B23D-71A270C8C4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822" name="直線コネクタ 821">
          <a:extLst>
            <a:ext uri="{FF2B5EF4-FFF2-40B4-BE49-F238E27FC236}">
              <a16:creationId xmlns:a16="http://schemas.microsoft.com/office/drawing/2014/main" id="{10759A80-82EB-4776-8B92-AABFAFB7BC30}"/>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3" name="【公民館】&#10;一人当たり面積最小値テキスト">
          <a:extLst>
            <a:ext uri="{FF2B5EF4-FFF2-40B4-BE49-F238E27FC236}">
              <a16:creationId xmlns:a16="http://schemas.microsoft.com/office/drawing/2014/main" id="{0B72B6BA-B9BE-4AA7-9653-51F5D1FE15CA}"/>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4" name="直線コネクタ 823">
          <a:extLst>
            <a:ext uri="{FF2B5EF4-FFF2-40B4-BE49-F238E27FC236}">
              <a16:creationId xmlns:a16="http://schemas.microsoft.com/office/drawing/2014/main" id="{461A5909-2388-425D-8DE0-BBF91DB79EFF}"/>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25" name="【公民館】&#10;一人当たり面積最大値テキスト">
          <a:extLst>
            <a:ext uri="{FF2B5EF4-FFF2-40B4-BE49-F238E27FC236}">
              <a16:creationId xmlns:a16="http://schemas.microsoft.com/office/drawing/2014/main" id="{B23397C6-F4F9-4AAD-96DF-E2816B5AF91A}"/>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26" name="直線コネクタ 825">
          <a:extLst>
            <a:ext uri="{FF2B5EF4-FFF2-40B4-BE49-F238E27FC236}">
              <a16:creationId xmlns:a16="http://schemas.microsoft.com/office/drawing/2014/main" id="{5B6279A6-E30A-4E29-B1C9-209CECB4CA8E}"/>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7" name="【公民館】&#10;一人当たり面積平均値テキスト">
          <a:extLst>
            <a:ext uri="{FF2B5EF4-FFF2-40B4-BE49-F238E27FC236}">
              <a16:creationId xmlns:a16="http://schemas.microsoft.com/office/drawing/2014/main" id="{BEEA8309-803D-4D53-BFEC-5DBA1D1B6CF2}"/>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8" name="フローチャート: 判断 827">
          <a:extLst>
            <a:ext uri="{FF2B5EF4-FFF2-40B4-BE49-F238E27FC236}">
              <a16:creationId xmlns:a16="http://schemas.microsoft.com/office/drawing/2014/main" id="{9651E948-A2B9-4159-B351-8A6A5B29289D}"/>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9" name="フローチャート: 判断 828">
          <a:extLst>
            <a:ext uri="{FF2B5EF4-FFF2-40B4-BE49-F238E27FC236}">
              <a16:creationId xmlns:a16="http://schemas.microsoft.com/office/drawing/2014/main" id="{1D40C8CC-D503-4758-8E12-23A537EB6F0B}"/>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0" name="フローチャート: 判断 829">
          <a:extLst>
            <a:ext uri="{FF2B5EF4-FFF2-40B4-BE49-F238E27FC236}">
              <a16:creationId xmlns:a16="http://schemas.microsoft.com/office/drawing/2014/main" id="{E2502FD8-A042-411C-ACE2-1B988A63E7B9}"/>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1" name="フローチャート: 判断 830">
          <a:extLst>
            <a:ext uri="{FF2B5EF4-FFF2-40B4-BE49-F238E27FC236}">
              <a16:creationId xmlns:a16="http://schemas.microsoft.com/office/drawing/2014/main" id="{CD525187-7049-477B-84CC-8364887FD400}"/>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2" name="フローチャート: 判断 831">
          <a:extLst>
            <a:ext uri="{FF2B5EF4-FFF2-40B4-BE49-F238E27FC236}">
              <a16:creationId xmlns:a16="http://schemas.microsoft.com/office/drawing/2014/main" id="{3AFAE602-B42E-45DF-87A4-5395F63F5E9C}"/>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4269A2A-523F-4080-B444-7251452130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3B9259D-52D7-48DA-8234-2719F576232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19DFD93-124C-404A-A47C-994C4FA762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EC71927-FDEA-4120-9320-09E3C1046F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3B2C5F5-0152-4A69-820F-D935BDCD93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166370</xdr:rowOff>
    </xdr:from>
    <xdr:to>
      <xdr:col>116</xdr:col>
      <xdr:colOff>114300</xdr:colOff>
      <xdr:row>104</xdr:row>
      <xdr:rowOff>96520</xdr:rowOff>
    </xdr:to>
    <xdr:sp macro="" textlink="">
      <xdr:nvSpPr>
        <xdr:cNvPr id="838" name="楕円 837">
          <a:extLst>
            <a:ext uri="{FF2B5EF4-FFF2-40B4-BE49-F238E27FC236}">
              <a16:creationId xmlns:a16="http://schemas.microsoft.com/office/drawing/2014/main" id="{03BFCDCB-3207-445A-AECE-DA53C44B4F54}"/>
            </a:ext>
          </a:extLst>
        </xdr:cNvPr>
        <xdr:cNvSpPr/>
      </xdr:nvSpPr>
      <xdr:spPr>
        <a:xfrm>
          <a:off x="22110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17797</xdr:rowOff>
    </xdr:from>
    <xdr:ext cx="469744" cy="259045"/>
    <xdr:sp macro="" textlink="">
      <xdr:nvSpPr>
        <xdr:cNvPr id="839" name="【公民館】&#10;一人当たり面積該当値テキスト">
          <a:extLst>
            <a:ext uri="{FF2B5EF4-FFF2-40B4-BE49-F238E27FC236}">
              <a16:creationId xmlns:a16="http://schemas.microsoft.com/office/drawing/2014/main" id="{EDE563F5-E7EF-4F28-A2F8-C0D27E24F637}"/>
            </a:ext>
          </a:extLst>
        </xdr:cNvPr>
        <xdr:cNvSpPr txBox="1"/>
      </xdr:nvSpPr>
      <xdr:spPr>
        <a:xfrm>
          <a:off x="22199600"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40" name="楕円 839">
          <a:extLst>
            <a:ext uri="{FF2B5EF4-FFF2-40B4-BE49-F238E27FC236}">
              <a16:creationId xmlns:a16="http://schemas.microsoft.com/office/drawing/2014/main" id="{A141AAF1-432B-4A43-8C8D-A400712C7CC1}"/>
            </a:ext>
          </a:extLst>
        </xdr:cNvPr>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45720</xdr:rowOff>
    </xdr:from>
    <xdr:to>
      <xdr:col>116</xdr:col>
      <xdr:colOff>63500</xdr:colOff>
      <xdr:row>104</xdr:row>
      <xdr:rowOff>53339</xdr:rowOff>
    </xdr:to>
    <xdr:cxnSp macro="">
      <xdr:nvCxnSpPr>
        <xdr:cNvPr id="841" name="直線コネクタ 840">
          <a:extLst>
            <a:ext uri="{FF2B5EF4-FFF2-40B4-BE49-F238E27FC236}">
              <a16:creationId xmlns:a16="http://schemas.microsoft.com/office/drawing/2014/main" id="{18912235-F6A1-4C03-85B9-D9D745F1F35C}"/>
            </a:ext>
          </a:extLst>
        </xdr:cNvPr>
        <xdr:cNvCxnSpPr/>
      </xdr:nvCxnSpPr>
      <xdr:spPr>
        <a:xfrm flipV="1">
          <a:off x="21323300" y="17876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17780</xdr:rowOff>
    </xdr:from>
    <xdr:to>
      <xdr:col>107</xdr:col>
      <xdr:colOff>101600</xdr:colOff>
      <xdr:row>104</xdr:row>
      <xdr:rowOff>119380</xdr:rowOff>
    </xdr:to>
    <xdr:sp macro="" textlink="">
      <xdr:nvSpPr>
        <xdr:cNvPr id="842" name="楕円 841">
          <a:extLst>
            <a:ext uri="{FF2B5EF4-FFF2-40B4-BE49-F238E27FC236}">
              <a16:creationId xmlns:a16="http://schemas.microsoft.com/office/drawing/2014/main" id="{562A9CB9-CB8D-4C75-9564-B8839BF4569E}"/>
            </a:ext>
          </a:extLst>
        </xdr:cNvPr>
        <xdr:cNvSpPr/>
      </xdr:nvSpPr>
      <xdr:spPr>
        <a:xfrm>
          <a:off x="20383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68580</xdr:rowOff>
    </xdr:to>
    <xdr:cxnSp macro="">
      <xdr:nvCxnSpPr>
        <xdr:cNvPr id="843" name="直線コネクタ 842">
          <a:extLst>
            <a:ext uri="{FF2B5EF4-FFF2-40B4-BE49-F238E27FC236}">
              <a16:creationId xmlns:a16="http://schemas.microsoft.com/office/drawing/2014/main" id="{98A10686-9982-41E6-B4FE-A04E97BA4200}"/>
            </a:ext>
          </a:extLst>
        </xdr:cNvPr>
        <xdr:cNvCxnSpPr/>
      </xdr:nvCxnSpPr>
      <xdr:spPr>
        <a:xfrm flipV="1">
          <a:off x="20434300" y="17884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844" name="楕円 843">
          <a:extLst>
            <a:ext uri="{FF2B5EF4-FFF2-40B4-BE49-F238E27FC236}">
              <a16:creationId xmlns:a16="http://schemas.microsoft.com/office/drawing/2014/main" id="{ECFF91DF-855D-4375-82F9-B6D517501EDC}"/>
            </a:ext>
          </a:extLst>
        </xdr:cNvPr>
        <xdr:cNvSpPr/>
      </xdr:nvSpPr>
      <xdr:spPr>
        <a:xfrm>
          <a:off x="19494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104</xdr:row>
      <xdr:rowOff>68580</xdr:rowOff>
    </xdr:to>
    <xdr:cxnSp macro="">
      <xdr:nvCxnSpPr>
        <xdr:cNvPr id="845" name="直線コネクタ 844">
          <a:extLst>
            <a:ext uri="{FF2B5EF4-FFF2-40B4-BE49-F238E27FC236}">
              <a16:creationId xmlns:a16="http://schemas.microsoft.com/office/drawing/2014/main" id="{6F29825E-B0BF-46AC-917B-EC0C0A2D7451}"/>
            </a:ext>
          </a:extLst>
        </xdr:cNvPr>
        <xdr:cNvCxnSpPr/>
      </xdr:nvCxnSpPr>
      <xdr:spPr>
        <a:xfrm>
          <a:off x="19545300" y="177698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48261</xdr:rowOff>
    </xdr:from>
    <xdr:to>
      <xdr:col>98</xdr:col>
      <xdr:colOff>38100</xdr:colOff>
      <xdr:row>104</xdr:row>
      <xdr:rowOff>149861</xdr:rowOff>
    </xdr:to>
    <xdr:sp macro="" textlink="">
      <xdr:nvSpPr>
        <xdr:cNvPr id="846" name="楕円 845">
          <a:extLst>
            <a:ext uri="{FF2B5EF4-FFF2-40B4-BE49-F238E27FC236}">
              <a16:creationId xmlns:a16="http://schemas.microsoft.com/office/drawing/2014/main" id="{B7769E69-A8A7-4A53-B7CB-A6BD81A760F6}"/>
            </a:ext>
          </a:extLst>
        </xdr:cNvPr>
        <xdr:cNvSpPr/>
      </xdr:nvSpPr>
      <xdr:spPr>
        <a:xfrm>
          <a:off x="18605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104</xdr:row>
      <xdr:rowOff>99061</xdr:rowOff>
    </xdr:to>
    <xdr:cxnSp macro="">
      <xdr:nvCxnSpPr>
        <xdr:cNvPr id="847" name="直線コネクタ 846">
          <a:extLst>
            <a:ext uri="{FF2B5EF4-FFF2-40B4-BE49-F238E27FC236}">
              <a16:creationId xmlns:a16="http://schemas.microsoft.com/office/drawing/2014/main" id="{FF2FA8E0-6103-4BC1-AC41-6FB2B5104BE7}"/>
            </a:ext>
          </a:extLst>
        </xdr:cNvPr>
        <xdr:cNvCxnSpPr/>
      </xdr:nvCxnSpPr>
      <xdr:spPr>
        <a:xfrm flipV="1">
          <a:off x="18656300" y="177698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48" name="n_1aveValue【公民館】&#10;一人当たり面積">
          <a:extLst>
            <a:ext uri="{FF2B5EF4-FFF2-40B4-BE49-F238E27FC236}">
              <a16:creationId xmlns:a16="http://schemas.microsoft.com/office/drawing/2014/main" id="{BE9AA22A-C85C-4ECD-862E-5D6C1EDB0324}"/>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49" name="n_2aveValue【公民館】&#10;一人当たり面積">
          <a:extLst>
            <a:ext uri="{FF2B5EF4-FFF2-40B4-BE49-F238E27FC236}">
              <a16:creationId xmlns:a16="http://schemas.microsoft.com/office/drawing/2014/main" id="{3B1B9CB9-533E-4577-A85C-5B8216B8B04A}"/>
            </a:ext>
          </a:extLst>
        </xdr:cNvPr>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50" name="n_3aveValue【公民館】&#10;一人当たり面積">
          <a:extLst>
            <a:ext uri="{FF2B5EF4-FFF2-40B4-BE49-F238E27FC236}">
              <a16:creationId xmlns:a16="http://schemas.microsoft.com/office/drawing/2014/main" id="{DE79D575-C503-4CF5-8D47-56957445A598}"/>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851" name="n_4aveValue【公民館】&#10;一人当たり面積">
          <a:extLst>
            <a:ext uri="{FF2B5EF4-FFF2-40B4-BE49-F238E27FC236}">
              <a16:creationId xmlns:a16="http://schemas.microsoft.com/office/drawing/2014/main" id="{3532E790-187A-4498-A3A3-486E0DC6914E}"/>
            </a:ext>
          </a:extLst>
        </xdr:cNvPr>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52" name="n_1mainValue【公民館】&#10;一人当たり面積">
          <a:extLst>
            <a:ext uri="{FF2B5EF4-FFF2-40B4-BE49-F238E27FC236}">
              <a16:creationId xmlns:a16="http://schemas.microsoft.com/office/drawing/2014/main" id="{C407DD49-A7DF-4BA8-B551-EDE63E257598}"/>
            </a:ext>
          </a:extLst>
        </xdr:cNvPr>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135907</xdr:rowOff>
    </xdr:from>
    <xdr:ext cx="469744" cy="259045"/>
    <xdr:sp macro="" textlink="">
      <xdr:nvSpPr>
        <xdr:cNvPr id="853" name="n_2mainValue【公民館】&#10;一人当たり面積">
          <a:extLst>
            <a:ext uri="{FF2B5EF4-FFF2-40B4-BE49-F238E27FC236}">
              <a16:creationId xmlns:a16="http://schemas.microsoft.com/office/drawing/2014/main" id="{B1E28FDD-98A2-495B-BC55-E46C814F5197}"/>
            </a:ext>
          </a:extLst>
        </xdr:cNvPr>
        <xdr:cNvSpPr txBox="1"/>
      </xdr:nvSpPr>
      <xdr:spPr>
        <a:xfrm>
          <a:off x="20199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854" name="n_3mainValue【公民館】&#10;一人当たり面積">
          <a:extLst>
            <a:ext uri="{FF2B5EF4-FFF2-40B4-BE49-F238E27FC236}">
              <a16:creationId xmlns:a16="http://schemas.microsoft.com/office/drawing/2014/main" id="{34BBE2A3-B236-49C5-B26F-F3D920DDE0F3}"/>
            </a:ext>
          </a:extLst>
        </xdr:cNvPr>
        <xdr:cNvSpPr txBox="1"/>
      </xdr:nvSpPr>
      <xdr:spPr>
        <a:xfrm>
          <a:off x="19310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166388</xdr:rowOff>
    </xdr:from>
    <xdr:ext cx="469744" cy="259045"/>
    <xdr:sp macro="" textlink="">
      <xdr:nvSpPr>
        <xdr:cNvPr id="855" name="n_4mainValue【公民館】&#10;一人当たり面積">
          <a:extLst>
            <a:ext uri="{FF2B5EF4-FFF2-40B4-BE49-F238E27FC236}">
              <a16:creationId xmlns:a16="http://schemas.microsoft.com/office/drawing/2014/main" id="{6961D6B8-775F-4458-9FC4-6BF708DA9E54}"/>
            </a:ext>
          </a:extLst>
        </xdr:cNvPr>
        <xdr:cNvSpPr txBox="1"/>
      </xdr:nvSpPr>
      <xdr:spPr>
        <a:xfrm>
          <a:off x="18421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11F1306B-B288-48A0-81CA-D9C106E826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30319928-7CA6-4D93-97C2-81FFB246B35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EE49241D-C21A-44A5-81A7-97838492C1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道路」、「橋りょう・トンネル」及び「認定こども園・幼稚園・保育所」にお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耐用年数を迎える道路、橋りょう・トンネル及び保育所が多いことが影響している。道路、橋りょう、トンネル及び保育所については、今後、公共施設等総合管理計画等に基づき、計画的な修繕や大規模改修を行うこととしており、施設の長寿命化と適正な維持管理を行っていくこととしている。</a:t>
          </a:r>
        </a:p>
        <a:p>
          <a:r>
            <a:rPr kumimoji="1" lang="ja-JP" altLang="en-US" sz="1300">
              <a:latin typeface="ＭＳ Ｐゴシック" panose="020B0600070205080204" pitchFamily="50" charset="-128"/>
              <a:ea typeface="ＭＳ Ｐゴシック" panose="020B0600070205080204" pitchFamily="50" charset="-128"/>
            </a:rPr>
            <a:t>   さらに、市営住宅の一人当たりの面積は増加したものの、類似団体平均を下回っている。また、認定こども園・幼稚園・保育所の一人当たりの面積についても、前年度に引き続き類似団体平均を下回っている。学校施設、児童館、公民館の一人当たり面積については、前年度に引き続き類似団体平均を上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667F0D-C70F-40BB-BA4E-F372ED2500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AA846D-846E-4CB7-8136-C00D643087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8D4ED1-F86E-401C-85A8-E7D7FFF302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73EE94-6086-46B6-BA17-059CECF712C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B66A06-01BB-48A7-A19D-1BC4367F39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884895-D95C-453D-8504-882F1A49B8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2ABB7A-9484-4FCC-9258-F76ADFC02A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E961FE-3CFB-4242-BC4C-5659BBEE55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73DB43-05D6-4760-85BA-F085417D407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67D253-2EB7-4056-BA17-EFBC4411A5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282,960
281,213
886.47
139,303,721
136,577,158
1,818,839
66,367,120
140,306,450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5A030D-0083-4B7C-99C2-F52086608E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35E0C6-DD11-448C-8706-2428172F4F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99EEC2-5FEC-41DE-8BC1-363409BF34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270E10-B39F-4834-89F6-D05A21C6D3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C3DE08-14D0-4D20-ACEE-210661CFDC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5AE1050-F96D-49AD-A5E7-FC406A4A7F7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8F230F-8AE6-4F1D-901B-B4E77CF411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7C712E-5BDA-41DD-AA9C-89C83CC571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424DBA-DDBD-4DDD-95CD-2A4EC2415B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077CA8-1E48-4058-816F-D5A39F5FCD6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F1D747-A301-4A83-B632-14463E83D2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2BDF3C-2881-4AAD-A240-7F3981EAB0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D519E6-23F4-4ABB-975D-3232830FC6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84C5DB-1159-4AAA-B33D-B9198BA1AB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D3025C-CC30-46C7-8CDD-24562477A7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26A06F-3229-424B-AFE2-0EC9770609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C7AC79-49D5-4801-A1A7-E05B7967E9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5CB121-E78F-492C-8A04-2B8C8DD746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2FC016-EF64-44DF-9877-4E5E6F55D8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6D1E35-2E4D-4159-B863-EADA7AA804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E5B758-BB14-48C0-A78C-5E90E49F53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D123D1-C34F-474F-9632-5545C31B5B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4D5A6E-43C2-4573-B1FD-D8AC63FB22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C7082B-8AD8-4BDF-82C9-B4EB60B2EA6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9B8119-9B52-430D-BE0F-47A1504E94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5B0D72-7009-4C2E-A0CA-5E40062453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DAF836-D764-4806-B6FF-137E9F1EFE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546824-097E-4D31-854D-106866769E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FFF27C-B6C3-4EE8-B9C2-40EE7E9204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F339BF-B504-4F17-BA22-530FB9F80C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548AD9-80BD-464C-8EBF-F9070EF99D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42DEDD-368F-4033-898B-14389A975A8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9CF031-0C60-4540-AD6A-035ED178DD4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5F6C044-F47E-4D05-BC92-AE1D51BDBCC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3823AD3-DD3E-477E-9B42-A020E1599BF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93EA32-A56C-4F13-A8A2-0428DDDB3A7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6544DE1-3F52-403F-A20E-EAEE82C0A37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CA53109-77BB-4F79-955D-E8F11CB9DEE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037F32B-2D40-43BC-9DAE-C077D84BB41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676F353-E456-4E18-B552-8F2ABB81FF5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3BC8972-6602-4CD1-BAE4-E1E9DE9FFAD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0FB9240-E351-4F60-BA11-67A65E8EB31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6B12186-7FD6-4C95-82D5-5F76B0C7A36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2139CB5-C3D4-4786-8766-FA672FF94A3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E5B1BE5-F88C-42E7-9CCA-98F8C859CE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D8FDC6D6-5928-48E0-B277-9775B690DCA2}"/>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34D8326F-0375-4905-9F53-19456A985F4A}"/>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3F28B9B-C5A8-4902-9C1C-60C9130EDC39}"/>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8C07A3A0-0184-442C-8CD3-5B876857A5B5}"/>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4C98EA31-18A3-4107-B7A5-DF7DFBC38E4D}"/>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EC314250-2BF4-428C-9064-48226F18F052}"/>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B571DBD4-54A5-4899-AA74-21EFAC140B7B}"/>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6F10049E-004C-4031-841F-447F9DB1E4B5}"/>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CDA90F2C-1C49-4ED2-BB9F-1ED976B83751}"/>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AE9EE88F-19C2-4CAA-A408-1D44C7F72D73}"/>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764852E5-4233-4FFE-BBB7-C5129DD8A9D9}"/>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F9AC1E-5835-4DCB-8AA2-6E1EB8BEAC5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DF2D55B-1234-4844-B690-2A27F0F5028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D1FDF6-6982-4B63-B9D3-330DF1D535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6C7818-0B44-4853-BA05-E20C6DC1392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531766-775A-45DF-BE30-56D0CACEE64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143510</xdr:rowOff>
    </xdr:from>
    <xdr:to>
      <xdr:col>24</xdr:col>
      <xdr:colOff>114300</xdr:colOff>
      <xdr:row>37</xdr:row>
      <xdr:rowOff>73660</xdr:rowOff>
    </xdr:to>
    <xdr:sp macro="" textlink="">
      <xdr:nvSpPr>
        <xdr:cNvPr id="73" name="楕円 72">
          <a:extLst>
            <a:ext uri="{FF2B5EF4-FFF2-40B4-BE49-F238E27FC236}">
              <a16:creationId xmlns:a16="http://schemas.microsoft.com/office/drawing/2014/main" id="{6D196AA6-262C-467A-B138-C463F38CD07F}"/>
            </a:ext>
          </a:extLst>
        </xdr:cNvPr>
        <xdr:cNvSpPr/>
      </xdr:nvSpPr>
      <xdr:spPr>
        <a:xfrm>
          <a:off x="4584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121937</xdr:rowOff>
    </xdr:from>
    <xdr:ext cx="405111" cy="259045"/>
    <xdr:sp macro="" textlink="">
      <xdr:nvSpPr>
        <xdr:cNvPr id="74" name="【図書館】&#10;有形固定資産減価償却率該当値テキスト">
          <a:extLst>
            <a:ext uri="{FF2B5EF4-FFF2-40B4-BE49-F238E27FC236}">
              <a16:creationId xmlns:a16="http://schemas.microsoft.com/office/drawing/2014/main" id="{E0C62E6E-97A4-4855-B0C8-AFB44D2D3E0E}"/>
            </a:ext>
          </a:extLst>
        </xdr:cNvPr>
        <xdr:cNvSpPr txBox="1"/>
      </xdr:nvSpPr>
      <xdr:spPr>
        <a:xfrm>
          <a:off x="4673600"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5" name="楕円 74">
          <a:extLst>
            <a:ext uri="{FF2B5EF4-FFF2-40B4-BE49-F238E27FC236}">
              <a16:creationId xmlns:a16="http://schemas.microsoft.com/office/drawing/2014/main" id="{EA6AF172-BFA8-457F-99D8-DD75A6A552A1}"/>
            </a:ext>
          </a:extLst>
        </xdr:cNvPr>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22860</xdr:rowOff>
    </xdr:to>
    <xdr:cxnSp macro="">
      <xdr:nvCxnSpPr>
        <xdr:cNvPr id="76" name="直線コネクタ 75">
          <a:extLst>
            <a:ext uri="{FF2B5EF4-FFF2-40B4-BE49-F238E27FC236}">
              <a16:creationId xmlns:a16="http://schemas.microsoft.com/office/drawing/2014/main" id="{9191CA76-FCBB-454B-A570-2E628A0806FF}"/>
            </a:ext>
          </a:extLst>
        </xdr:cNvPr>
        <xdr:cNvCxnSpPr/>
      </xdr:nvCxnSpPr>
      <xdr:spPr>
        <a:xfrm>
          <a:off x="3797300" y="63284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67310</xdr:rowOff>
    </xdr:from>
    <xdr:to>
      <xdr:col>15</xdr:col>
      <xdr:colOff>101600</xdr:colOff>
      <xdr:row>36</xdr:row>
      <xdr:rowOff>168910</xdr:rowOff>
    </xdr:to>
    <xdr:sp macro="" textlink="">
      <xdr:nvSpPr>
        <xdr:cNvPr id="77" name="楕円 76">
          <a:extLst>
            <a:ext uri="{FF2B5EF4-FFF2-40B4-BE49-F238E27FC236}">
              <a16:creationId xmlns:a16="http://schemas.microsoft.com/office/drawing/2014/main" id="{6C38AFDC-3D84-423A-8739-3CF4ED75D3CD}"/>
            </a:ext>
          </a:extLst>
        </xdr:cNvPr>
        <xdr:cNvSpPr/>
      </xdr:nvSpPr>
      <xdr:spPr>
        <a:xfrm>
          <a:off x="2857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118110</xdr:rowOff>
    </xdr:from>
    <xdr:to>
      <xdr:col>19</xdr:col>
      <xdr:colOff>177800</xdr:colOff>
      <xdr:row>36</xdr:row>
      <xdr:rowOff>156210</xdr:rowOff>
    </xdr:to>
    <xdr:cxnSp macro="">
      <xdr:nvCxnSpPr>
        <xdr:cNvPr id="78" name="直線コネクタ 77">
          <a:extLst>
            <a:ext uri="{FF2B5EF4-FFF2-40B4-BE49-F238E27FC236}">
              <a16:creationId xmlns:a16="http://schemas.microsoft.com/office/drawing/2014/main" id="{EEB41C7F-8E66-4CED-ABCE-BF3A4CC87F8B}"/>
            </a:ext>
          </a:extLst>
        </xdr:cNvPr>
        <xdr:cNvCxnSpPr/>
      </xdr:nvCxnSpPr>
      <xdr:spPr>
        <a:xfrm>
          <a:off x="2908300" y="6290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29210</xdr:rowOff>
    </xdr:from>
    <xdr:to>
      <xdr:col>10</xdr:col>
      <xdr:colOff>165100</xdr:colOff>
      <xdr:row>36</xdr:row>
      <xdr:rowOff>130810</xdr:rowOff>
    </xdr:to>
    <xdr:sp macro="" textlink="">
      <xdr:nvSpPr>
        <xdr:cNvPr id="79" name="楕円 78">
          <a:extLst>
            <a:ext uri="{FF2B5EF4-FFF2-40B4-BE49-F238E27FC236}">
              <a16:creationId xmlns:a16="http://schemas.microsoft.com/office/drawing/2014/main" id="{B41AF011-4832-4BD9-A612-AC4948FEF58F}"/>
            </a:ext>
          </a:extLst>
        </xdr:cNvPr>
        <xdr:cNvSpPr/>
      </xdr:nvSpPr>
      <xdr:spPr>
        <a:xfrm>
          <a:off x="1968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80010</xdr:rowOff>
    </xdr:from>
    <xdr:to>
      <xdr:col>15</xdr:col>
      <xdr:colOff>50800</xdr:colOff>
      <xdr:row>36</xdr:row>
      <xdr:rowOff>118110</xdr:rowOff>
    </xdr:to>
    <xdr:cxnSp macro="">
      <xdr:nvCxnSpPr>
        <xdr:cNvPr id="80" name="直線コネクタ 79">
          <a:extLst>
            <a:ext uri="{FF2B5EF4-FFF2-40B4-BE49-F238E27FC236}">
              <a16:creationId xmlns:a16="http://schemas.microsoft.com/office/drawing/2014/main" id="{719B485C-8945-43EB-82AF-E767811A4F91}"/>
            </a:ext>
          </a:extLst>
        </xdr:cNvPr>
        <xdr:cNvCxnSpPr/>
      </xdr:nvCxnSpPr>
      <xdr:spPr>
        <a:xfrm>
          <a:off x="2019300" y="6252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162560</xdr:rowOff>
    </xdr:from>
    <xdr:to>
      <xdr:col>6</xdr:col>
      <xdr:colOff>38100</xdr:colOff>
      <xdr:row>36</xdr:row>
      <xdr:rowOff>92710</xdr:rowOff>
    </xdr:to>
    <xdr:sp macro="" textlink="">
      <xdr:nvSpPr>
        <xdr:cNvPr id="81" name="楕円 80">
          <a:extLst>
            <a:ext uri="{FF2B5EF4-FFF2-40B4-BE49-F238E27FC236}">
              <a16:creationId xmlns:a16="http://schemas.microsoft.com/office/drawing/2014/main" id="{7341156D-7132-4C22-A129-59A8AEA775BD}"/>
            </a:ext>
          </a:extLst>
        </xdr:cNvPr>
        <xdr:cNvSpPr/>
      </xdr:nvSpPr>
      <xdr:spPr>
        <a:xfrm>
          <a:off x="1079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41910</xdr:rowOff>
    </xdr:from>
    <xdr:to>
      <xdr:col>10</xdr:col>
      <xdr:colOff>114300</xdr:colOff>
      <xdr:row>36</xdr:row>
      <xdr:rowOff>80010</xdr:rowOff>
    </xdr:to>
    <xdr:cxnSp macro="">
      <xdr:nvCxnSpPr>
        <xdr:cNvPr id="82" name="直線コネクタ 81">
          <a:extLst>
            <a:ext uri="{FF2B5EF4-FFF2-40B4-BE49-F238E27FC236}">
              <a16:creationId xmlns:a16="http://schemas.microsoft.com/office/drawing/2014/main" id="{4D354A9D-2D3F-4830-BC5E-1ECDA0933EDB}"/>
            </a:ext>
          </a:extLst>
        </xdr:cNvPr>
        <xdr:cNvCxnSpPr/>
      </xdr:nvCxnSpPr>
      <xdr:spPr>
        <a:xfrm>
          <a:off x="1130300" y="6214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0A51EB00-502E-4774-A07F-EE343B59718F}"/>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BA7A7522-6F3A-45CB-B7D7-59E15CA3E0CA}"/>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40B1FF7D-0B35-4917-8E51-5950AB9BE4DA}"/>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49C617FE-1C52-4FBE-89EE-2A29EAEC24CF}"/>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26687</xdr:rowOff>
    </xdr:from>
    <xdr:ext cx="405111" cy="259045"/>
    <xdr:sp macro="" textlink="">
      <xdr:nvSpPr>
        <xdr:cNvPr id="87" name="n_1mainValue【図書館】&#10;有形固定資産減価償却率">
          <a:extLst>
            <a:ext uri="{FF2B5EF4-FFF2-40B4-BE49-F238E27FC236}">
              <a16:creationId xmlns:a16="http://schemas.microsoft.com/office/drawing/2014/main" id="{A05D0468-E909-4B67-ACB0-C16669BC1866}"/>
            </a:ext>
          </a:extLst>
        </xdr:cNvPr>
        <xdr:cNvSpPr txBox="1"/>
      </xdr:nvSpPr>
      <xdr:spPr>
        <a:xfrm>
          <a:off x="3582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160037</xdr:rowOff>
    </xdr:from>
    <xdr:ext cx="405111" cy="259045"/>
    <xdr:sp macro="" textlink="">
      <xdr:nvSpPr>
        <xdr:cNvPr id="88" name="n_2mainValue【図書館】&#10;有形固定資産減価償却率">
          <a:extLst>
            <a:ext uri="{FF2B5EF4-FFF2-40B4-BE49-F238E27FC236}">
              <a16:creationId xmlns:a16="http://schemas.microsoft.com/office/drawing/2014/main" id="{43E97F5C-A5E6-4769-84A7-3E6DAEE3397C}"/>
            </a:ext>
          </a:extLst>
        </xdr:cNvPr>
        <xdr:cNvSpPr txBox="1"/>
      </xdr:nvSpPr>
      <xdr:spPr>
        <a:xfrm>
          <a:off x="2705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121937</xdr:rowOff>
    </xdr:from>
    <xdr:ext cx="405111" cy="259045"/>
    <xdr:sp macro="" textlink="">
      <xdr:nvSpPr>
        <xdr:cNvPr id="89" name="n_3mainValue【図書館】&#10;有形固定資産減価償却率">
          <a:extLst>
            <a:ext uri="{FF2B5EF4-FFF2-40B4-BE49-F238E27FC236}">
              <a16:creationId xmlns:a16="http://schemas.microsoft.com/office/drawing/2014/main" id="{B878D47A-0703-418D-8FE2-D21C92077164}"/>
            </a:ext>
          </a:extLst>
        </xdr:cNvPr>
        <xdr:cNvSpPr txBox="1"/>
      </xdr:nvSpPr>
      <xdr:spPr>
        <a:xfrm>
          <a:off x="18167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83837</xdr:rowOff>
    </xdr:from>
    <xdr:ext cx="405111" cy="259045"/>
    <xdr:sp macro="" textlink="">
      <xdr:nvSpPr>
        <xdr:cNvPr id="90" name="n_4mainValue【図書館】&#10;有形固定資産減価償却率">
          <a:extLst>
            <a:ext uri="{FF2B5EF4-FFF2-40B4-BE49-F238E27FC236}">
              <a16:creationId xmlns:a16="http://schemas.microsoft.com/office/drawing/2014/main" id="{D3FAA1DB-1343-4799-879E-76F24CEE4325}"/>
            </a:ext>
          </a:extLst>
        </xdr:cNvPr>
        <xdr:cNvSpPr txBox="1"/>
      </xdr:nvSpPr>
      <xdr:spPr>
        <a:xfrm>
          <a:off x="927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7384E9B-4565-463F-B9FE-570735527B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5AF0F17-D27A-4CA0-8D2A-0DA8F98B22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5126EEC-1A0A-4A53-BC66-B27DD2D0BE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7F689F2-C419-4427-B584-A114C1FEF2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66A54E9-A322-4426-B45D-3B76A97E503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2D17BC9-39BC-4A5F-B456-E94C27FA9C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079B329-7D88-4477-9724-46A7A04138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193DDA1-6842-473F-9A47-CF7E6E17E6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408BF94-06A8-4CA6-8EFC-F1F37C09F91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DABBACA-B252-4970-8864-58755C23DD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E92C2322-2624-46F2-A05D-CFBC803F501B}"/>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3FED6664-FFAC-45AA-B4EE-41F40F1215CE}"/>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599D8603-1ECD-4855-942B-D92A5A0EB4D2}"/>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6C47E33A-FF22-4702-9C87-ADC39A50807E}"/>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86DE0E16-6A6C-4E58-AEAC-73D7389D5AB3}"/>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9C4DF1D3-83E8-4CDC-A96E-19C091BC187F}"/>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69686BCC-04C2-4B00-BAE6-0039C40F415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615B7DA8-E600-4CA5-B817-B063BEE8A6A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DC29D604-636F-42D1-A18B-928490E2B2FB}"/>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7217F3B4-59BE-4F88-A0C8-23CEAFDD8E09}"/>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E60EB53D-FC81-4335-A96E-F3C29B37F39A}"/>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20ED0C3E-01A4-4A98-B4E3-73E0365AED02}"/>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8DD9FDA4-95F0-40EE-B771-DDE4CF96FD85}"/>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178C8D9A-E029-40B7-8BA3-BCDBF2B69909}"/>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76A79A0C-B6EE-45E2-AEB3-58951D0DA91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BE71B2D1-BF27-4F48-B6D4-6D8706D682A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7307A21C-975C-41F3-9470-4103DBA3C1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5D4E947C-49DC-4D04-AE95-273717E7F4E8}"/>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345DD703-A2EA-44F2-BE2B-6D8A13802C08}"/>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FD94BDDC-36E3-41CB-8803-B60F790225F4}"/>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CC749244-7472-4673-B024-46F6F6CFA0D4}"/>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81BC7581-8EEA-40A3-A0F1-734E74C9DB46}"/>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1F7FA8E6-556F-45DE-9D4B-8D8EBD52162B}"/>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F1BB754B-F3EA-4A85-A28E-74D6889C3A42}"/>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980C8838-4332-4E3D-B552-C93611E6438C}"/>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85C10B87-0256-4AED-8D8E-4752C7A8113D}"/>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8A21EEB3-90A5-42A2-B7AF-5AE3669E4F10}"/>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51598CA7-0091-4EAB-B433-51817BAD33A7}"/>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5E72C3-4439-457C-BF9F-82E1D350E6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DA61C2E-0EC1-44AA-8812-997B2CC84D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337943D-8E73-4DB1-B55E-0A13D17E39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2A43DFF-B3F1-4393-A869-F18DCA74CB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EFBA80D9-8E27-49B9-AA8F-CEC5EDBC5E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34" name="楕円 133">
          <a:extLst>
            <a:ext uri="{FF2B5EF4-FFF2-40B4-BE49-F238E27FC236}">
              <a16:creationId xmlns:a16="http://schemas.microsoft.com/office/drawing/2014/main" id="{515DCA74-A8D5-4463-89BC-B77BD91EBDCA}"/>
            </a:ext>
          </a:extLst>
        </xdr:cNvPr>
        <xdr:cNvSpPr/>
      </xdr:nvSpPr>
      <xdr:spPr>
        <a:xfrm>
          <a:off x="10426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35" name="【図書館】&#10;一人当たり面積該当値テキスト">
          <a:extLst>
            <a:ext uri="{FF2B5EF4-FFF2-40B4-BE49-F238E27FC236}">
              <a16:creationId xmlns:a16="http://schemas.microsoft.com/office/drawing/2014/main" id="{42F34C69-8708-432E-B4B1-6C694AEBBA39}"/>
            </a:ext>
          </a:extLst>
        </xdr:cNvPr>
        <xdr:cNvSpPr txBox="1"/>
      </xdr:nvSpPr>
      <xdr:spPr>
        <a:xfrm>
          <a:off x="105156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36" name="楕円 135">
          <a:extLst>
            <a:ext uri="{FF2B5EF4-FFF2-40B4-BE49-F238E27FC236}">
              <a16:creationId xmlns:a16="http://schemas.microsoft.com/office/drawing/2014/main" id="{5A5224CD-D4AD-41CF-9B96-257587698C26}"/>
            </a:ext>
          </a:extLst>
        </xdr:cNvPr>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76200</xdr:rowOff>
    </xdr:to>
    <xdr:cxnSp macro="">
      <xdr:nvCxnSpPr>
        <xdr:cNvPr id="137" name="直線コネクタ 136">
          <a:extLst>
            <a:ext uri="{FF2B5EF4-FFF2-40B4-BE49-F238E27FC236}">
              <a16:creationId xmlns:a16="http://schemas.microsoft.com/office/drawing/2014/main" id="{367CC0E7-57A2-460B-9DEA-6425E7679299}"/>
            </a:ext>
          </a:extLst>
        </xdr:cNvPr>
        <xdr:cNvCxnSpPr/>
      </xdr:nvCxnSpPr>
      <xdr:spPr>
        <a:xfrm>
          <a:off x="9639300" y="676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38" name="楕円 137">
          <a:extLst>
            <a:ext uri="{FF2B5EF4-FFF2-40B4-BE49-F238E27FC236}">
              <a16:creationId xmlns:a16="http://schemas.microsoft.com/office/drawing/2014/main" id="{7D8ABFEF-F7DB-45C2-B78C-4BB902C55A56}"/>
            </a:ext>
          </a:extLst>
        </xdr:cNvPr>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76200</xdr:rowOff>
    </xdr:to>
    <xdr:cxnSp macro="">
      <xdr:nvCxnSpPr>
        <xdr:cNvPr id="139" name="直線コネクタ 138">
          <a:extLst>
            <a:ext uri="{FF2B5EF4-FFF2-40B4-BE49-F238E27FC236}">
              <a16:creationId xmlns:a16="http://schemas.microsoft.com/office/drawing/2014/main" id="{6CBB566E-2C3E-4B58-88D4-E2A542594ED6}"/>
            </a:ext>
          </a:extLst>
        </xdr:cNvPr>
        <xdr:cNvCxnSpPr/>
      </xdr:nvCxnSpPr>
      <xdr:spPr>
        <a:xfrm>
          <a:off x="8750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40" name="楕円 139">
          <a:extLst>
            <a:ext uri="{FF2B5EF4-FFF2-40B4-BE49-F238E27FC236}">
              <a16:creationId xmlns:a16="http://schemas.microsoft.com/office/drawing/2014/main" id="{77D31301-EE68-4904-8D26-82AD2F44A72C}"/>
            </a:ext>
          </a:extLst>
        </xdr:cNvPr>
        <xdr:cNvSpPr/>
      </xdr:nvSpPr>
      <xdr:spPr>
        <a:xfrm>
          <a:off x="781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76200</xdr:rowOff>
    </xdr:from>
    <xdr:to>
      <xdr:col>45</xdr:col>
      <xdr:colOff>177800</xdr:colOff>
      <xdr:row>39</xdr:row>
      <xdr:rowOff>76200</xdr:rowOff>
    </xdr:to>
    <xdr:cxnSp macro="">
      <xdr:nvCxnSpPr>
        <xdr:cNvPr id="141" name="直線コネクタ 140">
          <a:extLst>
            <a:ext uri="{FF2B5EF4-FFF2-40B4-BE49-F238E27FC236}">
              <a16:creationId xmlns:a16="http://schemas.microsoft.com/office/drawing/2014/main" id="{6A78A457-FA08-4B23-AF7B-6EC730BC5C16}"/>
            </a:ext>
          </a:extLst>
        </xdr:cNvPr>
        <xdr:cNvCxnSpPr/>
      </xdr:nvCxnSpPr>
      <xdr:spPr>
        <a:xfrm>
          <a:off x="7861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53975</xdr:rowOff>
    </xdr:from>
    <xdr:to>
      <xdr:col>36</xdr:col>
      <xdr:colOff>165100</xdr:colOff>
      <xdr:row>39</xdr:row>
      <xdr:rowOff>155575</xdr:rowOff>
    </xdr:to>
    <xdr:sp macro="" textlink="">
      <xdr:nvSpPr>
        <xdr:cNvPr id="142" name="楕円 141">
          <a:extLst>
            <a:ext uri="{FF2B5EF4-FFF2-40B4-BE49-F238E27FC236}">
              <a16:creationId xmlns:a16="http://schemas.microsoft.com/office/drawing/2014/main" id="{1730012A-EF5A-47FB-9A0A-CEBAD7F43671}"/>
            </a:ext>
          </a:extLst>
        </xdr:cNvPr>
        <xdr:cNvSpPr/>
      </xdr:nvSpPr>
      <xdr:spPr>
        <a:xfrm>
          <a:off x="6921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76200</xdr:rowOff>
    </xdr:from>
    <xdr:to>
      <xdr:col>41</xdr:col>
      <xdr:colOff>50800</xdr:colOff>
      <xdr:row>39</xdr:row>
      <xdr:rowOff>104775</xdr:rowOff>
    </xdr:to>
    <xdr:cxnSp macro="">
      <xdr:nvCxnSpPr>
        <xdr:cNvPr id="143" name="直線コネクタ 142">
          <a:extLst>
            <a:ext uri="{FF2B5EF4-FFF2-40B4-BE49-F238E27FC236}">
              <a16:creationId xmlns:a16="http://schemas.microsoft.com/office/drawing/2014/main" id="{7CE24D62-F3D0-49CB-94DE-44664E9377C0}"/>
            </a:ext>
          </a:extLst>
        </xdr:cNvPr>
        <xdr:cNvCxnSpPr/>
      </xdr:nvCxnSpPr>
      <xdr:spPr>
        <a:xfrm flipV="1">
          <a:off x="6972300" y="6762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41E099F0-4295-4A3D-BE8B-79CC92636F79}"/>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629527C4-7E5F-4A66-9B37-AEE76303919B}"/>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E9BC9BEE-B57C-4558-BD89-BD0933162DDB}"/>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10E94EC3-9108-4D50-990B-BD49000CB5EF}"/>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118127</xdr:rowOff>
    </xdr:from>
    <xdr:ext cx="469744" cy="259045"/>
    <xdr:sp macro="" textlink="">
      <xdr:nvSpPr>
        <xdr:cNvPr id="148" name="n_1mainValue【図書館】&#10;一人当たり面積">
          <a:extLst>
            <a:ext uri="{FF2B5EF4-FFF2-40B4-BE49-F238E27FC236}">
              <a16:creationId xmlns:a16="http://schemas.microsoft.com/office/drawing/2014/main" id="{8B1E6D70-6808-4FF8-8FA9-207D13234E67}"/>
            </a:ext>
          </a:extLst>
        </xdr:cNvPr>
        <xdr:cNvSpPr txBox="1"/>
      </xdr:nvSpPr>
      <xdr:spPr>
        <a:xfrm>
          <a:off x="9391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49" name="n_2mainValue【図書館】&#10;一人当たり面積">
          <a:extLst>
            <a:ext uri="{FF2B5EF4-FFF2-40B4-BE49-F238E27FC236}">
              <a16:creationId xmlns:a16="http://schemas.microsoft.com/office/drawing/2014/main" id="{ED3D7865-6D84-4CEA-80F5-BEC0C958FA55}"/>
            </a:ext>
          </a:extLst>
        </xdr:cNvPr>
        <xdr:cNvSpPr txBox="1"/>
      </xdr:nvSpPr>
      <xdr:spPr>
        <a:xfrm>
          <a:off x="8515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50" name="n_3mainValue【図書館】&#10;一人当たり面積">
          <a:extLst>
            <a:ext uri="{FF2B5EF4-FFF2-40B4-BE49-F238E27FC236}">
              <a16:creationId xmlns:a16="http://schemas.microsoft.com/office/drawing/2014/main" id="{49186549-AF48-42BB-92F9-83DEE8ECD300}"/>
            </a:ext>
          </a:extLst>
        </xdr:cNvPr>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146702</xdr:rowOff>
    </xdr:from>
    <xdr:ext cx="469744" cy="259045"/>
    <xdr:sp macro="" textlink="">
      <xdr:nvSpPr>
        <xdr:cNvPr id="151" name="n_4mainValue【図書館】&#10;一人当たり面積">
          <a:extLst>
            <a:ext uri="{FF2B5EF4-FFF2-40B4-BE49-F238E27FC236}">
              <a16:creationId xmlns:a16="http://schemas.microsoft.com/office/drawing/2014/main" id="{B34A8E5F-F326-4720-94B6-6608C7FA022B}"/>
            </a:ext>
          </a:extLst>
        </xdr:cNvPr>
        <xdr:cNvSpPr txBox="1"/>
      </xdr:nvSpPr>
      <xdr:spPr>
        <a:xfrm>
          <a:off x="6737427"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6A59D972-A4E4-4765-89B6-8E0F29357D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B1C306EC-0C5E-4775-B803-6E094D64C3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27AC1AD7-0407-4CC6-A42B-559DFAA415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1B80A4DA-76FA-493C-8E87-5BD32C56309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C7F5B18-B49B-4650-A957-D4FA2E939AD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BA9E165A-ABB5-4D72-B553-69B618374E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46193D22-E02A-41AF-B0EC-ABB5EDDE2B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1A1C031D-E6DB-4041-9C86-8A8343C8A1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C91B4663-84B0-4455-A3D2-CBAE0A9DF2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4673BA6B-D54F-4B7D-A96E-B04AFA1432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BD242EC-33DE-4321-931F-69FB73FDD1C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40CE5F4B-C269-40EA-999A-4D387C1EDFA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24646755-A0B9-438B-83F7-BBDB359F3F5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54F8EF17-77F2-43B3-895C-53C78B1CADA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54CCC754-44B8-43E8-93EC-10F3808CA33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57401E17-44C7-4791-AB58-71A34481E52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28A3A081-219B-4DF6-9F84-0D8288127FC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5C3CC419-B278-4EED-88BE-9012A7C12F7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E1240091-3ECB-442B-B153-3ECE72C7602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38B939FD-7575-48EC-9D64-8B429011BB1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8A5F0E1-A48D-42F2-A583-6D24DB3AEB5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4E157EB-9988-45D0-A17E-B3D6C1BEE75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A0E77439-BD60-4A63-9F92-58EBB458D54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F52758AD-89EB-464A-BD83-0F44C22B8F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88BB1604-C4E1-4E54-90DD-61832AFC8918}"/>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2202EF73-F1BA-45EC-B3D7-2C03D207F113}"/>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9A34AF42-087D-400B-90A3-700B270A0A44}"/>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249BE211-D9A5-4A2B-9F52-EF072E520A93}"/>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8B2BE253-6A00-4E42-97B5-3EEE784BED1D}"/>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2FE5C794-8555-467A-882C-FDE3B365F5DE}"/>
            </a:ext>
          </a:extLst>
        </xdr:cNvPr>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C7DA7099-DC75-4F3B-BFB6-D78E212F5449}"/>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BA91E592-E7FD-4D20-AD9B-72CA40EFA227}"/>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DCF877EB-523F-4D79-A551-996532E5B3B4}"/>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2B758938-869A-498C-A2D1-EC0F589643E9}"/>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6E1E5355-14F3-404B-92BD-6C830FD678E2}"/>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980B611-53B3-4763-BCAE-AB803A9A50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F64E836-BB15-4846-BEA4-65C6E2E514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699779C-BC1A-447D-BEE0-889D8866887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9885C7B-45AE-460D-9B4A-BFD522D64E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FFB343FC-6E48-4768-9B8A-D5C1592481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107315</xdr:rowOff>
    </xdr:from>
    <xdr:to>
      <xdr:col>24</xdr:col>
      <xdr:colOff>114300</xdr:colOff>
      <xdr:row>57</xdr:row>
      <xdr:rowOff>37465</xdr:rowOff>
    </xdr:to>
    <xdr:sp macro="" textlink="">
      <xdr:nvSpPr>
        <xdr:cNvPr id="192" name="楕円 191">
          <a:extLst>
            <a:ext uri="{FF2B5EF4-FFF2-40B4-BE49-F238E27FC236}">
              <a16:creationId xmlns:a16="http://schemas.microsoft.com/office/drawing/2014/main" id="{98B10121-6A5E-4232-9F99-7D5313876905}"/>
            </a:ext>
          </a:extLst>
        </xdr:cNvPr>
        <xdr:cNvSpPr/>
      </xdr:nvSpPr>
      <xdr:spPr>
        <a:xfrm>
          <a:off x="45847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22242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FF127F7-D526-4DF0-A0F8-1AE804A6861D}"/>
            </a:ext>
          </a:extLst>
        </xdr:cNvPr>
        <xdr:cNvSpPr txBox="1"/>
      </xdr:nvSpPr>
      <xdr:spPr>
        <a:xfrm>
          <a:off x="4673600" y="9623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156845</xdr:rowOff>
    </xdr:from>
    <xdr:to>
      <xdr:col>20</xdr:col>
      <xdr:colOff>38100</xdr:colOff>
      <xdr:row>58</xdr:row>
      <xdr:rowOff>86995</xdr:rowOff>
    </xdr:to>
    <xdr:sp macro="" textlink="">
      <xdr:nvSpPr>
        <xdr:cNvPr id="194" name="楕円 193">
          <a:extLst>
            <a:ext uri="{FF2B5EF4-FFF2-40B4-BE49-F238E27FC236}">
              <a16:creationId xmlns:a16="http://schemas.microsoft.com/office/drawing/2014/main" id="{83E6CA13-1C9B-4E53-AD21-76FCE1932795}"/>
            </a:ext>
          </a:extLst>
        </xdr:cNvPr>
        <xdr:cNvSpPr/>
      </xdr:nvSpPr>
      <xdr:spPr>
        <a:xfrm>
          <a:off x="3746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158115</xdr:rowOff>
    </xdr:from>
    <xdr:to>
      <xdr:col>24</xdr:col>
      <xdr:colOff>63500</xdr:colOff>
      <xdr:row>58</xdr:row>
      <xdr:rowOff>36195</xdr:rowOff>
    </xdr:to>
    <xdr:cxnSp macro="">
      <xdr:nvCxnSpPr>
        <xdr:cNvPr id="195" name="直線コネクタ 194">
          <a:extLst>
            <a:ext uri="{FF2B5EF4-FFF2-40B4-BE49-F238E27FC236}">
              <a16:creationId xmlns:a16="http://schemas.microsoft.com/office/drawing/2014/main" id="{FFEEBC3B-04F7-4F3D-B807-12A4EE38F155}"/>
            </a:ext>
          </a:extLst>
        </xdr:cNvPr>
        <xdr:cNvCxnSpPr/>
      </xdr:nvCxnSpPr>
      <xdr:spPr>
        <a:xfrm flipV="1">
          <a:off x="3797300" y="9759315"/>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107315</xdr:rowOff>
    </xdr:from>
    <xdr:to>
      <xdr:col>15</xdr:col>
      <xdr:colOff>101600</xdr:colOff>
      <xdr:row>58</xdr:row>
      <xdr:rowOff>37465</xdr:rowOff>
    </xdr:to>
    <xdr:sp macro="" textlink="">
      <xdr:nvSpPr>
        <xdr:cNvPr id="196" name="楕円 195">
          <a:extLst>
            <a:ext uri="{FF2B5EF4-FFF2-40B4-BE49-F238E27FC236}">
              <a16:creationId xmlns:a16="http://schemas.microsoft.com/office/drawing/2014/main" id="{AED933CF-232A-4988-BCF5-F881CA665430}"/>
            </a:ext>
          </a:extLst>
        </xdr:cNvPr>
        <xdr:cNvSpPr/>
      </xdr:nvSpPr>
      <xdr:spPr>
        <a:xfrm>
          <a:off x="2857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158115</xdr:rowOff>
    </xdr:from>
    <xdr:to>
      <xdr:col>19</xdr:col>
      <xdr:colOff>177800</xdr:colOff>
      <xdr:row>58</xdr:row>
      <xdr:rowOff>36195</xdr:rowOff>
    </xdr:to>
    <xdr:cxnSp macro="">
      <xdr:nvCxnSpPr>
        <xdr:cNvPr id="197" name="直線コネクタ 196">
          <a:extLst>
            <a:ext uri="{FF2B5EF4-FFF2-40B4-BE49-F238E27FC236}">
              <a16:creationId xmlns:a16="http://schemas.microsoft.com/office/drawing/2014/main" id="{30246115-6B4C-42B5-A10C-A8CF3F5D8D11}"/>
            </a:ext>
          </a:extLst>
        </xdr:cNvPr>
        <xdr:cNvCxnSpPr/>
      </xdr:nvCxnSpPr>
      <xdr:spPr>
        <a:xfrm>
          <a:off x="2908300" y="9930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120650</xdr:rowOff>
    </xdr:from>
    <xdr:to>
      <xdr:col>10</xdr:col>
      <xdr:colOff>165100</xdr:colOff>
      <xdr:row>58</xdr:row>
      <xdr:rowOff>50800</xdr:rowOff>
    </xdr:to>
    <xdr:sp macro="" textlink="">
      <xdr:nvSpPr>
        <xdr:cNvPr id="198" name="楕円 197">
          <a:extLst>
            <a:ext uri="{FF2B5EF4-FFF2-40B4-BE49-F238E27FC236}">
              <a16:creationId xmlns:a16="http://schemas.microsoft.com/office/drawing/2014/main" id="{26F13990-C489-4E8B-86ED-B55FC9737AD0}"/>
            </a:ext>
          </a:extLst>
        </xdr:cNvPr>
        <xdr:cNvSpPr/>
      </xdr:nvSpPr>
      <xdr:spPr>
        <a:xfrm>
          <a:off x="196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158115</xdr:rowOff>
    </xdr:from>
    <xdr:to>
      <xdr:col>15</xdr:col>
      <xdr:colOff>50800</xdr:colOff>
      <xdr:row>58</xdr:row>
      <xdr:rowOff>0</xdr:rowOff>
    </xdr:to>
    <xdr:cxnSp macro="">
      <xdr:nvCxnSpPr>
        <xdr:cNvPr id="199" name="直線コネクタ 198">
          <a:extLst>
            <a:ext uri="{FF2B5EF4-FFF2-40B4-BE49-F238E27FC236}">
              <a16:creationId xmlns:a16="http://schemas.microsoft.com/office/drawing/2014/main" id="{BD04CB3A-5BA4-45AF-BDBE-B2C332A5A5CE}"/>
            </a:ext>
          </a:extLst>
        </xdr:cNvPr>
        <xdr:cNvCxnSpPr/>
      </xdr:nvCxnSpPr>
      <xdr:spPr>
        <a:xfrm flipV="1">
          <a:off x="2019300" y="99307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73025</xdr:rowOff>
    </xdr:from>
    <xdr:to>
      <xdr:col>6</xdr:col>
      <xdr:colOff>38100</xdr:colOff>
      <xdr:row>58</xdr:row>
      <xdr:rowOff>3175</xdr:rowOff>
    </xdr:to>
    <xdr:sp macro="" textlink="">
      <xdr:nvSpPr>
        <xdr:cNvPr id="200" name="楕円 199">
          <a:extLst>
            <a:ext uri="{FF2B5EF4-FFF2-40B4-BE49-F238E27FC236}">
              <a16:creationId xmlns:a16="http://schemas.microsoft.com/office/drawing/2014/main" id="{9D4565B9-E3AE-4B4D-AF68-3F9F3C50CC94}"/>
            </a:ext>
          </a:extLst>
        </xdr:cNvPr>
        <xdr:cNvSpPr/>
      </xdr:nvSpPr>
      <xdr:spPr>
        <a:xfrm>
          <a:off x="1079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123825</xdr:rowOff>
    </xdr:from>
    <xdr:to>
      <xdr:col>10</xdr:col>
      <xdr:colOff>114300</xdr:colOff>
      <xdr:row>58</xdr:row>
      <xdr:rowOff>0</xdr:rowOff>
    </xdr:to>
    <xdr:cxnSp macro="">
      <xdr:nvCxnSpPr>
        <xdr:cNvPr id="201" name="直線コネクタ 200">
          <a:extLst>
            <a:ext uri="{FF2B5EF4-FFF2-40B4-BE49-F238E27FC236}">
              <a16:creationId xmlns:a16="http://schemas.microsoft.com/office/drawing/2014/main" id="{C2D1757D-196D-45D6-AF09-9FF057AAF895}"/>
            </a:ext>
          </a:extLst>
        </xdr:cNvPr>
        <xdr:cNvCxnSpPr/>
      </xdr:nvCxnSpPr>
      <xdr:spPr>
        <a:xfrm>
          <a:off x="1130300" y="9896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2868B16F-0D54-48C1-8D36-F8D77412F5E5}"/>
            </a:ext>
          </a:extLst>
        </xdr:cNvPr>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a:extLst>
            <a:ext uri="{FF2B5EF4-FFF2-40B4-BE49-F238E27FC236}">
              <a16:creationId xmlns:a16="http://schemas.microsoft.com/office/drawing/2014/main" id="{24FFDB9F-840E-430E-8283-625A34A71B99}"/>
            </a:ext>
          </a:extLst>
        </xdr:cNvPr>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6FCD9AC1-0995-41B5-ADF9-6DD5F661C405}"/>
            </a:ext>
          </a:extLst>
        </xdr:cNvPr>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0D4AFE57-CD21-4C7A-B190-F67F1A4D4255}"/>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103522</xdr:rowOff>
    </xdr:from>
    <xdr:ext cx="405111" cy="259045"/>
    <xdr:sp macro="" textlink="">
      <xdr:nvSpPr>
        <xdr:cNvPr id="206" name="n_1mainValue【体育館・プール】&#10;有形固定資産減価償却率">
          <a:extLst>
            <a:ext uri="{FF2B5EF4-FFF2-40B4-BE49-F238E27FC236}">
              <a16:creationId xmlns:a16="http://schemas.microsoft.com/office/drawing/2014/main" id="{75738C3B-975C-450B-AAA3-91354F0B29F8}"/>
            </a:ext>
          </a:extLst>
        </xdr:cNvPr>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53992</xdr:rowOff>
    </xdr:from>
    <xdr:ext cx="405111" cy="259045"/>
    <xdr:sp macro="" textlink="">
      <xdr:nvSpPr>
        <xdr:cNvPr id="207" name="n_2mainValue【体育館・プール】&#10;有形固定資産減価償却率">
          <a:extLst>
            <a:ext uri="{FF2B5EF4-FFF2-40B4-BE49-F238E27FC236}">
              <a16:creationId xmlns:a16="http://schemas.microsoft.com/office/drawing/2014/main" id="{1FF84BB6-13D7-406F-884A-0812B18B8A70}"/>
            </a:ext>
          </a:extLst>
        </xdr:cNvPr>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67327</xdr:rowOff>
    </xdr:from>
    <xdr:ext cx="405111" cy="259045"/>
    <xdr:sp macro="" textlink="">
      <xdr:nvSpPr>
        <xdr:cNvPr id="208" name="n_3mainValue【体育館・プール】&#10;有形固定資産減価償却率">
          <a:extLst>
            <a:ext uri="{FF2B5EF4-FFF2-40B4-BE49-F238E27FC236}">
              <a16:creationId xmlns:a16="http://schemas.microsoft.com/office/drawing/2014/main" id="{4ED1A1CB-7452-4BC9-89AE-D177967879D2}"/>
            </a:ext>
          </a:extLst>
        </xdr:cNvPr>
        <xdr:cNvSpPr txBox="1"/>
      </xdr:nvSpPr>
      <xdr:spPr>
        <a:xfrm>
          <a:off x="1816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19702</xdr:rowOff>
    </xdr:from>
    <xdr:ext cx="405111" cy="259045"/>
    <xdr:sp macro="" textlink="">
      <xdr:nvSpPr>
        <xdr:cNvPr id="209" name="n_4mainValue【体育館・プール】&#10;有形固定資産減価償却率">
          <a:extLst>
            <a:ext uri="{FF2B5EF4-FFF2-40B4-BE49-F238E27FC236}">
              <a16:creationId xmlns:a16="http://schemas.microsoft.com/office/drawing/2014/main" id="{E03C69A1-0876-4D68-87C0-02136AD9FA49}"/>
            </a:ext>
          </a:extLst>
        </xdr:cNvPr>
        <xdr:cNvSpPr txBox="1"/>
      </xdr:nvSpPr>
      <xdr:spPr>
        <a:xfrm>
          <a:off x="927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64801707-548A-4C4F-9E5A-D6D1C40671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AEF8542-E2C6-45DF-BC9E-76B54F2174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238B32B3-79DB-473D-96CE-3CAC2F0BE4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280E6BB4-2D47-4CFB-B281-A2C98D6B3A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B1D2BCEA-C39A-44BA-B696-64453D81BA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A51C328B-E21D-42A9-9D2B-3C28A752A60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47B30BE-E678-4081-B0FA-FB73649BCF2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CDF97A00-D2CB-4C41-AA35-019D80FDF2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C208C3FA-9B3F-48EF-BE65-6B065A6E71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A4137E5D-9DDB-4922-AAA9-39E654299F0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F0CB4904-D423-403B-A877-B5FA4CFAF32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E9648FE8-C468-46FD-B71E-A8F86B14A54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C27BFE35-614C-4A66-9047-4AD2037CB1E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AA29F870-FC3E-429B-9841-5E0FB2605A8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6488C3CD-F863-4DD0-B817-B955F6C4E26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12B2D5FD-FFA7-47BC-ADE1-58C96895E53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89587238-8635-4CBE-8AF8-41DB9C89C50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BA825B00-D97C-48EA-BD88-269ADBC833C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1FDA7D9-6847-4E4B-AA4B-675BAF4E2C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24BB0FBE-6667-4CBF-8958-B041ABE882D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421229F-917A-426F-AA0F-A989012854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53946350-910D-4D6F-9269-2A2D4AA8F472}"/>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3417C000-E618-4682-A500-B8F9C67C5D4D}"/>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29CA9A7D-0C35-417A-8187-7C0FE037E412}"/>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23EA2AAB-A881-47A9-9220-CC729251D6DA}"/>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473AC030-B734-47B2-9E4C-759AD6DE0F1F}"/>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a:extLst>
            <a:ext uri="{FF2B5EF4-FFF2-40B4-BE49-F238E27FC236}">
              <a16:creationId xmlns:a16="http://schemas.microsoft.com/office/drawing/2014/main" id="{E9525583-8ECA-4F8C-9FC3-DB43A23266A2}"/>
            </a:ext>
          </a:extLst>
        </xdr:cNvPr>
        <xdr:cNvSpPr txBox="1"/>
      </xdr:nvSpPr>
      <xdr:spPr>
        <a:xfrm>
          <a:off x="10515600" y="1063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E1858204-8367-489F-A7CA-00737CB2FB01}"/>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60E2C2A0-1F9E-4518-B716-D80B27AA1C9B}"/>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1A06CB7F-B393-450C-B9DC-199C69E7F33F}"/>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E0B14AB4-B922-4734-B4C7-74567C1C3C0D}"/>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9E901F01-D5F4-46D3-9032-7EF1FB9C6A59}"/>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CD0E0B-FF50-4FD2-9F86-89FF4975A8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EDF70AF-7C0B-497A-ACA1-9BAB4E38F7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E1F88DF-F763-491C-8173-7C1662FB00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D72544B-D8B8-446E-ADEC-13B3AD3662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AA1612F-1B21-4A15-AB46-A7B4FD64F7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106934</xdr:rowOff>
    </xdr:from>
    <xdr:to>
      <xdr:col>55</xdr:col>
      <xdr:colOff>50800</xdr:colOff>
      <xdr:row>60</xdr:row>
      <xdr:rowOff>37084</xdr:rowOff>
    </xdr:to>
    <xdr:sp macro="" textlink="">
      <xdr:nvSpPr>
        <xdr:cNvPr id="247" name="楕円 246">
          <a:extLst>
            <a:ext uri="{FF2B5EF4-FFF2-40B4-BE49-F238E27FC236}">
              <a16:creationId xmlns:a16="http://schemas.microsoft.com/office/drawing/2014/main" id="{DAB60E5D-5DFB-41CB-915A-C9FF8561F748}"/>
            </a:ext>
          </a:extLst>
        </xdr:cNvPr>
        <xdr:cNvSpPr/>
      </xdr:nvSpPr>
      <xdr:spPr>
        <a:xfrm>
          <a:off x="104267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129811</xdr:rowOff>
    </xdr:from>
    <xdr:ext cx="469744" cy="259045"/>
    <xdr:sp macro="" textlink="">
      <xdr:nvSpPr>
        <xdr:cNvPr id="248" name="【体育館・プール】&#10;一人当たり面積該当値テキスト">
          <a:extLst>
            <a:ext uri="{FF2B5EF4-FFF2-40B4-BE49-F238E27FC236}">
              <a16:creationId xmlns:a16="http://schemas.microsoft.com/office/drawing/2014/main" id="{FA49730C-F2CB-44C1-937B-3A8FB47AA3CD}"/>
            </a:ext>
          </a:extLst>
        </xdr:cNvPr>
        <xdr:cNvSpPr txBox="1"/>
      </xdr:nvSpPr>
      <xdr:spPr>
        <a:xfrm>
          <a:off x="10515600" y="100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249" name="楕円 248">
          <a:extLst>
            <a:ext uri="{FF2B5EF4-FFF2-40B4-BE49-F238E27FC236}">
              <a16:creationId xmlns:a16="http://schemas.microsoft.com/office/drawing/2014/main" id="{A16FDC8D-622F-4A85-A785-7CBF2416312C}"/>
            </a:ext>
          </a:extLst>
        </xdr:cNvPr>
        <xdr:cNvSpPr/>
      </xdr:nvSpPr>
      <xdr:spPr>
        <a:xfrm>
          <a:off x="958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157734</xdr:rowOff>
    </xdr:from>
    <xdr:to>
      <xdr:col>55</xdr:col>
      <xdr:colOff>0</xdr:colOff>
      <xdr:row>60</xdr:row>
      <xdr:rowOff>160020</xdr:rowOff>
    </xdr:to>
    <xdr:cxnSp macro="">
      <xdr:nvCxnSpPr>
        <xdr:cNvPr id="250" name="直線コネクタ 249">
          <a:extLst>
            <a:ext uri="{FF2B5EF4-FFF2-40B4-BE49-F238E27FC236}">
              <a16:creationId xmlns:a16="http://schemas.microsoft.com/office/drawing/2014/main" id="{61C00406-BDA1-4E1B-A4C9-D99A44EB80BE}"/>
            </a:ext>
          </a:extLst>
        </xdr:cNvPr>
        <xdr:cNvCxnSpPr/>
      </xdr:nvCxnSpPr>
      <xdr:spPr>
        <a:xfrm flipV="1">
          <a:off x="9639300" y="102732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111506</xdr:rowOff>
    </xdr:from>
    <xdr:to>
      <xdr:col>46</xdr:col>
      <xdr:colOff>38100</xdr:colOff>
      <xdr:row>61</xdr:row>
      <xdr:rowOff>41656</xdr:rowOff>
    </xdr:to>
    <xdr:sp macro="" textlink="">
      <xdr:nvSpPr>
        <xdr:cNvPr id="251" name="楕円 250">
          <a:extLst>
            <a:ext uri="{FF2B5EF4-FFF2-40B4-BE49-F238E27FC236}">
              <a16:creationId xmlns:a16="http://schemas.microsoft.com/office/drawing/2014/main" id="{54119197-B521-4844-9728-135AC3DE89B3}"/>
            </a:ext>
          </a:extLst>
        </xdr:cNvPr>
        <xdr:cNvSpPr/>
      </xdr:nvSpPr>
      <xdr:spPr>
        <a:xfrm>
          <a:off x="8699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60</xdr:row>
      <xdr:rowOff>162306</xdr:rowOff>
    </xdr:to>
    <xdr:cxnSp macro="">
      <xdr:nvCxnSpPr>
        <xdr:cNvPr id="252" name="直線コネクタ 251">
          <a:extLst>
            <a:ext uri="{FF2B5EF4-FFF2-40B4-BE49-F238E27FC236}">
              <a16:creationId xmlns:a16="http://schemas.microsoft.com/office/drawing/2014/main" id="{A10BF18F-2735-4CD4-B560-B1F004D0C0A7}"/>
            </a:ext>
          </a:extLst>
        </xdr:cNvPr>
        <xdr:cNvCxnSpPr/>
      </xdr:nvCxnSpPr>
      <xdr:spPr>
        <a:xfrm flipV="1">
          <a:off x="8750300" y="104470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253" name="楕円 252">
          <a:extLst>
            <a:ext uri="{FF2B5EF4-FFF2-40B4-BE49-F238E27FC236}">
              <a16:creationId xmlns:a16="http://schemas.microsoft.com/office/drawing/2014/main" id="{59ADC678-5E1E-4737-966C-CAA74D6E212E}"/>
            </a:ext>
          </a:extLst>
        </xdr:cNvPr>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162306</xdr:rowOff>
    </xdr:to>
    <xdr:cxnSp macro="">
      <xdr:nvCxnSpPr>
        <xdr:cNvPr id="254" name="直線コネクタ 253">
          <a:extLst>
            <a:ext uri="{FF2B5EF4-FFF2-40B4-BE49-F238E27FC236}">
              <a16:creationId xmlns:a16="http://schemas.microsoft.com/office/drawing/2014/main" id="{35A1934F-2812-46E8-8431-DF936B2DE572}"/>
            </a:ext>
          </a:extLst>
        </xdr:cNvPr>
        <xdr:cNvCxnSpPr/>
      </xdr:nvCxnSpPr>
      <xdr:spPr>
        <a:xfrm>
          <a:off x="7861300" y="104470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113792</xdr:rowOff>
    </xdr:from>
    <xdr:to>
      <xdr:col>36</xdr:col>
      <xdr:colOff>165100</xdr:colOff>
      <xdr:row>61</xdr:row>
      <xdr:rowOff>43942</xdr:rowOff>
    </xdr:to>
    <xdr:sp macro="" textlink="">
      <xdr:nvSpPr>
        <xdr:cNvPr id="255" name="楕円 254">
          <a:extLst>
            <a:ext uri="{FF2B5EF4-FFF2-40B4-BE49-F238E27FC236}">
              <a16:creationId xmlns:a16="http://schemas.microsoft.com/office/drawing/2014/main" id="{F90C562C-8C1E-496B-B5BD-C9C0E758FB63}"/>
            </a:ext>
          </a:extLst>
        </xdr:cNvPr>
        <xdr:cNvSpPr/>
      </xdr:nvSpPr>
      <xdr:spPr>
        <a:xfrm>
          <a:off x="6921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160020</xdr:rowOff>
    </xdr:from>
    <xdr:to>
      <xdr:col>41</xdr:col>
      <xdr:colOff>50800</xdr:colOff>
      <xdr:row>60</xdr:row>
      <xdr:rowOff>164592</xdr:rowOff>
    </xdr:to>
    <xdr:cxnSp macro="">
      <xdr:nvCxnSpPr>
        <xdr:cNvPr id="256" name="直線コネクタ 255">
          <a:extLst>
            <a:ext uri="{FF2B5EF4-FFF2-40B4-BE49-F238E27FC236}">
              <a16:creationId xmlns:a16="http://schemas.microsoft.com/office/drawing/2014/main" id="{02AE2B7B-82B4-4EA8-B2D5-027A67E04893}"/>
            </a:ext>
          </a:extLst>
        </xdr:cNvPr>
        <xdr:cNvCxnSpPr/>
      </xdr:nvCxnSpPr>
      <xdr:spPr>
        <a:xfrm flipV="1">
          <a:off x="6972300" y="10447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a:extLst>
            <a:ext uri="{FF2B5EF4-FFF2-40B4-BE49-F238E27FC236}">
              <a16:creationId xmlns:a16="http://schemas.microsoft.com/office/drawing/2014/main" id="{8209D09B-482C-4F48-87AF-7FBE7DCA1EC6}"/>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1E8F5238-3416-4D19-9B8F-A2CED6DBA23B}"/>
            </a:ext>
          </a:extLst>
        </xdr:cNvPr>
        <xdr:cNvSpPr txBox="1"/>
      </xdr:nvSpPr>
      <xdr:spPr>
        <a:xfrm>
          <a:off x="8515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CCC7A880-A90C-462F-B186-04FBECD2D713}"/>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3466C884-7AA9-415E-9AC4-8A0D0DB1909C}"/>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55897</xdr:rowOff>
    </xdr:from>
    <xdr:ext cx="469744" cy="259045"/>
    <xdr:sp macro="" textlink="">
      <xdr:nvSpPr>
        <xdr:cNvPr id="261" name="n_1mainValue【体育館・プール】&#10;一人当たり面積">
          <a:extLst>
            <a:ext uri="{FF2B5EF4-FFF2-40B4-BE49-F238E27FC236}">
              <a16:creationId xmlns:a16="http://schemas.microsoft.com/office/drawing/2014/main" id="{D524635D-9CD0-45A9-96CA-EBB8AA5D2EA6}"/>
            </a:ext>
          </a:extLst>
        </xdr:cNvPr>
        <xdr:cNvSpPr txBox="1"/>
      </xdr:nvSpPr>
      <xdr:spPr>
        <a:xfrm>
          <a:off x="9391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58183</xdr:rowOff>
    </xdr:from>
    <xdr:ext cx="469744" cy="259045"/>
    <xdr:sp macro="" textlink="">
      <xdr:nvSpPr>
        <xdr:cNvPr id="262" name="n_2mainValue【体育館・プール】&#10;一人当たり面積">
          <a:extLst>
            <a:ext uri="{FF2B5EF4-FFF2-40B4-BE49-F238E27FC236}">
              <a16:creationId xmlns:a16="http://schemas.microsoft.com/office/drawing/2014/main" id="{DBEE8987-0482-4357-993D-098B36DEA9E9}"/>
            </a:ext>
          </a:extLst>
        </xdr:cNvPr>
        <xdr:cNvSpPr txBox="1"/>
      </xdr:nvSpPr>
      <xdr:spPr>
        <a:xfrm>
          <a:off x="85154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55897</xdr:rowOff>
    </xdr:from>
    <xdr:ext cx="469744" cy="259045"/>
    <xdr:sp macro="" textlink="">
      <xdr:nvSpPr>
        <xdr:cNvPr id="263" name="n_3mainValue【体育館・プール】&#10;一人当たり面積">
          <a:extLst>
            <a:ext uri="{FF2B5EF4-FFF2-40B4-BE49-F238E27FC236}">
              <a16:creationId xmlns:a16="http://schemas.microsoft.com/office/drawing/2014/main" id="{C59B2D7F-5364-4D89-9357-AEF3C5C27160}"/>
            </a:ext>
          </a:extLst>
        </xdr:cNvPr>
        <xdr:cNvSpPr txBox="1"/>
      </xdr:nvSpPr>
      <xdr:spPr>
        <a:xfrm>
          <a:off x="7626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60469</xdr:rowOff>
    </xdr:from>
    <xdr:ext cx="469744" cy="259045"/>
    <xdr:sp macro="" textlink="">
      <xdr:nvSpPr>
        <xdr:cNvPr id="264" name="n_4mainValue【体育館・プール】&#10;一人当たり面積">
          <a:extLst>
            <a:ext uri="{FF2B5EF4-FFF2-40B4-BE49-F238E27FC236}">
              <a16:creationId xmlns:a16="http://schemas.microsoft.com/office/drawing/2014/main" id="{1B5B3B71-8C08-48BE-B3CE-0E6E069848AE}"/>
            </a:ext>
          </a:extLst>
        </xdr:cNvPr>
        <xdr:cNvSpPr txBox="1"/>
      </xdr:nvSpPr>
      <xdr:spPr>
        <a:xfrm>
          <a:off x="67374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67EFF01-40B8-4512-9B43-2F80E46901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990DCF2-7E9F-4407-A327-6044D41748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FBFE7B9-BD19-4CDC-A564-E0447D2BE9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0B0159B-0E8C-44CE-B88E-4998A054C7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4BD75BE-82B0-460F-B3E3-D60AE0E67B2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9C6D1FB-965E-4C30-87FD-0EE0246662C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B3DD6E5-AEC2-4831-A4F8-360045F0B3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2E3F227-6DBB-481A-BE25-2A253F6537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4AB4FD8-50D7-44DA-9A14-78D00F7D3D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8F54BE6C-EBC0-4682-8FD2-2D919B60DF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DD770A9F-DCC1-4AD2-9D19-A162FAC2181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5BCE9503-67BF-4879-B864-0C85EF6FCB5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B97AB385-BE98-406E-84CD-0D8C64D8441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44FB97EE-0FC5-4539-9E52-A2601E8180A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F3A91A83-6862-4B66-BCBC-466824CECAA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B2B9A082-FB6B-4C28-ABD2-BD7766C7FBE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C953BACD-2973-4128-A1F9-9599602B92F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AD087674-13AC-4F3B-AADA-AB7B36E3D7B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BF9C312A-D600-481D-9F1F-B4B47DDDCB8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5FD0A84-BFAF-4EB5-8E17-E157727DD3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AB2B3DE9-D559-415B-8066-633CE7C153F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506C80B-6F71-48D8-B066-1558CE8BDF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07C9A040-BA32-4E4F-903A-200C72649D43}"/>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5CAC2D97-A667-41FD-AD0B-A3B6B41180CC}"/>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AB7C4414-E144-4E84-BDDD-03958D3FA0D5}"/>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76DA2D16-B9FE-46D6-B870-F81F925BF545}"/>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56530B95-54A9-4D5F-AF85-67F73C5DE772}"/>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F214BDB-C350-4F12-902B-1919347137DA}"/>
            </a:ext>
          </a:extLst>
        </xdr:cNvPr>
        <xdr:cNvSpPr txBox="1"/>
      </xdr:nvSpPr>
      <xdr:spPr>
        <a:xfrm>
          <a:off x="4673600" y="13734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8DC2CE96-E51A-46B4-8AD9-ACE587A1F8CF}"/>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5E0BA4DF-75A7-41D0-92EA-CED6EF472AD2}"/>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2F407283-BDD8-4D01-ABB7-FE06A6254D84}"/>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19628F90-B66F-4F39-979F-4109EC13C4B2}"/>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EA76FB36-BFA1-430F-9573-01FFBE207B11}"/>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C6B7807-5294-4793-9746-E6226ACC32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46D913A-DE38-4858-84C4-20E664502F1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66D9752-55DF-43BC-AF20-0309336A6E1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544B233-AF18-42D2-896B-F54FF25FCB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9C6CA0D-E678-431B-A736-64A2319601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131318</xdr:rowOff>
    </xdr:from>
    <xdr:to>
      <xdr:col>24</xdr:col>
      <xdr:colOff>114300</xdr:colOff>
      <xdr:row>80</xdr:row>
      <xdr:rowOff>61468</xdr:rowOff>
    </xdr:to>
    <xdr:sp macro="" textlink="">
      <xdr:nvSpPr>
        <xdr:cNvPr id="303" name="楕円 302">
          <a:extLst>
            <a:ext uri="{FF2B5EF4-FFF2-40B4-BE49-F238E27FC236}">
              <a16:creationId xmlns:a16="http://schemas.microsoft.com/office/drawing/2014/main" id="{AEB2EFF3-659D-4C14-9D1D-23818C28F3D4}"/>
            </a:ext>
          </a:extLst>
        </xdr:cNvPr>
        <xdr:cNvSpPr/>
      </xdr:nvSpPr>
      <xdr:spPr>
        <a:xfrm>
          <a:off x="45847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154195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D67685F-0AE4-4EC4-A67F-2EE011F63A5F}"/>
            </a:ext>
          </a:extLst>
        </xdr:cNvPr>
        <xdr:cNvSpPr txBox="1"/>
      </xdr:nvSpPr>
      <xdr:spPr>
        <a:xfrm>
          <a:off x="4673600" y="1352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76454</xdr:rowOff>
    </xdr:from>
    <xdr:to>
      <xdr:col>20</xdr:col>
      <xdr:colOff>38100</xdr:colOff>
      <xdr:row>80</xdr:row>
      <xdr:rowOff>6604</xdr:rowOff>
    </xdr:to>
    <xdr:sp macro="" textlink="">
      <xdr:nvSpPr>
        <xdr:cNvPr id="305" name="楕円 304">
          <a:extLst>
            <a:ext uri="{FF2B5EF4-FFF2-40B4-BE49-F238E27FC236}">
              <a16:creationId xmlns:a16="http://schemas.microsoft.com/office/drawing/2014/main" id="{DA175E57-380D-46CD-91D5-0EC8A74A106E}"/>
            </a:ext>
          </a:extLst>
        </xdr:cNvPr>
        <xdr:cNvSpPr/>
      </xdr:nvSpPr>
      <xdr:spPr>
        <a:xfrm>
          <a:off x="3746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127254</xdr:rowOff>
    </xdr:from>
    <xdr:to>
      <xdr:col>24</xdr:col>
      <xdr:colOff>63500</xdr:colOff>
      <xdr:row>80</xdr:row>
      <xdr:rowOff>10668</xdr:rowOff>
    </xdr:to>
    <xdr:cxnSp macro="">
      <xdr:nvCxnSpPr>
        <xdr:cNvPr id="306" name="直線コネクタ 305">
          <a:extLst>
            <a:ext uri="{FF2B5EF4-FFF2-40B4-BE49-F238E27FC236}">
              <a16:creationId xmlns:a16="http://schemas.microsoft.com/office/drawing/2014/main" id="{E593206F-1790-4BD1-A582-AA85BC12B784}"/>
            </a:ext>
          </a:extLst>
        </xdr:cNvPr>
        <xdr:cNvCxnSpPr/>
      </xdr:nvCxnSpPr>
      <xdr:spPr>
        <a:xfrm>
          <a:off x="3797300" y="136718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37592</xdr:rowOff>
    </xdr:from>
    <xdr:to>
      <xdr:col>15</xdr:col>
      <xdr:colOff>101600</xdr:colOff>
      <xdr:row>79</xdr:row>
      <xdr:rowOff>139192</xdr:rowOff>
    </xdr:to>
    <xdr:sp macro="" textlink="">
      <xdr:nvSpPr>
        <xdr:cNvPr id="307" name="楕円 306">
          <a:extLst>
            <a:ext uri="{FF2B5EF4-FFF2-40B4-BE49-F238E27FC236}">
              <a16:creationId xmlns:a16="http://schemas.microsoft.com/office/drawing/2014/main" id="{94EB6474-5897-48A7-BB4F-3828BF90FD9E}"/>
            </a:ext>
          </a:extLst>
        </xdr:cNvPr>
        <xdr:cNvSpPr/>
      </xdr:nvSpPr>
      <xdr:spPr>
        <a:xfrm>
          <a:off x="28575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88392</xdr:rowOff>
    </xdr:from>
    <xdr:to>
      <xdr:col>19</xdr:col>
      <xdr:colOff>177800</xdr:colOff>
      <xdr:row>79</xdr:row>
      <xdr:rowOff>127254</xdr:rowOff>
    </xdr:to>
    <xdr:cxnSp macro="">
      <xdr:nvCxnSpPr>
        <xdr:cNvPr id="308" name="直線コネクタ 307">
          <a:extLst>
            <a:ext uri="{FF2B5EF4-FFF2-40B4-BE49-F238E27FC236}">
              <a16:creationId xmlns:a16="http://schemas.microsoft.com/office/drawing/2014/main" id="{B131C8E1-5D12-4B4D-A73F-A29179EEA970}"/>
            </a:ext>
          </a:extLst>
        </xdr:cNvPr>
        <xdr:cNvCxnSpPr/>
      </xdr:nvCxnSpPr>
      <xdr:spPr>
        <a:xfrm>
          <a:off x="2908300" y="1363294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309" name="楕円 308">
          <a:extLst>
            <a:ext uri="{FF2B5EF4-FFF2-40B4-BE49-F238E27FC236}">
              <a16:creationId xmlns:a16="http://schemas.microsoft.com/office/drawing/2014/main" id="{4862805A-8B92-4A79-A664-2E389C52CD52}"/>
            </a:ext>
          </a:extLst>
        </xdr:cNvPr>
        <xdr:cNvSpPr/>
      </xdr:nvSpPr>
      <xdr:spPr>
        <a:xfrm>
          <a:off x="1968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88392</xdr:rowOff>
    </xdr:to>
    <xdr:cxnSp macro="">
      <xdr:nvCxnSpPr>
        <xdr:cNvPr id="310" name="直線コネクタ 309">
          <a:extLst>
            <a:ext uri="{FF2B5EF4-FFF2-40B4-BE49-F238E27FC236}">
              <a16:creationId xmlns:a16="http://schemas.microsoft.com/office/drawing/2014/main" id="{A00E551F-1D8B-4007-B3B0-18A7E533F71D}"/>
            </a:ext>
          </a:extLst>
        </xdr:cNvPr>
        <xdr:cNvCxnSpPr/>
      </xdr:nvCxnSpPr>
      <xdr:spPr>
        <a:xfrm>
          <a:off x="2019300" y="13548361"/>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103887</xdr:rowOff>
    </xdr:from>
    <xdr:to>
      <xdr:col>6</xdr:col>
      <xdr:colOff>38100</xdr:colOff>
      <xdr:row>79</xdr:row>
      <xdr:rowOff>34037</xdr:rowOff>
    </xdr:to>
    <xdr:sp macro="" textlink="">
      <xdr:nvSpPr>
        <xdr:cNvPr id="311" name="楕円 310">
          <a:extLst>
            <a:ext uri="{FF2B5EF4-FFF2-40B4-BE49-F238E27FC236}">
              <a16:creationId xmlns:a16="http://schemas.microsoft.com/office/drawing/2014/main" id="{BACCBAFA-7F8E-4A60-A251-44DA02A5B4D8}"/>
            </a:ext>
          </a:extLst>
        </xdr:cNvPr>
        <xdr:cNvSpPr/>
      </xdr:nvSpPr>
      <xdr:spPr>
        <a:xfrm>
          <a:off x="1079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154687</xdr:rowOff>
    </xdr:from>
    <xdr:to>
      <xdr:col>10</xdr:col>
      <xdr:colOff>114300</xdr:colOff>
      <xdr:row>79</xdr:row>
      <xdr:rowOff>3811</xdr:rowOff>
    </xdr:to>
    <xdr:cxnSp macro="">
      <xdr:nvCxnSpPr>
        <xdr:cNvPr id="312" name="直線コネクタ 311">
          <a:extLst>
            <a:ext uri="{FF2B5EF4-FFF2-40B4-BE49-F238E27FC236}">
              <a16:creationId xmlns:a16="http://schemas.microsoft.com/office/drawing/2014/main" id="{8914FFDF-B15C-4786-9497-1352BFFC7259}"/>
            </a:ext>
          </a:extLst>
        </xdr:cNvPr>
        <xdr:cNvCxnSpPr/>
      </xdr:nvCxnSpPr>
      <xdr:spPr>
        <a:xfrm>
          <a:off x="1130300" y="1352778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7A6A52BA-1008-4AE3-9BC5-36F623B5AC71}"/>
            </a:ext>
          </a:extLst>
        </xdr:cNvPr>
        <xdr:cNvSpPr txBox="1"/>
      </xdr:nvSpPr>
      <xdr:spPr>
        <a:xfrm>
          <a:off x="3582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a:extLst>
            <a:ext uri="{FF2B5EF4-FFF2-40B4-BE49-F238E27FC236}">
              <a16:creationId xmlns:a16="http://schemas.microsoft.com/office/drawing/2014/main" id="{1DA4062B-13B7-46E3-87D9-3226984A8DB0}"/>
            </a:ext>
          </a:extLst>
        </xdr:cNvPr>
        <xdr:cNvSpPr txBox="1"/>
      </xdr:nvSpPr>
      <xdr:spPr>
        <a:xfrm>
          <a:off x="2705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23603A69-717C-4545-90C5-EF163FDBFECF}"/>
            </a:ext>
          </a:extLst>
        </xdr:cNvPr>
        <xdr:cNvSpPr txBox="1"/>
      </xdr:nvSpPr>
      <xdr:spPr>
        <a:xfrm>
          <a:off x="1816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F1A88032-C2FA-4EF7-B3EA-2500D3A675A0}"/>
            </a:ext>
          </a:extLst>
        </xdr:cNvPr>
        <xdr:cNvSpPr txBox="1"/>
      </xdr:nvSpPr>
      <xdr:spPr>
        <a:xfrm>
          <a:off x="927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23131</xdr:rowOff>
    </xdr:from>
    <xdr:ext cx="405111" cy="259045"/>
    <xdr:sp macro="" textlink="">
      <xdr:nvSpPr>
        <xdr:cNvPr id="317" name="n_1mainValue【福祉施設】&#10;有形固定資産減価償却率">
          <a:extLst>
            <a:ext uri="{FF2B5EF4-FFF2-40B4-BE49-F238E27FC236}">
              <a16:creationId xmlns:a16="http://schemas.microsoft.com/office/drawing/2014/main" id="{B0911BE4-E97F-490B-A06D-8FD5B0509E55}"/>
            </a:ext>
          </a:extLst>
        </xdr:cNvPr>
        <xdr:cNvSpPr txBox="1"/>
      </xdr:nvSpPr>
      <xdr:spPr>
        <a:xfrm>
          <a:off x="35820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155719</xdr:rowOff>
    </xdr:from>
    <xdr:ext cx="405111" cy="259045"/>
    <xdr:sp macro="" textlink="">
      <xdr:nvSpPr>
        <xdr:cNvPr id="318" name="n_2mainValue【福祉施設】&#10;有形固定資産減価償却率">
          <a:extLst>
            <a:ext uri="{FF2B5EF4-FFF2-40B4-BE49-F238E27FC236}">
              <a16:creationId xmlns:a16="http://schemas.microsoft.com/office/drawing/2014/main" id="{FAED347B-FB64-46E6-A39F-1B9F2DFC690E}"/>
            </a:ext>
          </a:extLst>
        </xdr:cNvPr>
        <xdr:cNvSpPr txBox="1"/>
      </xdr:nvSpPr>
      <xdr:spPr>
        <a:xfrm>
          <a:off x="27057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319" name="n_3mainValue【福祉施設】&#10;有形固定資産減価償却率">
          <a:extLst>
            <a:ext uri="{FF2B5EF4-FFF2-40B4-BE49-F238E27FC236}">
              <a16:creationId xmlns:a16="http://schemas.microsoft.com/office/drawing/2014/main" id="{E56683FF-D7D0-40D0-8D54-E7FE5300B0C5}"/>
            </a:ext>
          </a:extLst>
        </xdr:cNvPr>
        <xdr:cNvSpPr txBox="1"/>
      </xdr:nvSpPr>
      <xdr:spPr>
        <a:xfrm>
          <a:off x="1816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50564</xdr:rowOff>
    </xdr:from>
    <xdr:ext cx="405111" cy="259045"/>
    <xdr:sp macro="" textlink="">
      <xdr:nvSpPr>
        <xdr:cNvPr id="320" name="n_4mainValue【福祉施設】&#10;有形固定資産減価償却率">
          <a:extLst>
            <a:ext uri="{FF2B5EF4-FFF2-40B4-BE49-F238E27FC236}">
              <a16:creationId xmlns:a16="http://schemas.microsoft.com/office/drawing/2014/main" id="{F37DF0FA-EE18-4902-8723-12A3471ED22A}"/>
            </a:ext>
          </a:extLst>
        </xdr:cNvPr>
        <xdr:cNvSpPr txBox="1"/>
      </xdr:nvSpPr>
      <xdr:spPr>
        <a:xfrm>
          <a:off x="927744" y="132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644A9A0-8343-43A7-95EF-FB937F4901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33A8EE5-FAE5-4F2F-998B-25DE010190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F03A2C3-8C51-4565-BA88-6AFB2F1E79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1804C44-18FD-49D8-8416-07E5F0716D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9A51E77-7110-4B04-ABB3-29F2439F82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1F73E6D-963E-4E97-B468-1477FE1996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0B0A0A4-6D8C-440E-BE56-967462FE01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4AC1F4B-ADC7-41E7-83C5-078CDFEAC57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89DC14E-9CE2-443E-8C21-895CF1811E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286AF0B-6E02-48A9-9AD8-7FDDB7D879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2F66BD0-72A5-4B30-979E-B2246958947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172E5E5E-CB7B-4D1A-BD09-6147867630B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A0A88BAA-A556-47DD-9E92-0D74F5CF2BA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7F84C131-A2CB-439A-AC39-33C96E047E7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702CDD0-C0EA-4796-A988-FE521FB2623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1EFE280A-9EC5-4E14-8C3F-9465C374576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620C1A46-9636-4D3D-B8FD-AD21F2C17E9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DA27F8F-C910-43A9-86FD-88E0152CDBF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3EF7DBF3-2B48-4C2F-9B81-B1D9D412E90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48756897-BC16-4435-A29B-691440B1F7A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3CBAA85F-5584-4D2A-A23F-5D79E6DFE54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1DEEE853-4991-43AA-B8B2-7EE10F20A84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4C829C7-6F01-4F4C-97A8-DC1310CB91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3BB289DD-B5EB-4968-9974-EF5D3B19FF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F20C3E2-B260-47CA-A068-F2AD431CE7D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C1AF1456-B36C-4109-B60F-AB47B57686DC}"/>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1E7C7C7D-00D5-4F68-A0E1-07D6016B0D33}"/>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7816C7DC-948F-4E2F-8C5C-8C6F701B69F8}"/>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C8DBCD8D-8002-4ED8-ABC5-39B1C121A2A6}"/>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CEBA9A95-58A9-4486-9EF4-3357BA613B07}"/>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51" name="【福祉施設】&#10;一人当たり面積平均値テキスト">
          <a:extLst>
            <a:ext uri="{FF2B5EF4-FFF2-40B4-BE49-F238E27FC236}">
              <a16:creationId xmlns:a16="http://schemas.microsoft.com/office/drawing/2014/main" id="{86279FDE-4F72-4E4F-915F-246FF2CA63C0}"/>
            </a:ext>
          </a:extLst>
        </xdr:cNvPr>
        <xdr:cNvSpPr txBox="1"/>
      </xdr:nvSpPr>
      <xdr:spPr>
        <a:xfrm>
          <a:off x="10515600" y="14264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AC5CF9DB-9D9B-4254-986E-5621CA5C8EF2}"/>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91BB5853-A120-4A17-95B4-05002B518212}"/>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6CF45667-CF99-427C-AB57-6234BFBD1D99}"/>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F4DCDCD9-1936-4390-B45F-79F30B2C753C}"/>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8A409D84-FD95-4DA8-B2CB-388F44BDD63F}"/>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ACCB37C-AF59-4079-9818-90AAC6D3A1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D7D071C-2C28-4FE9-8D02-8BD64F2766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11C3451-436B-4B53-AFBA-9D93ECD759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03EB36F-69AD-4BC0-B891-9A4DFE698E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C701DBB-389D-4855-87AF-329CEB09D1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17236</xdr:rowOff>
    </xdr:from>
    <xdr:to>
      <xdr:col>55</xdr:col>
      <xdr:colOff>50800</xdr:colOff>
      <xdr:row>81</xdr:row>
      <xdr:rowOff>118836</xdr:rowOff>
    </xdr:to>
    <xdr:sp macro="" textlink="">
      <xdr:nvSpPr>
        <xdr:cNvPr id="362" name="楕円 361">
          <a:extLst>
            <a:ext uri="{FF2B5EF4-FFF2-40B4-BE49-F238E27FC236}">
              <a16:creationId xmlns:a16="http://schemas.microsoft.com/office/drawing/2014/main" id="{AFD566F2-36C5-4DDA-B32A-C9CE885F47EE}"/>
            </a:ext>
          </a:extLst>
        </xdr:cNvPr>
        <xdr:cNvSpPr/>
      </xdr:nvSpPr>
      <xdr:spPr>
        <a:xfrm>
          <a:off x="10426700" y="139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40113</xdr:rowOff>
    </xdr:from>
    <xdr:ext cx="469744" cy="259045"/>
    <xdr:sp macro="" textlink="">
      <xdr:nvSpPr>
        <xdr:cNvPr id="363" name="【福祉施設】&#10;一人当たり面積該当値テキスト">
          <a:extLst>
            <a:ext uri="{FF2B5EF4-FFF2-40B4-BE49-F238E27FC236}">
              <a16:creationId xmlns:a16="http://schemas.microsoft.com/office/drawing/2014/main" id="{C08D4EFC-CAB6-4FB3-A8E2-9207C08B584A}"/>
            </a:ext>
          </a:extLst>
        </xdr:cNvPr>
        <xdr:cNvSpPr txBox="1"/>
      </xdr:nvSpPr>
      <xdr:spPr>
        <a:xfrm>
          <a:off x="10515600"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28121</xdr:rowOff>
    </xdr:from>
    <xdr:to>
      <xdr:col>50</xdr:col>
      <xdr:colOff>165100</xdr:colOff>
      <xdr:row>81</xdr:row>
      <xdr:rowOff>129721</xdr:rowOff>
    </xdr:to>
    <xdr:sp macro="" textlink="">
      <xdr:nvSpPr>
        <xdr:cNvPr id="364" name="楕円 363">
          <a:extLst>
            <a:ext uri="{FF2B5EF4-FFF2-40B4-BE49-F238E27FC236}">
              <a16:creationId xmlns:a16="http://schemas.microsoft.com/office/drawing/2014/main" id="{EFC2248B-AFE4-4BCD-99FF-6D7784C1080A}"/>
            </a:ext>
          </a:extLst>
        </xdr:cNvPr>
        <xdr:cNvSpPr/>
      </xdr:nvSpPr>
      <xdr:spPr>
        <a:xfrm>
          <a:off x="9588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68036</xdr:rowOff>
    </xdr:from>
    <xdr:to>
      <xdr:col>55</xdr:col>
      <xdr:colOff>0</xdr:colOff>
      <xdr:row>81</xdr:row>
      <xdr:rowOff>78921</xdr:rowOff>
    </xdr:to>
    <xdr:cxnSp macro="">
      <xdr:nvCxnSpPr>
        <xdr:cNvPr id="365" name="直線コネクタ 364">
          <a:extLst>
            <a:ext uri="{FF2B5EF4-FFF2-40B4-BE49-F238E27FC236}">
              <a16:creationId xmlns:a16="http://schemas.microsoft.com/office/drawing/2014/main" id="{1B102AFA-F340-48E2-8AAB-679F33381B4E}"/>
            </a:ext>
          </a:extLst>
        </xdr:cNvPr>
        <xdr:cNvCxnSpPr/>
      </xdr:nvCxnSpPr>
      <xdr:spPr>
        <a:xfrm flipV="1">
          <a:off x="9639300" y="139554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166914</xdr:rowOff>
    </xdr:from>
    <xdr:to>
      <xdr:col>46</xdr:col>
      <xdr:colOff>38100</xdr:colOff>
      <xdr:row>81</xdr:row>
      <xdr:rowOff>97064</xdr:rowOff>
    </xdr:to>
    <xdr:sp macro="" textlink="">
      <xdr:nvSpPr>
        <xdr:cNvPr id="366" name="楕円 365">
          <a:extLst>
            <a:ext uri="{FF2B5EF4-FFF2-40B4-BE49-F238E27FC236}">
              <a16:creationId xmlns:a16="http://schemas.microsoft.com/office/drawing/2014/main" id="{0DF5B865-E676-404A-83D9-F23F408483DD}"/>
            </a:ext>
          </a:extLst>
        </xdr:cNvPr>
        <xdr:cNvSpPr/>
      </xdr:nvSpPr>
      <xdr:spPr>
        <a:xfrm>
          <a:off x="8699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46264</xdr:rowOff>
    </xdr:from>
    <xdr:to>
      <xdr:col>50</xdr:col>
      <xdr:colOff>114300</xdr:colOff>
      <xdr:row>81</xdr:row>
      <xdr:rowOff>78921</xdr:rowOff>
    </xdr:to>
    <xdr:cxnSp macro="">
      <xdr:nvCxnSpPr>
        <xdr:cNvPr id="367" name="直線コネクタ 366">
          <a:extLst>
            <a:ext uri="{FF2B5EF4-FFF2-40B4-BE49-F238E27FC236}">
              <a16:creationId xmlns:a16="http://schemas.microsoft.com/office/drawing/2014/main" id="{E184C383-3EDB-4343-8864-7E6AE2AF979C}"/>
            </a:ext>
          </a:extLst>
        </xdr:cNvPr>
        <xdr:cNvCxnSpPr/>
      </xdr:nvCxnSpPr>
      <xdr:spPr>
        <a:xfrm>
          <a:off x="8750300" y="1393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115207</xdr:rowOff>
    </xdr:from>
    <xdr:to>
      <xdr:col>41</xdr:col>
      <xdr:colOff>101600</xdr:colOff>
      <xdr:row>82</xdr:row>
      <xdr:rowOff>45357</xdr:rowOff>
    </xdr:to>
    <xdr:sp macro="" textlink="">
      <xdr:nvSpPr>
        <xdr:cNvPr id="368" name="楕円 367">
          <a:extLst>
            <a:ext uri="{FF2B5EF4-FFF2-40B4-BE49-F238E27FC236}">
              <a16:creationId xmlns:a16="http://schemas.microsoft.com/office/drawing/2014/main" id="{ABABE4FB-0AA1-4A2F-A87B-C30C150BD713}"/>
            </a:ext>
          </a:extLst>
        </xdr:cNvPr>
        <xdr:cNvSpPr/>
      </xdr:nvSpPr>
      <xdr:spPr>
        <a:xfrm>
          <a:off x="78105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46264</xdr:rowOff>
    </xdr:from>
    <xdr:to>
      <xdr:col>45</xdr:col>
      <xdr:colOff>177800</xdr:colOff>
      <xdr:row>81</xdr:row>
      <xdr:rowOff>166007</xdr:rowOff>
    </xdr:to>
    <xdr:cxnSp macro="">
      <xdr:nvCxnSpPr>
        <xdr:cNvPr id="369" name="直線コネクタ 368">
          <a:extLst>
            <a:ext uri="{FF2B5EF4-FFF2-40B4-BE49-F238E27FC236}">
              <a16:creationId xmlns:a16="http://schemas.microsoft.com/office/drawing/2014/main" id="{AB73C20E-38BC-491C-9C32-F23B8E8A652D}"/>
            </a:ext>
          </a:extLst>
        </xdr:cNvPr>
        <xdr:cNvCxnSpPr/>
      </xdr:nvCxnSpPr>
      <xdr:spPr>
        <a:xfrm flipV="1">
          <a:off x="7861300" y="139337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136979</xdr:rowOff>
    </xdr:from>
    <xdr:to>
      <xdr:col>36</xdr:col>
      <xdr:colOff>165100</xdr:colOff>
      <xdr:row>82</xdr:row>
      <xdr:rowOff>67129</xdr:rowOff>
    </xdr:to>
    <xdr:sp macro="" textlink="">
      <xdr:nvSpPr>
        <xdr:cNvPr id="370" name="楕円 369">
          <a:extLst>
            <a:ext uri="{FF2B5EF4-FFF2-40B4-BE49-F238E27FC236}">
              <a16:creationId xmlns:a16="http://schemas.microsoft.com/office/drawing/2014/main" id="{7C8264E7-C60F-4158-8007-96A04628F69E}"/>
            </a:ext>
          </a:extLst>
        </xdr:cNvPr>
        <xdr:cNvSpPr/>
      </xdr:nvSpPr>
      <xdr:spPr>
        <a:xfrm>
          <a:off x="6921500" y="140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166007</xdr:rowOff>
    </xdr:from>
    <xdr:to>
      <xdr:col>41</xdr:col>
      <xdr:colOff>50800</xdr:colOff>
      <xdr:row>82</xdr:row>
      <xdr:rowOff>16329</xdr:rowOff>
    </xdr:to>
    <xdr:cxnSp macro="">
      <xdr:nvCxnSpPr>
        <xdr:cNvPr id="371" name="直線コネクタ 370">
          <a:extLst>
            <a:ext uri="{FF2B5EF4-FFF2-40B4-BE49-F238E27FC236}">
              <a16:creationId xmlns:a16="http://schemas.microsoft.com/office/drawing/2014/main" id="{558054C8-EE7D-49A6-AA3E-24C3A63A3AE7}"/>
            </a:ext>
          </a:extLst>
        </xdr:cNvPr>
        <xdr:cNvCxnSpPr/>
      </xdr:nvCxnSpPr>
      <xdr:spPr>
        <a:xfrm flipV="1">
          <a:off x="6972300" y="140534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a:extLst>
            <a:ext uri="{FF2B5EF4-FFF2-40B4-BE49-F238E27FC236}">
              <a16:creationId xmlns:a16="http://schemas.microsoft.com/office/drawing/2014/main" id="{41D6CBFC-C3E7-4928-AB19-1E50664502BA}"/>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a:extLst>
            <a:ext uri="{FF2B5EF4-FFF2-40B4-BE49-F238E27FC236}">
              <a16:creationId xmlns:a16="http://schemas.microsoft.com/office/drawing/2014/main" id="{9D86FF6F-7886-440A-9E62-34C49965BD49}"/>
            </a:ext>
          </a:extLst>
        </xdr:cNvPr>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74" name="n_3aveValue【福祉施設】&#10;一人当たり面積">
          <a:extLst>
            <a:ext uri="{FF2B5EF4-FFF2-40B4-BE49-F238E27FC236}">
              <a16:creationId xmlns:a16="http://schemas.microsoft.com/office/drawing/2014/main" id="{F38760D2-103B-4E87-BB13-594C489DB466}"/>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75" name="n_4aveValue【福祉施設】&#10;一人当たり面積">
          <a:extLst>
            <a:ext uri="{FF2B5EF4-FFF2-40B4-BE49-F238E27FC236}">
              <a16:creationId xmlns:a16="http://schemas.microsoft.com/office/drawing/2014/main" id="{2CB85782-16BB-4EE5-9B95-BAAEC4C86C8C}"/>
            </a:ext>
          </a:extLst>
        </xdr:cNvPr>
        <xdr:cNvSpPr txBox="1"/>
      </xdr:nvSpPr>
      <xdr:spPr>
        <a:xfrm>
          <a:off x="6737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146248</xdr:rowOff>
    </xdr:from>
    <xdr:ext cx="469744" cy="259045"/>
    <xdr:sp macro="" textlink="">
      <xdr:nvSpPr>
        <xdr:cNvPr id="376" name="n_1mainValue【福祉施設】&#10;一人当たり面積">
          <a:extLst>
            <a:ext uri="{FF2B5EF4-FFF2-40B4-BE49-F238E27FC236}">
              <a16:creationId xmlns:a16="http://schemas.microsoft.com/office/drawing/2014/main" id="{D9446258-DA22-4CF2-A524-234F8A8AD8C8}"/>
            </a:ext>
          </a:extLst>
        </xdr:cNvPr>
        <xdr:cNvSpPr txBox="1"/>
      </xdr:nvSpPr>
      <xdr:spPr>
        <a:xfrm>
          <a:off x="93917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113591</xdr:rowOff>
    </xdr:from>
    <xdr:ext cx="469744" cy="259045"/>
    <xdr:sp macro="" textlink="">
      <xdr:nvSpPr>
        <xdr:cNvPr id="377" name="n_2mainValue【福祉施設】&#10;一人当たり面積">
          <a:extLst>
            <a:ext uri="{FF2B5EF4-FFF2-40B4-BE49-F238E27FC236}">
              <a16:creationId xmlns:a16="http://schemas.microsoft.com/office/drawing/2014/main" id="{4195B38D-8A6B-46D7-A527-A10AC6E35B0C}"/>
            </a:ext>
          </a:extLst>
        </xdr:cNvPr>
        <xdr:cNvSpPr txBox="1"/>
      </xdr:nvSpPr>
      <xdr:spPr>
        <a:xfrm>
          <a:off x="8515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61884</xdr:rowOff>
    </xdr:from>
    <xdr:ext cx="469744" cy="259045"/>
    <xdr:sp macro="" textlink="">
      <xdr:nvSpPr>
        <xdr:cNvPr id="378" name="n_3mainValue【福祉施設】&#10;一人当たり面積">
          <a:extLst>
            <a:ext uri="{FF2B5EF4-FFF2-40B4-BE49-F238E27FC236}">
              <a16:creationId xmlns:a16="http://schemas.microsoft.com/office/drawing/2014/main" id="{2092AA77-1798-4447-834E-68FCF24E8F4D}"/>
            </a:ext>
          </a:extLst>
        </xdr:cNvPr>
        <xdr:cNvSpPr txBox="1"/>
      </xdr:nvSpPr>
      <xdr:spPr>
        <a:xfrm>
          <a:off x="7626427"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83656</xdr:rowOff>
    </xdr:from>
    <xdr:ext cx="469744" cy="259045"/>
    <xdr:sp macro="" textlink="">
      <xdr:nvSpPr>
        <xdr:cNvPr id="379" name="n_4mainValue【福祉施設】&#10;一人当たり面積">
          <a:extLst>
            <a:ext uri="{FF2B5EF4-FFF2-40B4-BE49-F238E27FC236}">
              <a16:creationId xmlns:a16="http://schemas.microsoft.com/office/drawing/2014/main" id="{F05AD590-6492-434E-8D99-B6C7C1865A3B}"/>
            </a:ext>
          </a:extLst>
        </xdr:cNvPr>
        <xdr:cNvSpPr txBox="1"/>
      </xdr:nvSpPr>
      <xdr:spPr>
        <a:xfrm>
          <a:off x="6737427"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8B85B1B1-0309-4298-8D2C-8E129BD781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7110D5C-DAC2-414E-B229-D8F279EDBE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DAB642B-1C6E-4814-ADC0-7969E280DF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48234008-0D0B-4E45-834B-A8D211F1572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A5446AC-B826-480D-B1D0-C11116F6A1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B2A87FC-37AE-4B40-9A00-E4DF650E09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5910A2E-56B9-44E0-B831-BAABE404E1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EF7BA833-BF0F-4258-8BD7-8754F5B56ED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25B0333-D9F0-4765-B1DD-7793EE08E2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C925ECD-D7B0-4076-A4A2-166A2D7E541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6EA32A2-07FE-4C6C-9DA5-8DC24B96339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4D002097-860B-4EE0-8257-FC788755C31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1BB775ED-0F61-4743-A537-17609714C6B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D797D3F-9F57-4063-8D1D-E5DC407A8F1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97DA6C3-1BB4-4612-8838-A13D578BA87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D97BA08C-597F-4027-A0E5-52FF45D0408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4EEAE2AD-E979-41AB-99BD-B6ADEF0E196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468592D7-BBA2-4AE0-9EA4-9D5C5D7C826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EE1CD34A-578D-4C2F-90F2-72B6616C61B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11CA2521-AFE7-4317-8701-09F388315D3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C907EE4D-979F-48A9-B2B3-07E8E352DA5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955EB82-D0F1-4E40-93B8-52AC45E3BAF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1ABDFCAA-EA24-4EFC-A7ED-A1B0B9CA857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A5CCE40-2F66-4250-89A6-C9836724B0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369B06C1-C518-44EA-8D17-1E4B153A33AA}"/>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EC941B0-E61E-419D-B11E-D42FE47B41C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299A044C-35CA-4EFC-8168-D2BC294AA6A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C6C3AB87-94F6-4916-B8CC-3611B1AC00F8}"/>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BE42556C-016A-4ECD-AF7C-68CDC9C26085}"/>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B51F39A2-BA48-4BFC-B83E-70BFB2CCBD1B}"/>
            </a:ext>
          </a:extLst>
        </xdr:cNvPr>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5FB050C6-2D5E-4E49-97A4-C88063448301}"/>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38B84476-D487-4A8A-94EB-E1464B3492C8}"/>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27CB6A1B-F287-4FB5-8D3A-742602DBDE6B}"/>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D44DCCD7-4A92-40C6-85B6-F473BBDB7A19}"/>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59A8C150-1672-4A30-BB7E-1CD646CB25D0}"/>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F5F206B-19A8-4DF9-B85F-B07B8EE84CE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02F3612-EADE-4DDE-BFD6-950AC3D87E3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07920DD-48F4-47C4-9447-3E0BF6709CE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4496CCC-277E-44EC-AB3E-7B2D86C938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DA05622-AD91-467C-A4F3-40508BA9E9B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154939</xdr:rowOff>
    </xdr:from>
    <xdr:to>
      <xdr:col>24</xdr:col>
      <xdr:colOff>114300</xdr:colOff>
      <xdr:row>102</xdr:row>
      <xdr:rowOff>85089</xdr:rowOff>
    </xdr:to>
    <xdr:sp macro="" textlink="">
      <xdr:nvSpPr>
        <xdr:cNvPr id="420" name="楕円 419">
          <a:extLst>
            <a:ext uri="{FF2B5EF4-FFF2-40B4-BE49-F238E27FC236}">
              <a16:creationId xmlns:a16="http://schemas.microsoft.com/office/drawing/2014/main" id="{44F06ECF-5AD8-46EE-9492-64939D47984C}"/>
            </a:ext>
          </a:extLst>
        </xdr:cNvPr>
        <xdr:cNvSpPr/>
      </xdr:nvSpPr>
      <xdr:spPr>
        <a:xfrm>
          <a:off x="45847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6366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9BBEC4A-AE97-4E1F-99A6-5ED510063C98}"/>
            </a:ext>
          </a:extLst>
        </xdr:cNvPr>
        <xdr:cNvSpPr txBox="1"/>
      </xdr:nvSpPr>
      <xdr:spPr>
        <a:xfrm>
          <a:off x="4673600"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137795</xdr:rowOff>
    </xdr:from>
    <xdr:to>
      <xdr:col>20</xdr:col>
      <xdr:colOff>38100</xdr:colOff>
      <xdr:row>102</xdr:row>
      <xdr:rowOff>67945</xdr:rowOff>
    </xdr:to>
    <xdr:sp macro="" textlink="">
      <xdr:nvSpPr>
        <xdr:cNvPr id="422" name="楕円 421">
          <a:extLst>
            <a:ext uri="{FF2B5EF4-FFF2-40B4-BE49-F238E27FC236}">
              <a16:creationId xmlns:a16="http://schemas.microsoft.com/office/drawing/2014/main" id="{5465A9C5-4B7B-497B-83F3-77A1156395E6}"/>
            </a:ext>
          </a:extLst>
        </xdr:cNvPr>
        <xdr:cNvSpPr/>
      </xdr:nvSpPr>
      <xdr:spPr>
        <a:xfrm>
          <a:off x="3746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17145</xdr:rowOff>
    </xdr:from>
    <xdr:to>
      <xdr:col>24</xdr:col>
      <xdr:colOff>63500</xdr:colOff>
      <xdr:row>102</xdr:row>
      <xdr:rowOff>34289</xdr:rowOff>
    </xdr:to>
    <xdr:cxnSp macro="">
      <xdr:nvCxnSpPr>
        <xdr:cNvPr id="423" name="直線コネクタ 422">
          <a:extLst>
            <a:ext uri="{FF2B5EF4-FFF2-40B4-BE49-F238E27FC236}">
              <a16:creationId xmlns:a16="http://schemas.microsoft.com/office/drawing/2014/main" id="{85ACB754-551B-4803-87C2-BA5C3AF9B84A}"/>
            </a:ext>
          </a:extLst>
        </xdr:cNvPr>
        <xdr:cNvCxnSpPr/>
      </xdr:nvCxnSpPr>
      <xdr:spPr>
        <a:xfrm>
          <a:off x="3797300" y="175050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93980</xdr:rowOff>
    </xdr:from>
    <xdr:to>
      <xdr:col>15</xdr:col>
      <xdr:colOff>101600</xdr:colOff>
      <xdr:row>102</xdr:row>
      <xdr:rowOff>24130</xdr:rowOff>
    </xdr:to>
    <xdr:sp macro="" textlink="">
      <xdr:nvSpPr>
        <xdr:cNvPr id="424" name="楕円 423">
          <a:extLst>
            <a:ext uri="{FF2B5EF4-FFF2-40B4-BE49-F238E27FC236}">
              <a16:creationId xmlns:a16="http://schemas.microsoft.com/office/drawing/2014/main" id="{9762C126-B76C-4796-BB33-A2F12F226B6A}"/>
            </a:ext>
          </a:extLst>
        </xdr:cNvPr>
        <xdr:cNvSpPr/>
      </xdr:nvSpPr>
      <xdr:spPr>
        <a:xfrm>
          <a:off x="2857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144780</xdr:rowOff>
    </xdr:from>
    <xdr:to>
      <xdr:col>19</xdr:col>
      <xdr:colOff>177800</xdr:colOff>
      <xdr:row>102</xdr:row>
      <xdr:rowOff>17145</xdr:rowOff>
    </xdr:to>
    <xdr:cxnSp macro="">
      <xdr:nvCxnSpPr>
        <xdr:cNvPr id="425" name="直線コネクタ 424">
          <a:extLst>
            <a:ext uri="{FF2B5EF4-FFF2-40B4-BE49-F238E27FC236}">
              <a16:creationId xmlns:a16="http://schemas.microsoft.com/office/drawing/2014/main" id="{A4168B35-8409-4583-8930-E9C800A5D3ED}"/>
            </a:ext>
          </a:extLst>
        </xdr:cNvPr>
        <xdr:cNvCxnSpPr/>
      </xdr:nvCxnSpPr>
      <xdr:spPr>
        <a:xfrm>
          <a:off x="2908300" y="17461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53975</xdr:rowOff>
    </xdr:from>
    <xdr:to>
      <xdr:col>10</xdr:col>
      <xdr:colOff>165100</xdr:colOff>
      <xdr:row>101</xdr:row>
      <xdr:rowOff>155575</xdr:rowOff>
    </xdr:to>
    <xdr:sp macro="" textlink="">
      <xdr:nvSpPr>
        <xdr:cNvPr id="426" name="楕円 425">
          <a:extLst>
            <a:ext uri="{FF2B5EF4-FFF2-40B4-BE49-F238E27FC236}">
              <a16:creationId xmlns:a16="http://schemas.microsoft.com/office/drawing/2014/main" id="{0557D86E-E106-484A-A86F-A75169356CB6}"/>
            </a:ext>
          </a:extLst>
        </xdr:cNvPr>
        <xdr:cNvSpPr/>
      </xdr:nvSpPr>
      <xdr:spPr>
        <a:xfrm>
          <a:off x="1968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104775</xdr:rowOff>
    </xdr:from>
    <xdr:to>
      <xdr:col>15</xdr:col>
      <xdr:colOff>50800</xdr:colOff>
      <xdr:row>101</xdr:row>
      <xdr:rowOff>144780</xdr:rowOff>
    </xdr:to>
    <xdr:cxnSp macro="">
      <xdr:nvCxnSpPr>
        <xdr:cNvPr id="427" name="直線コネクタ 426">
          <a:extLst>
            <a:ext uri="{FF2B5EF4-FFF2-40B4-BE49-F238E27FC236}">
              <a16:creationId xmlns:a16="http://schemas.microsoft.com/office/drawing/2014/main" id="{183FF3E5-D423-41F6-9A0E-45F99261FD0E}"/>
            </a:ext>
          </a:extLst>
        </xdr:cNvPr>
        <xdr:cNvCxnSpPr/>
      </xdr:nvCxnSpPr>
      <xdr:spPr>
        <a:xfrm>
          <a:off x="2019300" y="17421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12064</xdr:rowOff>
    </xdr:from>
    <xdr:to>
      <xdr:col>6</xdr:col>
      <xdr:colOff>38100</xdr:colOff>
      <xdr:row>101</xdr:row>
      <xdr:rowOff>113664</xdr:rowOff>
    </xdr:to>
    <xdr:sp macro="" textlink="">
      <xdr:nvSpPr>
        <xdr:cNvPr id="428" name="楕円 427">
          <a:extLst>
            <a:ext uri="{FF2B5EF4-FFF2-40B4-BE49-F238E27FC236}">
              <a16:creationId xmlns:a16="http://schemas.microsoft.com/office/drawing/2014/main" id="{8A5EB19E-5221-480E-BCA3-965126213144}"/>
            </a:ext>
          </a:extLst>
        </xdr:cNvPr>
        <xdr:cNvSpPr/>
      </xdr:nvSpPr>
      <xdr:spPr>
        <a:xfrm>
          <a:off x="1079500" y="173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62864</xdr:rowOff>
    </xdr:from>
    <xdr:to>
      <xdr:col>10</xdr:col>
      <xdr:colOff>114300</xdr:colOff>
      <xdr:row>101</xdr:row>
      <xdr:rowOff>104775</xdr:rowOff>
    </xdr:to>
    <xdr:cxnSp macro="">
      <xdr:nvCxnSpPr>
        <xdr:cNvPr id="429" name="直線コネクタ 428">
          <a:extLst>
            <a:ext uri="{FF2B5EF4-FFF2-40B4-BE49-F238E27FC236}">
              <a16:creationId xmlns:a16="http://schemas.microsoft.com/office/drawing/2014/main" id="{35748A4C-B04D-4079-981E-CB3962816999}"/>
            </a:ext>
          </a:extLst>
        </xdr:cNvPr>
        <xdr:cNvCxnSpPr/>
      </xdr:nvCxnSpPr>
      <xdr:spPr>
        <a:xfrm>
          <a:off x="1130300" y="173793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118127</xdr:rowOff>
    </xdr:from>
    <xdr:ext cx="405111" cy="259045"/>
    <xdr:sp macro="" textlink="">
      <xdr:nvSpPr>
        <xdr:cNvPr id="430" name="n_1aveValue【市民会館】&#10;有形固定資産減価償却率">
          <a:extLst>
            <a:ext uri="{FF2B5EF4-FFF2-40B4-BE49-F238E27FC236}">
              <a16:creationId xmlns:a16="http://schemas.microsoft.com/office/drawing/2014/main" id="{D933CB9B-2870-42A8-8FD1-B700D54BB5DB}"/>
            </a:ext>
          </a:extLst>
        </xdr:cNvPr>
        <xdr:cNvSpPr txBox="1"/>
      </xdr:nvSpPr>
      <xdr:spPr>
        <a:xfrm>
          <a:off x="3582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116222</xdr:rowOff>
    </xdr:from>
    <xdr:ext cx="405111" cy="259045"/>
    <xdr:sp macro="" textlink="">
      <xdr:nvSpPr>
        <xdr:cNvPr id="431" name="n_2aveValue【市民会館】&#10;有形固定資産減価償却率">
          <a:extLst>
            <a:ext uri="{FF2B5EF4-FFF2-40B4-BE49-F238E27FC236}">
              <a16:creationId xmlns:a16="http://schemas.microsoft.com/office/drawing/2014/main" id="{A49C45F2-E4BD-4328-9CF2-F87E0566471C}"/>
            </a:ext>
          </a:extLst>
        </xdr:cNvPr>
        <xdr:cNvSpPr txBox="1"/>
      </xdr:nvSpPr>
      <xdr:spPr>
        <a:xfrm>
          <a:off x="2705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91457</xdr:rowOff>
    </xdr:from>
    <xdr:ext cx="405111" cy="259045"/>
    <xdr:sp macro="" textlink="">
      <xdr:nvSpPr>
        <xdr:cNvPr id="432" name="n_3aveValue【市民会館】&#10;有形固定資産減価償却率">
          <a:extLst>
            <a:ext uri="{FF2B5EF4-FFF2-40B4-BE49-F238E27FC236}">
              <a16:creationId xmlns:a16="http://schemas.microsoft.com/office/drawing/2014/main" id="{E2B8DD96-F42C-40F4-B804-A07764C6F0AA}"/>
            </a:ext>
          </a:extLst>
        </xdr:cNvPr>
        <xdr:cNvSpPr txBox="1"/>
      </xdr:nvSpPr>
      <xdr:spPr>
        <a:xfrm>
          <a:off x="1816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433" name="n_4aveValue【市民会館】&#10;有形固定資産減価償却率">
          <a:extLst>
            <a:ext uri="{FF2B5EF4-FFF2-40B4-BE49-F238E27FC236}">
              <a16:creationId xmlns:a16="http://schemas.microsoft.com/office/drawing/2014/main" id="{D22E2AE9-6D5F-4991-8F2D-2B9F3DA58B9A}"/>
            </a:ext>
          </a:extLst>
        </xdr:cNvPr>
        <xdr:cNvSpPr txBox="1"/>
      </xdr:nvSpPr>
      <xdr:spPr>
        <a:xfrm>
          <a:off x="927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84472</xdr:rowOff>
    </xdr:from>
    <xdr:ext cx="405111" cy="259045"/>
    <xdr:sp macro="" textlink="">
      <xdr:nvSpPr>
        <xdr:cNvPr id="434" name="n_1mainValue【市民会館】&#10;有形固定資産減価償却率">
          <a:extLst>
            <a:ext uri="{FF2B5EF4-FFF2-40B4-BE49-F238E27FC236}">
              <a16:creationId xmlns:a16="http://schemas.microsoft.com/office/drawing/2014/main" id="{0A5E4349-CA5E-4BB2-B398-75E807AA5738}"/>
            </a:ext>
          </a:extLst>
        </xdr:cNvPr>
        <xdr:cNvSpPr txBox="1"/>
      </xdr:nvSpPr>
      <xdr:spPr>
        <a:xfrm>
          <a:off x="35820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40657</xdr:rowOff>
    </xdr:from>
    <xdr:ext cx="405111" cy="259045"/>
    <xdr:sp macro="" textlink="">
      <xdr:nvSpPr>
        <xdr:cNvPr id="435" name="n_2mainValue【市民会館】&#10;有形固定資産減価償却率">
          <a:extLst>
            <a:ext uri="{FF2B5EF4-FFF2-40B4-BE49-F238E27FC236}">
              <a16:creationId xmlns:a16="http://schemas.microsoft.com/office/drawing/2014/main" id="{28F538DF-5528-451D-943A-1ACB57C61313}"/>
            </a:ext>
          </a:extLst>
        </xdr:cNvPr>
        <xdr:cNvSpPr txBox="1"/>
      </xdr:nvSpPr>
      <xdr:spPr>
        <a:xfrm>
          <a:off x="2705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652</xdr:rowOff>
    </xdr:from>
    <xdr:ext cx="405111" cy="259045"/>
    <xdr:sp macro="" textlink="">
      <xdr:nvSpPr>
        <xdr:cNvPr id="436" name="n_3mainValue【市民会館】&#10;有形固定資産減価償却率">
          <a:extLst>
            <a:ext uri="{FF2B5EF4-FFF2-40B4-BE49-F238E27FC236}">
              <a16:creationId xmlns:a16="http://schemas.microsoft.com/office/drawing/2014/main" id="{6325B6F3-167B-4602-9FEB-A1027B64BC6D}"/>
            </a:ext>
          </a:extLst>
        </xdr:cNvPr>
        <xdr:cNvSpPr txBox="1"/>
      </xdr:nvSpPr>
      <xdr:spPr>
        <a:xfrm>
          <a:off x="181674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130191</xdr:rowOff>
    </xdr:from>
    <xdr:ext cx="405111" cy="259045"/>
    <xdr:sp macro="" textlink="">
      <xdr:nvSpPr>
        <xdr:cNvPr id="437" name="n_4mainValue【市民会館】&#10;有形固定資産減価償却率">
          <a:extLst>
            <a:ext uri="{FF2B5EF4-FFF2-40B4-BE49-F238E27FC236}">
              <a16:creationId xmlns:a16="http://schemas.microsoft.com/office/drawing/2014/main" id="{C609C406-4826-42B5-8E45-56F0D801C973}"/>
            </a:ext>
          </a:extLst>
        </xdr:cNvPr>
        <xdr:cNvSpPr txBox="1"/>
      </xdr:nvSpPr>
      <xdr:spPr>
        <a:xfrm>
          <a:off x="927744" y="1710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90D403AC-3443-4009-B86E-62BF7A3D11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284156C0-80F4-44AC-9745-FD0C53B5C9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7ED4FC1-8E6F-4000-A59E-8DAA50826A9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D43AD02-BC89-419E-AB4A-08D80CAFF4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F7A80E2-B386-4151-B3F0-B97E52D47E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9985375D-ECCA-4535-A919-A8CA0D031F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BEF75455-9482-4081-821B-FB462A8116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B799C7D-4292-4DDE-8E67-C9356CCE89B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7C2B7BC-8272-4434-BFD9-840B808312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39A64E59-6A77-43AC-8A12-7356431738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D48A7D0A-936F-4C67-955D-553D83222722}"/>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64ECAA09-0725-42EB-ABA2-3C8C44BA2A6A}"/>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8C376E0E-7142-4865-BE3D-0B27A0086BC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21231592-9D19-4E91-BA5D-C75A8C3A838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8906D225-42D0-45A1-B666-457AF0AD23D7}"/>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3999D332-D30F-4A4A-9829-4AA5D5EA5D4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C75971FE-0F94-43B1-8CEE-978C98A1D13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80B55C5F-29FA-49A9-BAF8-E2E4C1AE68D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5D437334-92C5-4F30-BE9F-3D9E16CB6EF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B8FAB13E-E660-4807-96CA-712C423C34BB}"/>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611D76A2-6EBB-44BA-94CD-5F97B6AD6F41}"/>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ABF7CB9D-6110-42D4-92FB-388EB432B468}"/>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3C555798-3C42-4278-8E01-50755ED21541}"/>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0C558F1A-68DF-4738-A37E-A1D4F8B5278F}"/>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a:extLst>
            <a:ext uri="{FF2B5EF4-FFF2-40B4-BE49-F238E27FC236}">
              <a16:creationId xmlns:a16="http://schemas.microsoft.com/office/drawing/2014/main" id="{EE452C39-4E1B-40CE-BEE7-B31FCCD547D8}"/>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3FCB051B-16F5-4032-8C20-0BAD4744BC67}"/>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8A6BD390-4F13-460F-AC96-0CB24D502508}"/>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9243D26B-5050-4719-9750-DD582402B266}"/>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5EE40F4C-266E-481E-BD86-31728051F89C}"/>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27D19904-7867-4EA0-9205-7F83CF1A2EFB}"/>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F1F7073-E1B4-4B15-A8FA-CACABA370FC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31A77CE-5761-4FE2-9912-5AA6E49A7F2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5EE56BF-4B97-4D25-A583-9200964F7FA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655BE9F-9428-42F0-AC8D-812AB77209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1C633F0-9626-4B92-AC5B-AF61C4EA03D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53975</xdr:rowOff>
    </xdr:from>
    <xdr:to>
      <xdr:col>55</xdr:col>
      <xdr:colOff>50800</xdr:colOff>
      <xdr:row>100</xdr:row>
      <xdr:rowOff>155575</xdr:rowOff>
    </xdr:to>
    <xdr:sp macro="" textlink="">
      <xdr:nvSpPr>
        <xdr:cNvPr id="473" name="楕円 472">
          <a:extLst>
            <a:ext uri="{FF2B5EF4-FFF2-40B4-BE49-F238E27FC236}">
              <a16:creationId xmlns:a16="http://schemas.microsoft.com/office/drawing/2014/main" id="{8218565E-ABBD-420A-8569-5E80B2B21AA9}"/>
            </a:ext>
          </a:extLst>
        </xdr:cNvPr>
        <xdr:cNvSpPr/>
      </xdr:nvSpPr>
      <xdr:spPr>
        <a:xfrm>
          <a:off x="10426700" y="171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7002</xdr:rowOff>
    </xdr:from>
    <xdr:ext cx="469744" cy="259045"/>
    <xdr:sp macro="" textlink="">
      <xdr:nvSpPr>
        <xdr:cNvPr id="474" name="【市民会館】&#10;一人当たり面積該当値テキスト">
          <a:extLst>
            <a:ext uri="{FF2B5EF4-FFF2-40B4-BE49-F238E27FC236}">
              <a16:creationId xmlns:a16="http://schemas.microsoft.com/office/drawing/2014/main" id="{DDF460DF-28A0-4DF5-87DB-BD3804324F79}"/>
            </a:ext>
          </a:extLst>
        </xdr:cNvPr>
        <xdr:cNvSpPr txBox="1"/>
      </xdr:nvSpPr>
      <xdr:spPr>
        <a:xfrm>
          <a:off x="10515600" y="1715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65405</xdr:rowOff>
    </xdr:from>
    <xdr:to>
      <xdr:col>50</xdr:col>
      <xdr:colOff>165100</xdr:colOff>
      <xdr:row>100</xdr:row>
      <xdr:rowOff>167005</xdr:rowOff>
    </xdr:to>
    <xdr:sp macro="" textlink="">
      <xdr:nvSpPr>
        <xdr:cNvPr id="475" name="楕円 474">
          <a:extLst>
            <a:ext uri="{FF2B5EF4-FFF2-40B4-BE49-F238E27FC236}">
              <a16:creationId xmlns:a16="http://schemas.microsoft.com/office/drawing/2014/main" id="{1717E038-0CFF-4B0E-AA5A-4C872BC18217}"/>
            </a:ext>
          </a:extLst>
        </xdr:cNvPr>
        <xdr:cNvSpPr/>
      </xdr:nvSpPr>
      <xdr:spPr>
        <a:xfrm>
          <a:off x="9588500" y="172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104775</xdr:rowOff>
    </xdr:from>
    <xdr:to>
      <xdr:col>55</xdr:col>
      <xdr:colOff>0</xdr:colOff>
      <xdr:row>100</xdr:row>
      <xdr:rowOff>116205</xdr:rowOff>
    </xdr:to>
    <xdr:cxnSp macro="">
      <xdr:nvCxnSpPr>
        <xdr:cNvPr id="476" name="直線コネクタ 475">
          <a:extLst>
            <a:ext uri="{FF2B5EF4-FFF2-40B4-BE49-F238E27FC236}">
              <a16:creationId xmlns:a16="http://schemas.microsoft.com/office/drawing/2014/main" id="{73C2321F-CDFE-4C16-969A-B1F80B1515BC}"/>
            </a:ext>
          </a:extLst>
        </xdr:cNvPr>
        <xdr:cNvCxnSpPr/>
      </xdr:nvCxnSpPr>
      <xdr:spPr>
        <a:xfrm flipV="1">
          <a:off x="9639300" y="172497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71120</xdr:rowOff>
    </xdr:from>
    <xdr:to>
      <xdr:col>46</xdr:col>
      <xdr:colOff>38100</xdr:colOff>
      <xdr:row>101</xdr:row>
      <xdr:rowOff>1270</xdr:rowOff>
    </xdr:to>
    <xdr:sp macro="" textlink="">
      <xdr:nvSpPr>
        <xdr:cNvPr id="477" name="楕円 476">
          <a:extLst>
            <a:ext uri="{FF2B5EF4-FFF2-40B4-BE49-F238E27FC236}">
              <a16:creationId xmlns:a16="http://schemas.microsoft.com/office/drawing/2014/main" id="{963A5536-39F5-457C-B703-124468B741BF}"/>
            </a:ext>
          </a:extLst>
        </xdr:cNvPr>
        <xdr:cNvSpPr/>
      </xdr:nvSpPr>
      <xdr:spPr>
        <a:xfrm>
          <a:off x="8699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116205</xdr:rowOff>
    </xdr:from>
    <xdr:to>
      <xdr:col>50</xdr:col>
      <xdr:colOff>114300</xdr:colOff>
      <xdr:row>100</xdr:row>
      <xdr:rowOff>121920</xdr:rowOff>
    </xdr:to>
    <xdr:cxnSp macro="">
      <xdr:nvCxnSpPr>
        <xdr:cNvPr id="478" name="直線コネクタ 477">
          <a:extLst>
            <a:ext uri="{FF2B5EF4-FFF2-40B4-BE49-F238E27FC236}">
              <a16:creationId xmlns:a16="http://schemas.microsoft.com/office/drawing/2014/main" id="{90F04314-95DE-4BEA-AA29-F0CB0A181863}"/>
            </a:ext>
          </a:extLst>
        </xdr:cNvPr>
        <xdr:cNvCxnSpPr/>
      </xdr:nvCxnSpPr>
      <xdr:spPr>
        <a:xfrm flipV="1">
          <a:off x="8750300" y="17261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71120</xdr:rowOff>
    </xdr:from>
    <xdr:to>
      <xdr:col>41</xdr:col>
      <xdr:colOff>101600</xdr:colOff>
      <xdr:row>101</xdr:row>
      <xdr:rowOff>1270</xdr:rowOff>
    </xdr:to>
    <xdr:sp macro="" textlink="">
      <xdr:nvSpPr>
        <xdr:cNvPr id="479" name="楕円 478">
          <a:extLst>
            <a:ext uri="{FF2B5EF4-FFF2-40B4-BE49-F238E27FC236}">
              <a16:creationId xmlns:a16="http://schemas.microsoft.com/office/drawing/2014/main" id="{B089614D-91F8-4E8B-9D69-224861D509E6}"/>
            </a:ext>
          </a:extLst>
        </xdr:cNvPr>
        <xdr:cNvSpPr/>
      </xdr:nvSpPr>
      <xdr:spPr>
        <a:xfrm>
          <a:off x="781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121920</xdr:rowOff>
    </xdr:from>
    <xdr:to>
      <xdr:col>45</xdr:col>
      <xdr:colOff>177800</xdr:colOff>
      <xdr:row>100</xdr:row>
      <xdr:rowOff>121920</xdr:rowOff>
    </xdr:to>
    <xdr:cxnSp macro="">
      <xdr:nvCxnSpPr>
        <xdr:cNvPr id="480" name="直線コネクタ 479">
          <a:extLst>
            <a:ext uri="{FF2B5EF4-FFF2-40B4-BE49-F238E27FC236}">
              <a16:creationId xmlns:a16="http://schemas.microsoft.com/office/drawing/2014/main" id="{8D194D8E-35E0-4579-98A0-8CA73ED20BF5}"/>
            </a:ext>
          </a:extLst>
        </xdr:cNvPr>
        <xdr:cNvCxnSpPr/>
      </xdr:nvCxnSpPr>
      <xdr:spPr>
        <a:xfrm>
          <a:off x="7861300" y="17266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76836</xdr:rowOff>
    </xdr:from>
    <xdr:to>
      <xdr:col>36</xdr:col>
      <xdr:colOff>165100</xdr:colOff>
      <xdr:row>101</xdr:row>
      <xdr:rowOff>6986</xdr:rowOff>
    </xdr:to>
    <xdr:sp macro="" textlink="">
      <xdr:nvSpPr>
        <xdr:cNvPr id="481" name="楕円 480">
          <a:extLst>
            <a:ext uri="{FF2B5EF4-FFF2-40B4-BE49-F238E27FC236}">
              <a16:creationId xmlns:a16="http://schemas.microsoft.com/office/drawing/2014/main" id="{A955A75D-29CA-48AA-BDE5-BDF4ECD03E1B}"/>
            </a:ext>
          </a:extLst>
        </xdr:cNvPr>
        <xdr:cNvSpPr/>
      </xdr:nvSpPr>
      <xdr:spPr>
        <a:xfrm>
          <a:off x="6921500" y="172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121920</xdr:rowOff>
    </xdr:from>
    <xdr:to>
      <xdr:col>41</xdr:col>
      <xdr:colOff>50800</xdr:colOff>
      <xdr:row>100</xdr:row>
      <xdr:rowOff>127636</xdr:rowOff>
    </xdr:to>
    <xdr:cxnSp macro="">
      <xdr:nvCxnSpPr>
        <xdr:cNvPr id="482" name="直線コネクタ 481">
          <a:extLst>
            <a:ext uri="{FF2B5EF4-FFF2-40B4-BE49-F238E27FC236}">
              <a16:creationId xmlns:a16="http://schemas.microsoft.com/office/drawing/2014/main" id="{D9B105A2-E606-4CF0-B584-7E2FDD03762E}"/>
            </a:ext>
          </a:extLst>
        </xdr:cNvPr>
        <xdr:cNvCxnSpPr/>
      </xdr:nvCxnSpPr>
      <xdr:spPr>
        <a:xfrm flipV="1">
          <a:off x="6972300" y="172669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a:extLst>
            <a:ext uri="{FF2B5EF4-FFF2-40B4-BE49-F238E27FC236}">
              <a16:creationId xmlns:a16="http://schemas.microsoft.com/office/drawing/2014/main" id="{6DD977A8-304F-43D4-8EAA-7BE95243C34F}"/>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a:extLst>
            <a:ext uri="{FF2B5EF4-FFF2-40B4-BE49-F238E27FC236}">
              <a16:creationId xmlns:a16="http://schemas.microsoft.com/office/drawing/2014/main" id="{BE104CE2-BBF1-472D-8646-5876B042D3FC}"/>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a:extLst>
            <a:ext uri="{FF2B5EF4-FFF2-40B4-BE49-F238E27FC236}">
              <a16:creationId xmlns:a16="http://schemas.microsoft.com/office/drawing/2014/main" id="{F370E690-9F19-4F8D-B58C-7C75576F9305}"/>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a:extLst>
            <a:ext uri="{FF2B5EF4-FFF2-40B4-BE49-F238E27FC236}">
              <a16:creationId xmlns:a16="http://schemas.microsoft.com/office/drawing/2014/main" id="{6E0C3932-F2FE-40C7-9423-2C4DBE5834E2}"/>
            </a:ext>
          </a:extLst>
        </xdr:cNvPr>
        <xdr:cNvSpPr txBox="1"/>
      </xdr:nvSpPr>
      <xdr:spPr>
        <a:xfrm>
          <a:off x="6737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12082</xdr:rowOff>
    </xdr:from>
    <xdr:ext cx="469744" cy="259045"/>
    <xdr:sp macro="" textlink="">
      <xdr:nvSpPr>
        <xdr:cNvPr id="487" name="n_1mainValue【市民会館】&#10;一人当たり面積">
          <a:extLst>
            <a:ext uri="{FF2B5EF4-FFF2-40B4-BE49-F238E27FC236}">
              <a16:creationId xmlns:a16="http://schemas.microsoft.com/office/drawing/2014/main" id="{F91ED948-A18D-48FB-B3F9-538B27C649EF}"/>
            </a:ext>
          </a:extLst>
        </xdr:cNvPr>
        <xdr:cNvSpPr txBox="1"/>
      </xdr:nvSpPr>
      <xdr:spPr>
        <a:xfrm>
          <a:off x="9391727" y="1698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17797</xdr:rowOff>
    </xdr:from>
    <xdr:ext cx="469744" cy="259045"/>
    <xdr:sp macro="" textlink="">
      <xdr:nvSpPr>
        <xdr:cNvPr id="488" name="n_2mainValue【市民会館】&#10;一人当たり面積">
          <a:extLst>
            <a:ext uri="{FF2B5EF4-FFF2-40B4-BE49-F238E27FC236}">
              <a16:creationId xmlns:a16="http://schemas.microsoft.com/office/drawing/2014/main" id="{987E4455-3EF8-4E00-8F14-312950F5614C}"/>
            </a:ext>
          </a:extLst>
        </xdr:cNvPr>
        <xdr:cNvSpPr txBox="1"/>
      </xdr:nvSpPr>
      <xdr:spPr>
        <a:xfrm>
          <a:off x="8515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17797</xdr:rowOff>
    </xdr:from>
    <xdr:ext cx="469744" cy="259045"/>
    <xdr:sp macro="" textlink="">
      <xdr:nvSpPr>
        <xdr:cNvPr id="489" name="n_3mainValue【市民会館】&#10;一人当たり面積">
          <a:extLst>
            <a:ext uri="{FF2B5EF4-FFF2-40B4-BE49-F238E27FC236}">
              <a16:creationId xmlns:a16="http://schemas.microsoft.com/office/drawing/2014/main" id="{FF64F36A-2A1E-4D14-BD73-E8A238533A01}"/>
            </a:ext>
          </a:extLst>
        </xdr:cNvPr>
        <xdr:cNvSpPr txBox="1"/>
      </xdr:nvSpPr>
      <xdr:spPr>
        <a:xfrm>
          <a:off x="7626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23513</xdr:rowOff>
    </xdr:from>
    <xdr:ext cx="469744" cy="259045"/>
    <xdr:sp macro="" textlink="">
      <xdr:nvSpPr>
        <xdr:cNvPr id="490" name="n_4mainValue【市民会館】&#10;一人当たり面積">
          <a:extLst>
            <a:ext uri="{FF2B5EF4-FFF2-40B4-BE49-F238E27FC236}">
              <a16:creationId xmlns:a16="http://schemas.microsoft.com/office/drawing/2014/main" id="{36D51226-D30B-46DC-B7AD-476ACBF00403}"/>
            </a:ext>
          </a:extLst>
        </xdr:cNvPr>
        <xdr:cNvSpPr txBox="1"/>
      </xdr:nvSpPr>
      <xdr:spPr>
        <a:xfrm>
          <a:off x="6737427" y="169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6804267-8603-4D7B-8829-66B0E2C5C79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3815F6D-16DB-4A3A-9761-0ED2842DA3F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DEC724FF-D7DB-4097-B648-BEBB9EC5D4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8B90C64-FE98-44E9-BFE4-B80EB99A2B9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F444030-A57B-449F-A8DD-00039B4834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8B1153D-4E84-439B-A75F-3BB7EA4224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D97B0B6-2C40-4030-B224-FBCEA05570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86C505A-C6D3-46D6-89FB-D4897D328B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E5A3B56-B8F7-4007-86C1-9F4CE06F19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6F144E5-CF24-4550-90F6-9430FA585CA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2BCEFAD8-E529-42A9-BC7E-901212E51C4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9F1F54E8-0DD5-483D-B8B5-C28A6D63554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9B16DFE4-5CD2-4578-923C-DBEBD2F3446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F88A8173-6FE6-4D3B-AA35-4019F213709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78B87A8B-C7B4-4B47-8261-ED1AEE0D349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83F2C5D4-6EB6-42F5-8FCF-C58DEE41E2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E4E75056-4AA1-4391-83DE-EFB1C56717C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226E8F3-30E5-4906-BAC1-360776F60C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BC429EA2-2214-468C-8D2F-E69E419EB2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50FB041B-A42A-45B5-AE53-26EE18A7745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3E2E5D38-0FAC-4A74-8BF6-DE5661FEB48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489EC11-6B14-4069-8CD9-868345251A8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36376523-29ED-4568-B3C4-A77F50CEE1D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B9FF997-0387-4FB3-AC90-CF9D0610E0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8D9B7F3C-68A5-4697-868D-848E23118136}"/>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7B0E1C80-935E-43E4-B757-22C155C432B3}"/>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947F1A40-BAA2-45AC-B157-4D829F28172A}"/>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2E5B53E7-7998-4B0F-B6A5-8BC6E2498A8A}"/>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B62F79B6-0162-4854-B9F0-D88A63B7B17A}"/>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F0370DA-0C2D-4C60-93A3-C11AB6DC7C19}"/>
            </a:ext>
          </a:extLst>
        </xdr:cNvPr>
        <xdr:cNvSpPr txBox="1"/>
      </xdr:nvSpPr>
      <xdr:spPr>
        <a:xfrm>
          <a:off x="16357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775054E6-DF13-4E2D-851E-CE275CABD8E1}"/>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F360F1DB-EA9C-49A5-8A40-BA3DBDE6B59C}"/>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E935CB17-0226-4F40-93F4-5545FE8742E6}"/>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D6E838B4-CB90-43A0-9EA4-986F8B6F9DA2}"/>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F5F7C487-E8D6-4595-97AA-7AD068E9E96A}"/>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637681C-6C0C-4A48-A59A-3D9D98AA338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51E838E-BF99-418B-8FB6-B138EC301A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7C68C50-CB4A-410E-AB27-AAE566B641B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6B68BE8-4C4F-468F-A604-51640C166BE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677BA94-3633-43C4-86BE-8820C23FC21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31" name="楕円 530">
          <a:extLst>
            <a:ext uri="{FF2B5EF4-FFF2-40B4-BE49-F238E27FC236}">
              <a16:creationId xmlns:a16="http://schemas.microsoft.com/office/drawing/2014/main" id="{FBFC089A-648F-4D0A-8077-655CEB668328}"/>
            </a:ext>
          </a:extLst>
        </xdr:cNvPr>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24782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F72F846C-E20C-4A21-AA84-30770CC99B80}"/>
            </a:ext>
          </a:extLst>
        </xdr:cNvPr>
        <xdr:cNvSpPr txBox="1"/>
      </xdr:nvSpPr>
      <xdr:spPr>
        <a:xfrm>
          <a:off x="16357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533" name="楕円 532">
          <a:extLst>
            <a:ext uri="{FF2B5EF4-FFF2-40B4-BE49-F238E27FC236}">
              <a16:creationId xmlns:a16="http://schemas.microsoft.com/office/drawing/2014/main" id="{A4B5F0DA-4538-42EB-A214-C2C5A46E937E}"/>
            </a:ext>
          </a:extLst>
        </xdr:cNvPr>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47625</xdr:rowOff>
    </xdr:from>
    <xdr:to>
      <xdr:col>85</xdr:col>
      <xdr:colOff>127000</xdr:colOff>
      <xdr:row>38</xdr:row>
      <xdr:rowOff>97155</xdr:rowOff>
    </xdr:to>
    <xdr:cxnSp macro="">
      <xdr:nvCxnSpPr>
        <xdr:cNvPr id="534" name="直線コネクタ 533">
          <a:extLst>
            <a:ext uri="{FF2B5EF4-FFF2-40B4-BE49-F238E27FC236}">
              <a16:creationId xmlns:a16="http://schemas.microsoft.com/office/drawing/2014/main" id="{07BCFB52-04C3-44CC-A132-E2F07A577D34}"/>
            </a:ext>
          </a:extLst>
        </xdr:cNvPr>
        <xdr:cNvCxnSpPr/>
      </xdr:nvCxnSpPr>
      <xdr:spPr>
        <a:xfrm>
          <a:off x="15481300" y="65627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35" name="楕円 534">
          <a:extLst>
            <a:ext uri="{FF2B5EF4-FFF2-40B4-BE49-F238E27FC236}">
              <a16:creationId xmlns:a16="http://schemas.microsoft.com/office/drawing/2014/main" id="{906194ED-760C-46C0-B8C1-56618A0010B4}"/>
            </a:ext>
          </a:extLst>
        </xdr:cNvPr>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47625</xdr:rowOff>
    </xdr:to>
    <xdr:cxnSp macro="">
      <xdr:nvCxnSpPr>
        <xdr:cNvPr id="536" name="直線コネクタ 535">
          <a:extLst>
            <a:ext uri="{FF2B5EF4-FFF2-40B4-BE49-F238E27FC236}">
              <a16:creationId xmlns:a16="http://schemas.microsoft.com/office/drawing/2014/main" id="{E7C9BE88-680F-453F-BACB-184E531BB070}"/>
            </a:ext>
          </a:extLst>
        </xdr:cNvPr>
        <xdr:cNvCxnSpPr/>
      </xdr:nvCxnSpPr>
      <xdr:spPr>
        <a:xfrm>
          <a:off x="14592300" y="65112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80645</xdr:rowOff>
    </xdr:from>
    <xdr:to>
      <xdr:col>72</xdr:col>
      <xdr:colOff>38100</xdr:colOff>
      <xdr:row>38</xdr:row>
      <xdr:rowOff>10795</xdr:rowOff>
    </xdr:to>
    <xdr:sp macro="" textlink="">
      <xdr:nvSpPr>
        <xdr:cNvPr id="537" name="楕円 536">
          <a:extLst>
            <a:ext uri="{FF2B5EF4-FFF2-40B4-BE49-F238E27FC236}">
              <a16:creationId xmlns:a16="http://schemas.microsoft.com/office/drawing/2014/main" id="{D41193CD-810A-4140-ABED-BCE9352E49C1}"/>
            </a:ext>
          </a:extLst>
        </xdr:cNvPr>
        <xdr:cNvSpPr/>
      </xdr:nvSpPr>
      <xdr:spPr>
        <a:xfrm>
          <a:off x="13652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131445</xdr:rowOff>
    </xdr:from>
    <xdr:to>
      <xdr:col>76</xdr:col>
      <xdr:colOff>114300</xdr:colOff>
      <xdr:row>37</xdr:row>
      <xdr:rowOff>167640</xdr:rowOff>
    </xdr:to>
    <xdr:cxnSp macro="">
      <xdr:nvCxnSpPr>
        <xdr:cNvPr id="538" name="直線コネクタ 537">
          <a:extLst>
            <a:ext uri="{FF2B5EF4-FFF2-40B4-BE49-F238E27FC236}">
              <a16:creationId xmlns:a16="http://schemas.microsoft.com/office/drawing/2014/main" id="{334A1003-6948-4EB0-B138-99EE62E1D13F}"/>
            </a:ext>
          </a:extLst>
        </xdr:cNvPr>
        <xdr:cNvCxnSpPr/>
      </xdr:nvCxnSpPr>
      <xdr:spPr>
        <a:xfrm>
          <a:off x="13703300" y="64750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19685</xdr:rowOff>
    </xdr:from>
    <xdr:to>
      <xdr:col>67</xdr:col>
      <xdr:colOff>101600</xdr:colOff>
      <xdr:row>37</xdr:row>
      <xdr:rowOff>121285</xdr:rowOff>
    </xdr:to>
    <xdr:sp macro="" textlink="">
      <xdr:nvSpPr>
        <xdr:cNvPr id="539" name="楕円 538">
          <a:extLst>
            <a:ext uri="{FF2B5EF4-FFF2-40B4-BE49-F238E27FC236}">
              <a16:creationId xmlns:a16="http://schemas.microsoft.com/office/drawing/2014/main" id="{D754480F-9A2A-4D22-9566-9B26C40C116D}"/>
            </a:ext>
          </a:extLst>
        </xdr:cNvPr>
        <xdr:cNvSpPr/>
      </xdr:nvSpPr>
      <xdr:spPr>
        <a:xfrm>
          <a:off x="12763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70485</xdr:rowOff>
    </xdr:from>
    <xdr:to>
      <xdr:col>71</xdr:col>
      <xdr:colOff>177800</xdr:colOff>
      <xdr:row>37</xdr:row>
      <xdr:rowOff>131445</xdr:rowOff>
    </xdr:to>
    <xdr:cxnSp macro="">
      <xdr:nvCxnSpPr>
        <xdr:cNvPr id="540" name="直線コネクタ 539">
          <a:extLst>
            <a:ext uri="{FF2B5EF4-FFF2-40B4-BE49-F238E27FC236}">
              <a16:creationId xmlns:a16="http://schemas.microsoft.com/office/drawing/2014/main" id="{8F8F3A06-B67D-4219-9C6B-3BEACCFF38D5}"/>
            </a:ext>
          </a:extLst>
        </xdr:cNvPr>
        <xdr:cNvCxnSpPr/>
      </xdr:nvCxnSpPr>
      <xdr:spPr>
        <a:xfrm>
          <a:off x="12814300" y="64141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DD4C14C5-1B6F-4402-AD53-8A97F81CD023}"/>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C7E3D6F-1EF6-46D0-9C39-BF513CB8C9DD}"/>
            </a:ext>
          </a:extLst>
        </xdr:cNvPr>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901F4F03-116D-4D19-9835-F5312A6D5817}"/>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DCE0EE9-AC0D-4FC8-A954-CE3893CBDFBA}"/>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89552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F81B982C-EF1E-465B-9070-65F1F8A29F3F}"/>
            </a:ext>
          </a:extLst>
        </xdr:cNvPr>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A06AB99B-3936-4257-9179-0C039F377268}"/>
            </a:ext>
          </a:extLst>
        </xdr:cNvPr>
        <xdr:cNvSpPr txBox="1"/>
      </xdr:nvSpPr>
      <xdr:spPr>
        <a:xfrm>
          <a:off x="14389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2C28C9D-2ACD-4F09-AE26-AE2A66E1C806}"/>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9CA42AA9-B083-4779-A985-6931D34E352C}"/>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8B76F25-7107-45A8-BDD9-84193C5B47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405419F-F045-46BA-AC74-A8DA784E293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6BBE787A-FCF0-407D-A8B8-E50DC8313F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0586038-693F-4A09-BCAE-B93A87AE45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8996418-6B66-4A5E-B63C-D8B8E2525B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A574F679-1F9D-4556-A1E4-F075C91816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C847FB9-27E1-40B8-8651-9CD62B2741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BC38A313-E4B2-4E72-815E-B7C16E5A1CE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714EA8E7-83E4-4AB2-9766-B7BFC251C1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D442F79-1B9D-49A6-844F-C4F6A37C6F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C1C8269B-738E-4624-9E98-E2B934E0457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45658317-5CFC-417E-84C5-FC52EDCF986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CD75116-B7EB-4B3F-B477-5AF8A4945D5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64B54CCA-A1CC-4597-921D-4C878E650806}"/>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3E5F279-1564-408C-854F-3D80904FDB4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A0B13D1A-B069-4492-B49B-5B7A159DAA2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110AF4-835F-44DE-BF6A-1AFBBBAA642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F6C431CB-FDAE-45FF-ABCF-0A71E3ABBCB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E492A3E4-E08A-44D3-B701-F315D249F6C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BF2D88BE-DF99-4672-8135-1D9B902CC34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138D5001-98B9-4A55-807F-EA65D463113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600E6B65-67F3-4B48-95DF-609A4E4CA20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AAD794A-F078-4487-BB33-E7F53F97C8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E65EF05D-1A75-421D-9476-47B8B2F72ACC}"/>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E50A6CB1-9C89-425D-9F1C-E55CF852A8BC}"/>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5AFCB4DA-0E2F-4E47-92D0-67DD9DF558A6}"/>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2C02ED13-2C93-471F-85CE-8403A0910598}"/>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78BD626F-143E-4AC6-A2B3-A69C35A53F2F}"/>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123380</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3B1D7ECD-E220-48E5-B65B-1792E1F47C93}"/>
            </a:ext>
          </a:extLst>
        </xdr:cNvPr>
        <xdr:cNvSpPr txBox="1"/>
      </xdr:nvSpPr>
      <xdr:spPr>
        <a:xfrm>
          <a:off x="22199600" y="646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912FD763-4712-451B-95E2-A0AF368D9AAF}"/>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1AE635ED-37AE-465B-840B-8FFF2F61E6D8}"/>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3039F9C5-94E2-4458-B40A-5E6C19A4C631}"/>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B97D9638-EACE-4DA1-9E06-556B806F69F8}"/>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4ECD45A2-2C8A-4803-8905-39FA28B0CE79}"/>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404D420-C857-43D5-9C20-3663A3AA60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23DF762-FB02-42A4-9F98-B323A0E658E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18379E9-1A63-4825-B706-D96E5C62D4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83BEFAA-989A-4905-8BB0-6F9A8E5884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7FF269A-EA99-4088-BD87-1E4E858169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123889</xdr:rowOff>
    </xdr:from>
    <xdr:to>
      <xdr:col>116</xdr:col>
      <xdr:colOff>114300</xdr:colOff>
      <xdr:row>39</xdr:row>
      <xdr:rowOff>54039</xdr:rowOff>
    </xdr:to>
    <xdr:sp macro="" textlink="">
      <xdr:nvSpPr>
        <xdr:cNvPr id="588" name="楕円 587">
          <a:extLst>
            <a:ext uri="{FF2B5EF4-FFF2-40B4-BE49-F238E27FC236}">
              <a16:creationId xmlns:a16="http://schemas.microsoft.com/office/drawing/2014/main" id="{12D777E8-3FBE-4A5E-BB14-21FE65EA5B51}"/>
            </a:ext>
          </a:extLst>
        </xdr:cNvPr>
        <xdr:cNvSpPr/>
      </xdr:nvSpPr>
      <xdr:spPr>
        <a:xfrm>
          <a:off x="22110700" y="66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102316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E11D9CA3-3D8E-49D0-A4B8-8ED90DB4CC5D}"/>
            </a:ext>
          </a:extLst>
        </xdr:cNvPr>
        <xdr:cNvSpPr txBox="1"/>
      </xdr:nvSpPr>
      <xdr:spPr>
        <a:xfrm>
          <a:off x="22199600" y="661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129253</xdr:rowOff>
    </xdr:from>
    <xdr:to>
      <xdr:col>112</xdr:col>
      <xdr:colOff>38100</xdr:colOff>
      <xdr:row>39</xdr:row>
      <xdr:rowOff>59403</xdr:rowOff>
    </xdr:to>
    <xdr:sp macro="" textlink="">
      <xdr:nvSpPr>
        <xdr:cNvPr id="590" name="楕円 589">
          <a:extLst>
            <a:ext uri="{FF2B5EF4-FFF2-40B4-BE49-F238E27FC236}">
              <a16:creationId xmlns:a16="http://schemas.microsoft.com/office/drawing/2014/main" id="{171373C4-C75F-4EC6-966A-69746C26DCF7}"/>
            </a:ext>
          </a:extLst>
        </xdr:cNvPr>
        <xdr:cNvSpPr/>
      </xdr:nvSpPr>
      <xdr:spPr>
        <a:xfrm>
          <a:off x="21272500" y="664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3239</xdr:rowOff>
    </xdr:from>
    <xdr:to>
      <xdr:col>116</xdr:col>
      <xdr:colOff>63500</xdr:colOff>
      <xdr:row>39</xdr:row>
      <xdr:rowOff>8603</xdr:rowOff>
    </xdr:to>
    <xdr:cxnSp macro="">
      <xdr:nvCxnSpPr>
        <xdr:cNvPr id="591" name="直線コネクタ 590">
          <a:extLst>
            <a:ext uri="{FF2B5EF4-FFF2-40B4-BE49-F238E27FC236}">
              <a16:creationId xmlns:a16="http://schemas.microsoft.com/office/drawing/2014/main" id="{3FD372AE-4091-42D4-A047-48FE9782280D}"/>
            </a:ext>
          </a:extLst>
        </xdr:cNvPr>
        <xdr:cNvCxnSpPr/>
      </xdr:nvCxnSpPr>
      <xdr:spPr>
        <a:xfrm flipV="1">
          <a:off x="21323300" y="6689789"/>
          <a:ext cx="8382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132377</xdr:rowOff>
    </xdr:from>
    <xdr:to>
      <xdr:col>107</xdr:col>
      <xdr:colOff>101600</xdr:colOff>
      <xdr:row>39</xdr:row>
      <xdr:rowOff>62527</xdr:rowOff>
    </xdr:to>
    <xdr:sp macro="" textlink="">
      <xdr:nvSpPr>
        <xdr:cNvPr id="592" name="楕円 591">
          <a:extLst>
            <a:ext uri="{FF2B5EF4-FFF2-40B4-BE49-F238E27FC236}">
              <a16:creationId xmlns:a16="http://schemas.microsoft.com/office/drawing/2014/main" id="{3763C5CD-D67A-4C3C-B9DD-FBCAD32B1CF6}"/>
            </a:ext>
          </a:extLst>
        </xdr:cNvPr>
        <xdr:cNvSpPr/>
      </xdr:nvSpPr>
      <xdr:spPr>
        <a:xfrm>
          <a:off x="20383500" y="66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8603</xdr:rowOff>
    </xdr:from>
    <xdr:to>
      <xdr:col>111</xdr:col>
      <xdr:colOff>177800</xdr:colOff>
      <xdr:row>39</xdr:row>
      <xdr:rowOff>11727</xdr:rowOff>
    </xdr:to>
    <xdr:cxnSp macro="">
      <xdr:nvCxnSpPr>
        <xdr:cNvPr id="593" name="直線コネクタ 592">
          <a:extLst>
            <a:ext uri="{FF2B5EF4-FFF2-40B4-BE49-F238E27FC236}">
              <a16:creationId xmlns:a16="http://schemas.microsoft.com/office/drawing/2014/main" id="{9BDFE259-7223-4F1F-9801-71343883E4C9}"/>
            </a:ext>
          </a:extLst>
        </xdr:cNvPr>
        <xdr:cNvCxnSpPr/>
      </xdr:nvCxnSpPr>
      <xdr:spPr>
        <a:xfrm flipV="1">
          <a:off x="20434300" y="669515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142642</xdr:rowOff>
    </xdr:from>
    <xdr:to>
      <xdr:col>102</xdr:col>
      <xdr:colOff>165100</xdr:colOff>
      <xdr:row>39</xdr:row>
      <xdr:rowOff>72792</xdr:rowOff>
    </xdr:to>
    <xdr:sp macro="" textlink="">
      <xdr:nvSpPr>
        <xdr:cNvPr id="594" name="楕円 593">
          <a:extLst>
            <a:ext uri="{FF2B5EF4-FFF2-40B4-BE49-F238E27FC236}">
              <a16:creationId xmlns:a16="http://schemas.microsoft.com/office/drawing/2014/main" id="{BF447D66-A3A6-4D81-9C6A-5D121D1DA178}"/>
            </a:ext>
          </a:extLst>
        </xdr:cNvPr>
        <xdr:cNvSpPr/>
      </xdr:nvSpPr>
      <xdr:spPr>
        <a:xfrm>
          <a:off x="19494500" y="66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11727</xdr:rowOff>
    </xdr:from>
    <xdr:to>
      <xdr:col>107</xdr:col>
      <xdr:colOff>50800</xdr:colOff>
      <xdr:row>39</xdr:row>
      <xdr:rowOff>21992</xdr:rowOff>
    </xdr:to>
    <xdr:cxnSp macro="">
      <xdr:nvCxnSpPr>
        <xdr:cNvPr id="595" name="直線コネクタ 594">
          <a:extLst>
            <a:ext uri="{FF2B5EF4-FFF2-40B4-BE49-F238E27FC236}">
              <a16:creationId xmlns:a16="http://schemas.microsoft.com/office/drawing/2014/main" id="{30CE8501-4D82-4BEF-AA77-2298A2AF1E93}"/>
            </a:ext>
          </a:extLst>
        </xdr:cNvPr>
        <xdr:cNvCxnSpPr/>
      </xdr:nvCxnSpPr>
      <xdr:spPr>
        <a:xfrm flipV="1">
          <a:off x="19545300" y="6698277"/>
          <a:ext cx="889000" cy="1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141818</xdr:rowOff>
    </xdr:from>
    <xdr:to>
      <xdr:col>98</xdr:col>
      <xdr:colOff>38100</xdr:colOff>
      <xdr:row>39</xdr:row>
      <xdr:rowOff>71968</xdr:rowOff>
    </xdr:to>
    <xdr:sp macro="" textlink="">
      <xdr:nvSpPr>
        <xdr:cNvPr id="596" name="楕円 595">
          <a:extLst>
            <a:ext uri="{FF2B5EF4-FFF2-40B4-BE49-F238E27FC236}">
              <a16:creationId xmlns:a16="http://schemas.microsoft.com/office/drawing/2014/main" id="{F0E2320E-57B5-446D-8D4E-34102A610E67}"/>
            </a:ext>
          </a:extLst>
        </xdr:cNvPr>
        <xdr:cNvSpPr/>
      </xdr:nvSpPr>
      <xdr:spPr>
        <a:xfrm>
          <a:off x="18605500" y="66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21168</xdr:rowOff>
    </xdr:from>
    <xdr:to>
      <xdr:col>102</xdr:col>
      <xdr:colOff>114300</xdr:colOff>
      <xdr:row>39</xdr:row>
      <xdr:rowOff>21992</xdr:rowOff>
    </xdr:to>
    <xdr:cxnSp macro="">
      <xdr:nvCxnSpPr>
        <xdr:cNvPr id="597" name="直線コネクタ 596">
          <a:extLst>
            <a:ext uri="{FF2B5EF4-FFF2-40B4-BE49-F238E27FC236}">
              <a16:creationId xmlns:a16="http://schemas.microsoft.com/office/drawing/2014/main" id="{AF8DECBD-E1CF-4931-ACB3-7A49B016F7DA}"/>
            </a:ext>
          </a:extLst>
        </xdr:cNvPr>
        <xdr:cNvCxnSpPr/>
      </xdr:nvCxnSpPr>
      <xdr:spPr>
        <a:xfrm>
          <a:off x="18656300" y="6707718"/>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57360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741FE93C-66DA-4CDC-B594-86C189FB277E}"/>
            </a:ext>
          </a:extLst>
        </xdr:cNvPr>
        <xdr:cNvSpPr txBox="1"/>
      </xdr:nvSpPr>
      <xdr:spPr>
        <a:xfrm>
          <a:off x="21043411" y="640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76273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44DAD54D-98D0-4FB5-A9E7-21075F55F210}"/>
            </a:ext>
          </a:extLst>
        </xdr:cNvPr>
        <xdr:cNvSpPr txBox="1"/>
      </xdr:nvSpPr>
      <xdr:spPr>
        <a:xfrm>
          <a:off x="20167111" y="64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7571993-C11F-4D72-B0B3-DD716CC52A99}"/>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62D5FFAF-A63A-483D-8F7F-8856E71ACE27}"/>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50530</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DB7DE6E0-031E-453F-AD1F-11DD99AF8A10}"/>
            </a:ext>
          </a:extLst>
        </xdr:cNvPr>
        <xdr:cNvSpPr txBox="1"/>
      </xdr:nvSpPr>
      <xdr:spPr>
        <a:xfrm>
          <a:off x="21043411" y="673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53654</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D59B601A-9D41-4C63-8C2B-2DCD9E18DBA9}"/>
            </a:ext>
          </a:extLst>
        </xdr:cNvPr>
        <xdr:cNvSpPr txBox="1"/>
      </xdr:nvSpPr>
      <xdr:spPr>
        <a:xfrm>
          <a:off x="20167111" y="674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89318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F25C8B0F-E41B-4A3F-8B58-5A45993F4C26}"/>
            </a:ext>
          </a:extLst>
        </xdr:cNvPr>
        <xdr:cNvSpPr txBox="1"/>
      </xdr:nvSpPr>
      <xdr:spPr>
        <a:xfrm>
          <a:off x="19278111" y="64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88495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B77DB8C-FAD7-412D-9D6C-ACE942B80389}"/>
            </a:ext>
          </a:extLst>
        </xdr:cNvPr>
        <xdr:cNvSpPr txBox="1"/>
      </xdr:nvSpPr>
      <xdr:spPr>
        <a:xfrm>
          <a:off x="18389111" y="643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829FD896-A91C-4ED6-8C2D-0C77D05C8F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5769FBE-79AD-4F18-AD38-3F71873F97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5BDF3E24-894E-4EF5-BF95-75B07D6644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A2FFB2B-00E0-4F81-BC3B-5D9B2AA6DD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982C8A5C-CE49-4323-85B1-86B9F18BA6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5FCC09BC-CF02-491C-95B1-8C507DBE55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21894FA9-5F4D-44A9-B189-CFFEEC2BFE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56DA820-194A-45C9-855A-54FAB814EC3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45786067-27AE-4CAA-BB74-CAF92352A0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323E0C6D-F0E2-453F-8A1F-DF8E9E0561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9D868BA-14FA-402D-AD4A-3C44CC85515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9532EF6C-AE37-4628-9215-7B8D1839807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1FF801C6-336E-4CCF-96AC-789B3427123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6CAFE07C-5B63-4BCC-A8C7-28DE3D31CA5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EB360FD2-CDC7-4563-9A57-C32E5F8071D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BCD2BC0C-8837-4DF2-928A-9FEF45431A7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B86AD3BE-41EB-4562-B10C-7A194E93686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DB83DCC-2B78-470F-8868-E0160DF9E0D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23F53455-F6EF-4D67-8D79-5B70D32DE5A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9ED38778-8485-4ED8-960F-1BB233DEB5A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499499A8-7775-4769-A4D8-60271F3A257A}"/>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E5B46066-7717-4254-B7AD-DDA6FF316A7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ADE8AC6-88AA-469B-B420-5912C0B7FEF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87BBCC1B-739F-4DE0-A1AE-F447746A67C5}"/>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EDC160EB-AEE1-40B7-BE54-BA44D3FD7EBD}"/>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95E2F794-7139-474A-86C3-E98E5FFBD8A8}"/>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D8089895-33A8-4862-ABAF-BD43AD6A6DCD}"/>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76710A8F-E88F-4F64-81E5-4A52D9771221}"/>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E6728ADB-81E4-4A4F-B8C2-B46284DE2862}"/>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AF8057A0-F27B-4593-B131-590D9FF9AA33}"/>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AA0BCF99-6214-484B-BA20-077B04430FCA}"/>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95DA227A-A3F8-48D0-9FA9-5A590D93046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DD60D393-E8F6-478E-9AAF-1E1007FCFDA6}"/>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FBDC0FF6-911C-4289-A142-365214FCBBED}"/>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388901-5CD9-46B9-B07B-161437D819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514AA72-0BE5-458B-BCB7-D1990EEE95C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3D8A4B2-26C9-4AE4-B444-9C206D9E9FE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2E05779-FEEF-472F-892F-E9E7BD1461E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428963A-BAAB-443C-808E-C47EBB199F0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38735</xdr:rowOff>
    </xdr:from>
    <xdr:to>
      <xdr:col>85</xdr:col>
      <xdr:colOff>177800</xdr:colOff>
      <xdr:row>59</xdr:row>
      <xdr:rowOff>140335</xdr:rowOff>
    </xdr:to>
    <xdr:sp macro="" textlink="">
      <xdr:nvSpPr>
        <xdr:cNvPr id="645" name="楕円 644">
          <a:extLst>
            <a:ext uri="{FF2B5EF4-FFF2-40B4-BE49-F238E27FC236}">
              <a16:creationId xmlns:a16="http://schemas.microsoft.com/office/drawing/2014/main" id="{98EF132B-FD66-422F-A1F7-FE8488A690E0}"/>
            </a:ext>
          </a:extLst>
        </xdr:cNvPr>
        <xdr:cNvSpPr/>
      </xdr:nvSpPr>
      <xdr:spPr>
        <a:xfrm>
          <a:off x="16268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61612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C8D2D377-675E-4D30-97E0-FB8117FB2F71}"/>
            </a:ext>
          </a:extLst>
        </xdr:cNvPr>
        <xdr:cNvSpPr txBox="1"/>
      </xdr:nvSpPr>
      <xdr:spPr>
        <a:xfrm>
          <a:off x="16357600"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168275</xdr:rowOff>
    </xdr:from>
    <xdr:to>
      <xdr:col>81</xdr:col>
      <xdr:colOff>101600</xdr:colOff>
      <xdr:row>59</xdr:row>
      <xdr:rowOff>98425</xdr:rowOff>
    </xdr:to>
    <xdr:sp macro="" textlink="">
      <xdr:nvSpPr>
        <xdr:cNvPr id="647" name="楕円 646">
          <a:extLst>
            <a:ext uri="{FF2B5EF4-FFF2-40B4-BE49-F238E27FC236}">
              <a16:creationId xmlns:a16="http://schemas.microsoft.com/office/drawing/2014/main" id="{A5D5CA37-CA9D-49BC-A5B7-EE6DAE1CDFE6}"/>
            </a:ext>
          </a:extLst>
        </xdr:cNvPr>
        <xdr:cNvSpPr/>
      </xdr:nvSpPr>
      <xdr:spPr>
        <a:xfrm>
          <a:off x="15430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47625</xdr:rowOff>
    </xdr:from>
    <xdr:to>
      <xdr:col>85</xdr:col>
      <xdr:colOff>127000</xdr:colOff>
      <xdr:row>59</xdr:row>
      <xdr:rowOff>89535</xdr:rowOff>
    </xdr:to>
    <xdr:cxnSp macro="">
      <xdr:nvCxnSpPr>
        <xdr:cNvPr id="648" name="直線コネクタ 647">
          <a:extLst>
            <a:ext uri="{FF2B5EF4-FFF2-40B4-BE49-F238E27FC236}">
              <a16:creationId xmlns:a16="http://schemas.microsoft.com/office/drawing/2014/main" id="{D0B8F85F-C45C-439B-9C60-3BB760A95F95}"/>
            </a:ext>
          </a:extLst>
        </xdr:cNvPr>
        <xdr:cNvCxnSpPr/>
      </xdr:nvCxnSpPr>
      <xdr:spPr>
        <a:xfrm>
          <a:off x="15481300" y="101631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49" name="楕円 648">
          <a:extLst>
            <a:ext uri="{FF2B5EF4-FFF2-40B4-BE49-F238E27FC236}">
              <a16:creationId xmlns:a16="http://schemas.microsoft.com/office/drawing/2014/main" id="{5CA6B509-4F5B-4892-A9D5-816C14D36D3C}"/>
            </a:ext>
          </a:extLst>
        </xdr:cNvPr>
        <xdr:cNvSpPr/>
      </xdr:nvSpPr>
      <xdr:spPr>
        <a:xfrm>
          <a:off x="14541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xdr:rowOff>
    </xdr:from>
    <xdr:to>
      <xdr:col>81</xdr:col>
      <xdr:colOff>50800</xdr:colOff>
      <xdr:row>59</xdr:row>
      <xdr:rowOff>47625</xdr:rowOff>
    </xdr:to>
    <xdr:cxnSp macro="">
      <xdr:nvCxnSpPr>
        <xdr:cNvPr id="650" name="直線コネクタ 649">
          <a:extLst>
            <a:ext uri="{FF2B5EF4-FFF2-40B4-BE49-F238E27FC236}">
              <a16:creationId xmlns:a16="http://schemas.microsoft.com/office/drawing/2014/main" id="{908D8825-6E45-46F3-9A9B-4A6358349C00}"/>
            </a:ext>
          </a:extLst>
        </xdr:cNvPr>
        <xdr:cNvCxnSpPr/>
      </xdr:nvCxnSpPr>
      <xdr:spPr>
        <a:xfrm>
          <a:off x="14592300" y="10123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651" name="楕円 650">
          <a:extLst>
            <a:ext uri="{FF2B5EF4-FFF2-40B4-BE49-F238E27FC236}">
              <a16:creationId xmlns:a16="http://schemas.microsoft.com/office/drawing/2014/main" id="{246EB505-6CD3-49F8-8FD9-F49092C3ABEE}"/>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7620</xdr:rowOff>
    </xdr:to>
    <xdr:cxnSp macro="">
      <xdr:nvCxnSpPr>
        <xdr:cNvPr id="652" name="直線コネクタ 651">
          <a:extLst>
            <a:ext uri="{FF2B5EF4-FFF2-40B4-BE49-F238E27FC236}">
              <a16:creationId xmlns:a16="http://schemas.microsoft.com/office/drawing/2014/main" id="{9E062600-7101-4A48-902D-ECC1C5FA4560}"/>
            </a:ext>
          </a:extLst>
        </xdr:cNvPr>
        <xdr:cNvCxnSpPr/>
      </xdr:nvCxnSpPr>
      <xdr:spPr>
        <a:xfrm>
          <a:off x="13703300" y="10081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46355</xdr:rowOff>
    </xdr:from>
    <xdr:to>
      <xdr:col>67</xdr:col>
      <xdr:colOff>101600</xdr:colOff>
      <xdr:row>58</xdr:row>
      <xdr:rowOff>147955</xdr:rowOff>
    </xdr:to>
    <xdr:sp macro="" textlink="">
      <xdr:nvSpPr>
        <xdr:cNvPr id="653" name="楕円 652">
          <a:extLst>
            <a:ext uri="{FF2B5EF4-FFF2-40B4-BE49-F238E27FC236}">
              <a16:creationId xmlns:a16="http://schemas.microsoft.com/office/drawing/2014/main" id="{3BBF5058-EB54-425F-83EB-803983F4C5A8}"/>
            </a:ext>
          </a:extLst>
        </xdr:cNvPr>
        <xdr:cNvSpPr/>
      </xdr:nvSpPr>
      <xdr:spPr>
        <a:xfrm>
          <a:off x="1276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58</xdr:row>
      <xdr:rowOff>137160</xdr:rowOff>
    </xdr:to>
    <xdr:cxnSp macro="">
      <xdr:nvCxnSpPr>
        <xdr:cNvPr id="654" name="直線コネクタ 653">
          <a:extLst>
            <a:ext uri="{FF2B5EF4-FFF2-40B4-BE49-F238E27FC236}">
              <a16:creationId xmlns:a16="http://schemas.microsoft.com/office/drawing/2014/main" id="{73C8D0DA-F176-4B96-8200-31DA63291ED0}"/>
            </a:ext>
          </a:extLst>
        </xdr:cNvPr>
        <xdr:cNvCxnSpPr/>
      </xdr:nvCxnSpPr>
      <xdr:spPr>
        <a:xfrm>
          <a:off x="12814300" y="10041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4D1B99AC-B1C4-43F0-9513-EEB9CE946278}"/>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7A041FB-C562-411E-B608-6A88F52E9DA9}"/>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1EF73342-E0B4-47AD-87F9-C1D10422906A}"/>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89536CF7-9014-4361-B386-96533D5ECD0E}"/>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114952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F0A60DE-44B3-4EE9-AA17-4467D60CE332}"/>
            </a:ext>
          </a:extLst>
        </xdr:cNvPr>
        <xdr:cNvSpPr txBox="1"/>
      </xdr:nvSpPr>
      <xdr:spPr>
        <a:xfrm>
          <a:off x="15266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48B819EB-BBAE-4B07-AA2A-ED0C8BF87773}"/>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8E3B8F9A-782C-48D1-AD6C-0FDFFE0B4DA8}"/>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287E42B5-99C2-4126-BCE5-E139C46A3B9C}"/>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91C921A9-929D-4A6D-943E-F20BC035BD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676D4AD9-6BB2-4663-A0F8-1A0A64FFC6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B6A0075C-BEBA-4C03-8F2F-D495E913C2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1671583C-8D48-4CFD-BE9D-C7FC693493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FDBA8CC-61F0-40B5-B2C5-BC54DA061A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1E68289B-E93D-4A44-B7BB-6A357DBC97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2C0DC77E-2B74-4514-8E7E-35096C93F1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685F3E39-23CF-4B5E-B86C-6307309405A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FD63DE42-2E21-49F9-B19A-EC1BA560B8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A65EEB-5AF0-40C9-AB48-C4EF7E32B1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7C4879EC-7CF3-4A54-A034-2DFB88ECF6B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C0F0FE8C-298C-494F-B697-8319947FDB5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3333CB58-AE28-45F7-9040-E868F5A8CBE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D0EA3733-1EB0-403C-AEDE-BCA9A824BE1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A3F5F0CE-F70B-4456-9A76-019913107A5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8C8AECF3-BE7F-4981-937E-0642FB1B4E9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74456F84-AB52-4A8D-A899-701F0B33CE1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C8306539-3998-45BB-9E65-6DE746A8FB3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F9C1DEC3-E651-42E3-8062-90EDA461DE8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F45458BC-D111-4B7A-BDA0-80E94014C6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AF72BE2D-011C-4422-9EF9-B36F4444E7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3D2CF77E-B1CA-41DD-9D98-B7805E513DCB}"/>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80265972-DC6C-4B96-8085-0C509E591A46}"/>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CA9EFADE-FE49-42AC-9C16-1458331272F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9A04E584-5836-4E0B-9F87-2618593380B6}"/>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E134D2E1-A534-4ECF-8863-1B0F0B764885}"/>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747A682E-AD0D-4450-93DB-5277890EBB54}"/>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9F5296BB-04E3-4AC1-BE80-7936C63D7D86}"/>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0645E777-3851-45BB-A6B2-2E1E9E148240}"/>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C367AE0C-F1E5-4129-88F5-A4C6BBA4387C}"/>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BB59FE4A-E217-4E91-8DB0-498DC634135C}"/>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D99E720B-CD5C-458B-9D0F-A026286DDD64}"/>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7DC3E9E-39CC-4E59-AC06-A0B819A12C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313943A-77B9-4E2C-B634-01C7AB86D1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29D3B58-616E-4ED1-80FB-8612126BDA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383D8A1-E31F-40FF-AAF3-D499EC7046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B7A0BCB7-F200-4146-8FEE-1D03E5A6BA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700" name="楕円 699">
          <a:extLst>
            <a:ext uri="{FF2B5EF4-FFF2-40B4-BE49-F238E27FC236}">
              <a16:creationId xmlns:a16="http://schemas.microsoft.com/office/drawing/2014/main" id="{04924CAB-130B-47FC-B40C-3D4F081C3EAD}"/>
            </a:ext>
          </a:extLst>
        </xdr:cNvPr>
        <xdr:cNvSpPr/>
      </xdr:nvSpPr>
      <xdr:spPr>
        <a:xfrm>
          <a:off x="22110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60215</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37E6DD85-E4B6-42DC-82D3-31DEEE5C7CD5}"/>
            </a:ext>
          </a:extLst>
        </xdr:cNvPr>
        <xdr:cNvSpPr txBox="1"/>
      </xdr:nvSpPr>
      <xdr:spPr>
        <a:xfrm>
          <a:off x="22199600"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702" name="楕円 701">
          <a:extLst>
            <a:ext uri="{FF2B5EF4-FFF2-40B4-BE49-F238E27FC236}">
              <a16:creationId xmlns:a16="http://schemas.microsoft.com/office/drawing/2014/main" id="{1BEC7D8B-02EB-4C06-963D-EB80E1DB63D4}"/>
            </a:ext>
          </a:extLst>
        </xdr:cNvPr>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132588</xdr:rowOff>
    </xdr:to>
    <xdr:cxnSp macro="">
      <xdr:nvCxnSpPr>
        <xdr:cNvPr id="703" name="直線コネクタ 702">
          <a:extLst>
            <a:ext uri="{FF2B5EF4-FFF2-40B4-BE49-F238E27FC236}">
              <a16:creationId xmlns:a16="http://schemas.microsoft.com/office/drawing/2014/main" id="{155B6D50-5A99-4D18-85E5-61381D44B4F5}"/>
            </a:ext>
          </a:extLst>
        </xdr:cNvPr>
        <xdr:cNvCxnSpPr/>
      </xdr:nvCxnSpPr>
      <xdr:spPr>
        <a:xfrm>
          <a:off x="21323300" y="10762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704" name="楕円 703">
          <a:extLst>
            <a:ext uri="{FF2B5EF4-FFF2-40B4-BE49-F238E27FC236}">
              <a16:creationId xmlns:a16="http://schemas.microsoft.com/office/drawing/2014/main" id="{27F0B566-BE9C-4427-A80F-0261B2AF8024}"/>
            </a:ext>
          </a:extLst>
        </xdr:cNvPr>
        <xdr:cNvSpPr/>
      </xdr:nvSpPr>
      <xdr:spPr>
        <a:xfrm>
          <a:off x="20383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132588</xdr:rowOff>
    </xdr:to>
    <xdr:cxnSp macro="">
      <xdr:nvCxnSpPr>
        <xdr:cNvPr id="705" name="直線コネクタ 704">
          <a:extLst>
            <a:ext uri="{FF2B5EF4-FFF2-40B4-BE49-F238E27FC236}">
              <a16:creationId xmlns:a16="http://schemas.microsoft.com/office/drawing/2014/main" id="{767C0101-947A-4775-9563-AA5C4D478A83}"/>
            </a:ext>
          </a:extLst>
        </xdr:cNvPr>
        <xdr:cNvCxnSpPr/>
      </xdr:nvCxnSpPr>
      <xdr:spPr>
        <a:xfrm>
          <a:off x="20434300" y="1076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81788</xdr:rowOff>
    </xdr:from>
    <xdr:to>
      <xdr:col>102</xdr:col>
      <xdr:colOff>165100</xdr:colOff>
      <xdr:row>63</xdr:row>
      <xdr:rowOff>11938</xdr:rowOff>
    </xdr:to>
    <xdr:sp macro="" textlink="">
      <xdr:nvSpPr>
        <xdr:cNvPr id="706" name="楕円 705">
          <a:extLst>
            <a:ext uri="{FF2B5EF4-FFF2-40B4-BE49-F238E27FC236}">
              <a16:creationId xmlns:a16="http://schemas.microsoft.com/office/drawing/2014/main" id="{D9F3F882-36B4-4DCA-8E87-E79F04590CD4}"/>
            </a:ext>
          </a:extLst>
        </xdr:cNvPr>
        <xdr:cNvSpPr/>
      </xdr:nvSpPr>
      <xdr:spPr>
        <a:xfrm>
          <a:off x="19494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132588</xdr:rowOff>
    </xdr:from>
    <xdr:to>
      <xdr:col>107</xdr:col>
      <xdr:colOff>50800</xdr:colOff>
      <xdr:row>62</xdr:row>
      <xdr:rowOff>132588</xdr:rowOff>
    </xdr:to>
    <xdr:cxnSp macro="">
      <xdr:nvCxnSpPr>
        <xdr:cNvPr id="707" name="直線コネクタ 706">
          <a:extLst>
            <a:ext uri="{FF2B5EF4-FFF2-40B4-BE49-F238E27FC236}">
              <a16:creationId xmlns:a16="http://schemas.microsoft.com/office/drawing/2014/main" id="{0DCDAD2E-FC6F-4ACE-8DA6-BCF7DC174B9D}"/>
            </a:ext>
          </a:extLst>
        </xdr:cNvPr>
        <xdr:cNvCxnSpPr/>
      </xdr:nvCxnSpPr>
      <xdr:spPr>
        <a:xfrm>
          <a:off x="19545300" y="1076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81788</xdr:rowOff>
    </xdr:from>
    <xdr:to>
      <xdr:col>98</xdr:col>
      <xdr:colOff>38100</xdr:colOff>
      <xdr:row>63</xdr:row>
      <xdr:rowOff>11938</xdr:rowOff>
    </xdr:to>
    <xdr:sp macro="" textlink="">
      <xdr:nvSpPr>
        <xdr:cNvPr id="708" name="楕円 707">
          <a:extLst>
            <a:ext uri="{FF2B5EF4-FFF2-40B4-BE49-F238E27FC236}">
              <a16:creationId xmlns:a16="http://schemas.microsoft.com/office/drawing/2014/main" id="{86CB69C1-AA72-425E-B9CB-86A14A0414B6}"/>
            </a:ext>
          </a:extLst>
        </xdr:cNvPr>
        <xdr:cNvSpPr/>
      </xdr:nvSpPr>
      <xdr:spPr>
        <a:xfrm>
          <a:off x="18605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132588</xdr:rowOff>
    </xdr:from>
    <xdr:to>
      <xdr:col>102</xdr:col>
      <xdr:colOff>114300</xdr:colOff>
      <xdr:row>62</xdr:row>
      <xdr:rowOff>132588</xdr:rowOff>
    </xdr:to>
    <xdr:cxnSp macro="">
      <xdr:nvCxnSpPr>
        <xdr:cNvPr id="709" name="直線コネクタ 708">
          <a:extLst>
            <a:ext uri="{FF2B5EF4-FFF2-40B4-BE49-F238E27FC236}">
              <a16:creationId xmlns:a16="http://schemas.microsoft.com/office/drawing/2014/main" id="{EB492C15-9537-4BD8-8866-BDCF0842FF8A}"/>
            </a:ext>
          </a:extLst>
        </xdr:cNvPr>
        <xdr:cNvCxnSpPr/>
      </xdr:nvCxnSpPr>
      <xdr:spPr>
        <a:xfrm>
          <a:off x="18656300" y="1076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2D649BB1-BB4E-4C03-A65D-37B17ED35FAA}"/>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CFD0FC84-82F1-4938-8DC8-720DBF29DCE1}"/>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47336D0B-7922-44F0-933B-59ACD63B27CA}"/>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1865375D-77ED-4657-AD41-715DFAD5B672}"/>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714" name="n_1mainValue【保健センター・保健所】&#10;一人当たり面積">
          <a:extLst>
            <a:ext uri="{FF2B5EF4-FFF2-40B4-BE49-F238E27FC236}">
              <a16:creationId xmlns:a16="http://schemas.microsoft.com/office/drawing/2014/main" id="{0B20EAC9-5FC9-4636-8E40-85E7183AC695}"/>
            </a:ext>
          </a:extLst>
        </xdr:cNvPr>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715" name="n_2mainValue【保健センター・保健所】&#10;一人当たり面積">
          <a:extLst>
            <a:ext uri="{FF2B5EF4-FFF2-40B4-BE49-F238E27FC236}">
              <a16:creationId xmlns:a16="http://schemas.microsoft.com/office/drawing/2014/main" id="{20FFB5CE-A557-4ECB-882C-9C9B98375D54}"/>
            </a:ext>
          </a:extLst>
        </xdr:cNvPr>
        <xdr:cNvSpPr txBox="1"/>
      </xdr:nvSpPr>
      <xdr:spPr>
        <a:xfrm>
          <a:off x="20199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3065</xdr:rowOff>
    </xdr:from>
    <xdr:ext cx="469744" cy="259045"/>
    <xdr:sp macro="" textlink="">
      <xdr:nvSpPr>
        <xdr:cNvPr id="716" name="n_3mainValue【保健センター・保健所】&#10;一人当たり面積">
          <a:extLst>
            <a:ext uri="{FF2B5EF4-FFF2-40B4-BE49-F238E27FC236}">
              <a16:creationId xmlns:a16="http://schemas.microsoft.com/office/drawing/2014/main" id="{C2697BE2-8B40-4D22-972C-BD2BB5732F46}"/>
            </a:ext>
          </a:extLst>
        </xdr:cNvPr>
        <xdr:cNvSpPr txBox="1"/>
      </xdr:nvSpPr>
      <xdr:spPr>
        <a:xfrm>
          <a:off x="19310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3065</xdr:rowOff>
    </xdr:from>
    <xdr:ext cx="469744" cy="259045"/>
    <xdr:sp macro="" textlink="">
      <xdr:nvSpPr>
        <xdr:cNvPr id="717" name="n_4mainValue【保健センター・保健所】&#10;一人当たり面積">
          <a:extLst>
            <a:ext uri="{FF2B5EF4-FFF2-40B4-BE49-F238E27FC236}">
              <a16:creationId xmlns:a16="http://schemas.microsoft.com/office/drawing/2014/main" id="{5E6321C7-D9BC-460D-B110-7CEDB418ED3B}"/>
            </a:ext>
          </a:extLst>
        </xdr:cNvPr>
        <xdr:cNvSpPr txBox="1"/>
      </xdr:nvSpPr>
      <xdr:spPr>
        <a:xfrm>
          <a:off x="18421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BA1DC1C7-11AC-4BD5-B82C-609D0FBFD6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A44AC573-BDF2-40B1-AFA7-8C9511B72D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163D1A14-9C65-4BCA-A70C-0B8892F436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3FC1E001-BBA4-41F0-86A1-F38935247D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6DA6A5FF-8DD5-4BD2-8858-5687930E63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E58DD5F8-A05B-416D-871C-8E406ABCD4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E1597F8B-924D-4094-9E1E-6A3AC649BF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CA456051-AA27-456A-A376-A4B9FCF4241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42F06F3A-DF07-49B6-9107-48BD2CCDEF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6242EE7E-A322-48C6-996B-ECB15C28336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72987215-A9F2-41DE-B0A1-A5CD5DCB3B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4D74792F-9864-4822-99DF-4B6BE619813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C08500C9-9A6D-4C94-9722-DAA19C846816}"/>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667DDB62-3243-4CEA-AD07-1ED319150BD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76216012-53DD-4113-BA68-37BE04EBD424}"/>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F6A884FE-E106-4BBC-8DD2-277171CCBDE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66CECB0A-ADD4-4C2E-880A-69519A12B42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FF3CA47B-34E7-4E28-A459-785FF875962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011794FF-0DE2-46F7-8235-092B19EBDF1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B293802D-2889-4D35-93EE-DEE37C98631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2AEC0D25-476B-4A03-94B9-0D6CD9E3BB2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B8FEC6A4-2650-4A23-B8B0-D3F838646CD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38198390-AB33-4E64-AB53-02468C43985D}"/>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1C3E8422-6412-4DDA-8851-483D69AD4488}"/>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D77F99AE-E292-4FFB-BD08-D0CE963C9B67}"/>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549F6119-6B67-444F-B2AD-26BE1191BEC9}"/>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D5BB8F4E-7B64-4F44-A584-0E02724F1597}"/>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45113135-E66A-491D-9F78-DE8FA7080A1B}"/>
            </a:ext>
          </a:extLst>
        </xdr:cNvPr>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63ABFE67-43F7-4B5D-A79F-6876D530C7A8}"/>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3FDA1AB0-8B8B-440B-89ED-19AC84F3012D}"/>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E7D94330-27D1-41DA-B3D5-8B1D1D817AEF}"/>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728CD780-EC79-4EFE-8288-8C410125FCD7}"/>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F02E1080-B1B6-4E0C-BAAC-F6CF14683770}"/>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EC43BA71-0A21-4F3B-A336-150EC6C358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570BE2B-A983-46C4-B759-C6411FC779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CF64070-119C-4A4F-A118-0BBE66E4628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E3431921-C0C0-4BFF-B4C9-40518C837F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209BFCA8-F57C-42F8-8DFC-62598B5E316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756" name="楕円 755">
          <a:extLst>
            <a:ext uri="{FF2B5EF4-FFF2-40B4-BE49-F238E27FC236}">
              <a16:creationId xmlns:a16="http://schemas.microsoft.com/office/drawing/2014/main" id="{7AB1211C-547D-412E-95E2-F2D1AC79860E}"/>
            </a:ext>
          </a:extLst>
        </xdr:cNvPr>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D8B4BEDD-2112-459F-AD89-96A72148AE52}"/>
            </a:ext>
          </a:extLst>
        </xdr:cNvPr>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142748</xdr:rowOff>
    </xdr:from>
    <xdr:to>
      <xdr:col>81</xdr:col>
      <xdr:colOff>101600</xdr:colOff>
      <xdr:row>80</xdr:row>
      <xdr:rowOff>72898</xdr:rowOff>
    </xdr:to>
    <xdr:sp macro="" textlink="">
      <xdr:nvSpPr>
        <xdr:cNvPr id="758" name="楕円 757">
          <a:extLst>
            <a:ext uri="{FF2B5EF4-FFF2-40B4-BE49-F238E27FC236}">
              <a16:creationId xmlns:a16="http://schemas.microsoft.com/office/drawing/2014/main" id="{0231D606-ABCB-489C-A4A6-557F1AF77B05}"/>
            </a:ext>
          </a:extLst>
        </xdr:cNvPr>
        <xdr:cNvSpPr/>
      </xdr:nvSpPr>
      <xdr:spPr>
        <a:xfrm>
          <a:off x="15430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22098</xdr:rowOff>
    </xdr:from>
    <xdr:to>
      <xdr:col>85</xdr:col>
      <xdr:colOff>127000</xdr:colOff>
      <xdr:row>80</xdr:row>
      <xdr:rowOff>38100</xdr:rowOff>
    </xdr:to>
    <xdr:cxnSp macro="">
      <xdr:nvCxnSpPr>
        <xdr:cNvPr id="759" name="直線コネクタ 758">
          <a:extLst>
            <a:ext uri="{FF2B5EF4-FFF2-40B4-BE49-F238E27FC236}">
              <a16:creationId xmlns:a16="http://schemas.microsoft.com/office/drawing/2014/main" id="{7D31FAD9-AAB3-44B4-B0EE-A083C0A6F902}"/>
            </a:ext>
          </a:extLst>
        </xdr:cNvPr>
        <xdr:cNvCxnSpPr/>
      </xdr:nvCxnSpPr>
      <xdr:spPr>
        <a:xfrm>
          <a:off x="15481300" y="137380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74168</xdr:rowOff>
    </xdr:from>
    <xdr:to>
      <xdr:col>76</xdr:col>
      <xdr:colOff>165100</xdr:colOff>
      <xdr:row>80</xdr:row>
      <xdr:rowOff>4318</xdr:rowOff>
    </xdr:to>
    <xdr:sp macro="" textlink="">
      <xdr:nvSpPr>
        <xdr:cNvPr id="760" name="楕円 759">
          <a:extLst>
            <a:ext uri="{FF2B5EF4-FFF2-40B4-BE49-F238E27FC236}">
              <a16:creationId xmlns:a16="http://schemas.microsoft.com/office/drawing/2014/main" id="{D622BB8A-7A94-496D-92E7-6BD0242D37BE}"/>
            </a:ext>
          </a:extLst>
        </xdr:cNvPr>
        <xdr:cNvSpPr/>
      </xdr:nvSpPr>
      <xdr:spPr>
        <a:xfrm>
          <a:off x="14541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124968</xdr:rowOff>
    </xdr:from>
    <xdr:to>
      <xdr:col>81</xdr:col>
      <xdr:colOff>50800</xdr:colOff>
      <xdr:row>80</xdr:row>
      <xdr:rowOff>22098</xdr:rowOff>
    </xdr:to>
    <xdr:cxnSp macro="">
      <xdr:nvCxnSpPr>
        <xdr:cNvPr id="761" name="直線コネクタ 760">
          <a:extLst>
            <a:ext uri="{FF2B5EF4-FFF2-40B4-BE49-F238E27FC236}">
              <a16:creationId xmlns:a16="http://schemas.microsoft.com/office/drawing/2014/main" id="{CDD57C9F-F895-4521-AB55-3BD277A75310}"/>
            </a:ext>
          </a:extLst>
        </xdr:cNvPr>
        <xdr:cNvCxnSpPr/>
      </xdr:nvCxnSpPr>
      <xdr:spPr>
        <a:xfrm>
          <a:off x="14592300" y="1366951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74168</xdr:rowOff>
    </xdr:from>
    <xdr:to>
      <xdr:col>72</xdr:col>
      <xdr:colOff>38100</xdr:colOff>
      <xdr:row>80</xdr:row>
      <xdr:rowOff>4318</xdr:rowOff>
    </xdr:to>
    <xdr:sp macro="" textlink="">
      <xdr:nvSpPr>
        <xdr:cNvPr id="762" name="楕円 761">
          <a:extLst>
            <a:ext uri="{FF2B5EF4-FFF2-40B4-BE49-F238E27FC236}">
              <a16:creationId xmlns:a16="http://schemas.microsoft.com/office/drawing/2014/main" id="{D06ADB1D-61F9-457E-8738-CB2097F024A6}"/>
            </a:ext>
          </a:extLst>
        </xdr:cNvPr>
        <xdr:cNvSpPr/>
      </xdr:nvSpPr>
      <xdr:spPr>
        <a:xfrm>
          <a:off x="13652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124968</xdr:rowOff>
    </xdr:from>
    <xdr:to>
      <xdr:col>76</xdr:col>
      <xdr:colOff>114300</xdr:colOff>
      <xdr:row>79</xdr:row>
      <xdr:rowOff>124968</xdr:rowOff>
    </xdr:to>
    <xdr:cxnSp macro="">
      <xdr:nvCxnSpPr>
        <xdr:cNvPr id="763" name="直線コネクタ 762">
          <a:extLst>
            <a:ext uri="{FF2B5EF4-FFF2-40B4-BE49-F238E27FC236}">
              <a16:creationId xmlns:a16="http://schemas.microsoft.com/office/drawing/2014/main" id="{90BF96F1-61A7-4168-AF2E-0D9BEA6D9CB9}"/>
            </a:ext>
          </a:extLst>
        </xdr:cNvPr>
        <xdr:cNvCxnSpPr/>
      </xdr:nvCxnSpPr>
      <xdr:spPr>
        <a:xfrm>
          <a:off x="13703300" y="136695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49022</xdr:rowOff>
    </xdr:from>
    <xdr:to>
      <xdr:col>67</xdr:col>
      <xdr:colOff>101600</xdr:colOff>
      <xdr:row>79</xdr:row>
      <xdr:rowOff>150622</xdr:rowOff>
    </xdr:to>
    <xdr:sp macro="" textlink="">
      <xdr:nvSpPr>
        <xdr:cNvPr id="764" name="楕円 763">
          <a:extLst>
            <a:ext uri="{FF2B5EF4-FFF2-40B4-BE49-F238E27FC236}">
              <a16:creationId xmlns:a16="http://schemas.microsoft.com/office/drawing/2014/main" id="{FAA05E59-DB3D-4315-99D8-F1046861ACEF}"/>
            </a:ext>
          </a:extLst>
        </xdr:cNvPr>
        <xdr:cNvSpPr/>
      </xdr:nvSpPr>
      <xdr:spPr>
        <a:xfrm>
          <a:off x="12763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99822</xdr:rowOff>
    </xdr:from>
    <xdr:to>
      <xdr:col>71</xdr:col>
      <xdr:colOff>177800</xdr:colOff>
      <xdr:row>79</xdr:row>
      <xdr:rowOff>124968</xdr:rowOff>
    </xdr:to>
    <xdr:cxnSp macro="">
      <xdr:nvCxnSpPr>
        <xdr:cNvPr id="765" name="直線コネクタ 764">
          <a:extLst>
            <a:ext uri="{FF2B5EF4-FFF2-40B4-BE49-F238E27FC236}">
              <a16:creationId xmlns:a16="http://schemas.microsoft.com/office/drawing/2014/main" id="{5C200FEA-2654-4DFC-ACCC-6FEEC85110C3}"/>
            </a:ext>
          </a:extLst>
        </xdr:cNvPr>
        <xdr:cNvCxnSpPr/>
      </xdr:nvCxnSpPr>
      <xdr:spPr>
        <a:xfrm>
          <a:off x="12814300" y="1364437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a:extLst>
            <a:ext uri="{FF2B5EF4-FFF2-40B4-BE49-F238E27FC236}">
              <a16:creationId xmlns:a16="http://schemas.microsoft.com/office/drawing/2014/main" id="{91B9204B-5316-4818-A1C3-0FA2EF53399B}"/>
            </a:ext>
          </a:extLst>
        </xdr:cNvPr>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a:extLst>
            <a:ext uri="{FF2B5EF4-FFF2-40B4-BE49-F238E27FC236}">
              <a16:creationId xmlns:a16="http://schemas.microsoft.com/office/drawing/2014/main" id="{F30ACBDA-2A33-4706-83D9-AABF87D897D5}"/>
            </a:ext>
          </a:extLst>
        </xdr:cNvPr>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EE2CD341-195E-46E4-B4DF-0D7E98BFB7F7}"/>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BDEA6A34-5FB4-4618-8F57-48892ABE5F53}"/>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89425</xdr:rowOff>
    </xdr:from>
    <xdr:ext cx="405111" cy="259045"/>
    <xdr:sp macro="" textlink="">
      <xdr:nvSpPr>
        <xdr:cNvPr id="770" name="n_1mainValue【消防施設】&#10;有形固定資産減価償却率">
          <a:extLst>
            <a:ext uri="{FF2B5EF4-FFF2-40B4-BE49-F238E27FC236}">
              <a16:creationId xmlns:a16="http://schemas.microsoft.com/office/drawing/2014/main" id="{A0D7608A-3D14-4BE1-8193-D583B86C501C}"/>
            </a:ext>
          </a:extLst>
        </xdr:cNvPr>
        <xdr:cNvSpPr txBox="1"/>
      </xdr:nvSpPr>
      <xdr:spPr>
        <a:xfrm>
          <a:off x="152660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20845</xdr:rowOff>
    </xdr:from>
    <xdr:ext cx="405111" cy="259045"/>
    <xdr:sp macro="" textlink="">
      <xdr:nvSpPr>
        <xdr:cNvPr id="771" name="n_2mainValue【消防施設】&#10;有形固定資産減価償却率">
          <a:extLst>
            <a:ext uri="{FF2B5EF4-FFF2-40B4-BE49-F238E27FC236}">
              <a16:creationId xmlns:a16="http://schemas.microsoft.com/office/drawing/2014/main" id="{718B4DD5-043F-474A-A313-88BDD97FE75B}"/>
            </a:ext>
          </a:extLst>
        </xdr:cNvPr>
        <xdr:cNvSpPr txBox="1"/>
      </xdr:nvSpPr>
      <xdr:spPr>
        <a:xfrm>
          <a:off x="14389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20845</xdr:rowOff>
    </xdr:from>
    <xdr:ext cx="405111" cy="259045"/>
    <xdr:sp macro="" textlink="">
      <xdr:nvSpPr>
        <xdr:cNvPr id="772" name="n_3mainValue【消防施設】&#10;有形固定資産減価償却率">
          <a:extLst>
            <a:ext uri="{FF2B5EF4-FFF2-40B4-BE49-F238E27FC236}">
              <a16:creationId xmlns:a16="http://schemas.microsoft.com/office/drawing/2014/main" id="{F2557CA8-31E0-41E9-9E85-1A1D450DBC0B}"/>
            </a:ext>
          </a:extLst>
        </xdr:cNvPr>
        <xdr:cNvSpPr txBox="1"/>
      </xdr:nvSpPr>
      <xdr:spPr>
        <a:xfrm>
          <a:off x="13500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167149</xdr:rowOff>
    </xdr:from>
    <xdr:ext cx="405111" cy="259045"/>
    <xdr:sp macro="" textlink="">
      <xdr:nvSpPr>
        <xdr:cNvPr id="773" name="n_4mainValue【消防施設】&#10;有形固定資産減価償却率">
          <a:extLst>
            <a:ext uri="{FF2B5EF4-FFF2-40B4-BE49-F238E27FC236}">
              <a16:creationId xmlns:a16="http://schemas.microsoft.com/office/drawing/2014/main" id="{2AEAD7D7-09D9-4202-A0D1-81926762DA4C}"/>
            </a:ext>
          </a:extLst>
        </xdr:cNvPr>
        <xdr:cNvSpPr txBox="1"/>
      </xdr:nvSpPr>
      <xdr:spPr>
        <a:xfrm>
          <a:off x="12611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D605011F-CB2A-445F-A833-FEED3DC9DB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7E9AD094-4BCA-4F89-B3AB-227F3E7293D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6CD09142-29C1-44DB-8280-551943E13CE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9974AC72-9092-4B6F-8F13-87694770EB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5B5659AE-35B9-4A87-B68C-35F045106A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37CC2A21-3E81-44E0-86C5-3566625887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50784386-75BC-492A-AAEE-D0EFF76CC3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E85A04E8-BC43-4AD9-90E2-B946C41259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83A4217C-97EE-42F2-AAAE-616BB82B50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91953EAD-D7EC-409A-AD17-0A178A1DED2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01C0EDA-4818-475C-B690-F5745F5B8D0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BC33091B-75BF-4251-9E3E-1B1AE43C03B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7621726B-0D7A-4760-AFE4-4EA29B619DF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36B40081-E3A4-495B-AD7B-B13EFC279DE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9B41FE3E-27A0-41FD-B84E-C0924AD5922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946D5BED-A3F1-4EB9-9BD9-0F9EDD83936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5DC07514-A19C-477C-9357-644ED7075D8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39FF394E-B230-40A6-9AF5-4E34E9C1B41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F97052DF-D1AF-4F0C-A2E7-94F45709E61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D92EEF56-667E-4ABB-9207-3452DCDAE8C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9B8153B4-7DA2-4789-9717-C44FD10D2D9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F84A1199-3FB0-460E-B01B-BFDFCBADC9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6CF0E595-A5E9-45D8-8598-3AD1DE3CBE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299EFDF9-0F89-49AB-8348-032A59502995}"/>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86204EAD-AB87-401E-AC94-AC9177735B2C}"/>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CEB97449-946C-481B-85AC-CD404EDA2E04}"/>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B2BF2514-B147-4C3B-99F3-88B28A3286C8}"/>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FC796592-B201-445F-B667-72AA0A881068}"/>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a:extLst>
            <a:ext uri="{FF2B5EF4-FFF2-40B4-BE49-F238E27FC236}">
              <a16:creationId xmlns:a16="http://schemas.microsoft.com/office/drawing/2014/main" id="{9087247B-5AA8-4446-AC4C-EB379DCB5510}"/>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9A10D3C0-22F9-4861-A4AD-D8F17F8D808F}"/>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ED835C57-D03F-4DA5-ACB6-0D59C67A8FA2}"/>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5C22F532-73BB-4B50-9A8B-820F74D73B34}"/>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B700D96E-71EE-40B4-8DC3-FFA479867F8E}"/>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29DF2945-7140-4543-83C1-F2AB84AB31B2}"/>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B9A3F2F-6CA7-48A7-9592-0F978E2D226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F9EC8077-6F40-4C80-BB52-C31D5502C5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FAF4911-CD8D-4D94-BDF5-D5EA625AE9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5B1668F-B0D9-4D20-BBEB-D764D3B2D13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4A4F6A3-10FC-4CBB-A9A2-703D3F42A3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107950</xdr:rowOff>
    </xdr:from>
    <xdr:to>
      <xdr:col>116</xdr:col>
      <xdr:colOff>114300</xdr:colOff>
      <xdr:row>84</xdr:row>
      <xdr:rowOff>38100</xdr:rowOff>
    </xdr:to>
    <xdr:sp macro="" textlink="">
      <xdr:nvSpPr>
        <xdr:cNvPr id="813" name="楕円 812">
          <a:extLst>
            <a:ext uri="{FF2B5EF4-FFF2-40B4-BE49-F238E27FC236}">
              <a16:creationId xmlns:a16="http://schemas.microsoft.com/office/drawing/2014/main" id="{93A85482-2FDE-495A-9A7F-1F434EA824D5}"/>
            </a:ext>
          </a:extLst>
        </xdr:cNvPr>
        <xdr:cNvSpPr/>
      </xdr:nvSpPr>
      <xdr:spPr>
        <a:xfrm>
          <a:off x="221107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86377</xdr:rowOff>
    </xdr:from>
    <xdr:ext cx="469744" cy="259045"/>
    <xdr:sp macro="" textlink="">
      <xdr:nvSpPr>
        <xdr:cNvPr id="814" name="【消防施設】&#10;一人当たり面積該当値テキスト">
          <a:extLst>
            <a:ext uri="{FF2B5EF4-FFF2-40B4-BE49-F238E27FC236}">
              <a16:creationId xmlns:a16="http://schemas.microsoft.com/office/drawing/2014/main" id="{3A0F2CF8-BD28-4830-AFB0-EC78B9492EBA}"/>
            </a:ext>
          </a:extLst>
        </xdr:cNvPr>
        <xdr:cNvSpPr txBox="1"/>
      </xdr:nvSpPr>
      <xdr:spPr>
        <a:xfrm>
          <a:off x="22199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815" name="楕円 814">
          <a:extLst>
            <a:ext uri="{FF2B5EF4-FFF2-40B4-BE49-F238E27FC236}">
              <a16:creationId xmlns:a16="http://schemas.microsoft.com/office/drawing/2014/main" id="{A58128DD-98AF-423C-80F2-80263B232F9C}"/>
            </a:ext>
          </a:extLst>
        </xdr:cNvPr>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158750</xdr:rowOff>
    </xdr:from>
    <xdr:to>
      <xdr:col>116</xdr:col>
      <xdr:colOff>63500</xdr:colOff>
      <xdr:row>84</xdr:row>
      <xdr:rowOff>0</xdr:rowOff>
    </xdr:to>
    <xdr:cxnSp macro="">
      <xdr:nvCxnSpPr>
        <xdr:cNvPr id="816" name="直線コネクタ 815">
          <a:extLst>
            <a:ext uri="{FF2B5EF4-FFF2-40B4-BE49-F238E27FC236}">
              <a16:creationId xmlns:a16="http://schemas.microsoft.com/office/drawing/2014/main" id="{154E8543-1EDD-47D1-8DBA-D29BC954142E}"/>
            </a:ext>
          </a:extLst>
        </xdr:cNvPr>
        <xdr:cNvCxnSpPr/>
      </xdr:nvCxnSpPr>
      <xdr:spPr>
        <a:xfrm flipV="1">
          <a:off x="21323300" y="14389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817" name="楕円 816">
          <a:extLst>
            <a:ext uri="{FF2B5EF4-FFF2-40B4-BE49-F238E27FC236}">
              <a16:creationId xmlns:a16="http://schemas.microsoft.com/office/drawing/2014/main" id="{D5BC0C6A-2CA1-4E2D-9D31-0BC794A1744F}"/>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818" name="直線コネクタ 817">
          <a:extLst>
            <a:ext uri="{FF2B5EF4-FFF2-40B4-BE49-F238E27FC236}">
              <a16:creationId xmlns:a16="http://schemas.microsoft.com/office/drawing/2014/main" id="{CB63C87D-E7A8-4BFC-B027-C89F6441C721}"/>
            </a:ext>
          </a:extLst>
        </xdr:cNvPr>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9" name="楕円 818">
          <a:extLst>
            <a:ext uri="{FF2B5EF4-FFF2-40B4-BE49-F238E27FC236}">
              <a16:creationId xmlns:a16="http://schemas.microsoft.com/office/drawing/2014/main" id="{5F7CAB06-A031-4772-9944-5E77EF9F3FC9}"/>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820" name="直線コネクタ 819">
          <a:extLst>
            <a:ext uri="{FF2B5EF4-FFF2-40B4-BE49-F238E27FC236}">
              <a16:creationId xmlns:a16="http://schemas.microsoft.com/office/drawing/2014/main" id="{CED6312A-A208-42E1-B9E0-6891DEC97466}"/>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21" name="楕円 820">
          <a:extLst>
            <a:ext uri="{FF2B5EF4-FFF2-40B4-BE49-F238E27FC236}">
              <a16:creationId xmlns:a16="http://schemas.microsoft.com/office/drawing/2014/main" id="{7A373162-2457-41C4-9623-DBF26D3FF3FE}"/>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822" name="直線コネクタ 821">
          <a:extLst>
            <a:ext uri="{FF2B5EF4-FFF2-40B4-BE49-F238E27FC236}">
              <a16:creationId xmlns:a16="http://schemas.microsoft.com/office/drawing/2014/main" id="{528873E5-5DA9-4044-A35A-07FD109DDFC4}"/>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a:extLst>
            <a:ext uri="{FF2B5EF4-FFF2-40B4-BE49-F238E27FC236}">
              <a16:creationId xmlns:a16="http://schemas.microsoft.com/office/drawing/2014/main" id="{221EF33A-754C-4463-84F6-4AE7178FC67A}"/>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a:extLst>
            <a:ext uri="{FF2B5EF4-FFF2-40B4-BE49-F238E27FC236}">
              <a16:creationId xmlns:a16="http://schemas.microsoft.com/office/drawing/2014/main" id="{6268632C-8E46-4AE1-95C1-BB6776D92833}"/>
            </a:ext>
          </a:extLst>
        </xdr:cNvPr>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a:extLst>
            <a:ext uri="{FF2B5EF4-FFF2-40B4-BE49-F238E27FC236}">
              <a16:creationId xmlns:a16="http://schemas.microsoft.com/office/drawing/2014/main" id="{873D1F6E-7362-45B4-BA5C-469EC1753B97}"/>
            </a:ext>
          </a:extLst>
        </xdr:cNvPr>
        <xdr:cNvSpPr txBox="1"/>
      </xdr:nvSpPr>
      <xdr:spPr>
        <a:xfrm>
          <a:off x="19310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6" name="n_4aveValue【消防施設】&#10;一人当たり面積">
          <a:extLst>
            <a:ext uri="{FF2B5EF4-FFF2-40B4-BE49-F238E27FC236}">
              <a16:creationId xmlns:a16="http://schemas.microsoft.com/office/drawing/2014/main" id="{F48B3A3C-2002-4DB8-9FC8-961AAC376004}"/>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827" name="n_1mainValue【消防施設】&#10;一人当たり面積">
          <a:extLst>
            <a:ext uri="{FF2B5EF4-FFF2-40B4-BE49-F238E27FC236}">
              <a16:creationId xmlns:a16="http://schemas.microsoft.com/office/drawing/2014/main" id="{AEA6ECAF-DFB3-404C-9A39-B5F2F527CFFF}"/>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28" name="n_2mainValue【消防施設】&#10;一人当たり面積">
          <a:extLst>
            <a:ext uri="{FF2B5EF4-FFF2-40B4-BE49-F238E27FC236}">
              <a16:creationId xmlns:a16="http://schemas.microsoft.com/office/drawing/2014/main" id="{C2F06D95-5AC2-455E-B2BE-0F06B960A8D1}"/>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29" name="n_3mainValue【消防施設】&#10;一人当たり面積">
          <a:extLst>
            <a:ext uri="{FF2B5EF4-FFF2-40B4-BE49-F238E27FC236}">
              <a16:creationId xmlns:a16="http://schemas.microsoft.com/office/drawing/2014/main" id="{64F3EE42-65A6-4669-B24F-AA291458AE79}"/>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30" name="n_4mainValue【消防施設】&#10;一人当たり面積">
          <a:extLst>
            <a:ext uri="{FF2B5EF4-FFF2-40B4-BE49-F238E27FC236}">
              <a16:creationId xmlns:a16="http://schemas.microsoft.com/office/drawing/2014/main" id="{65A53D80-EFBB-4A72-9189-4B8E85798EB7}"/>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9EF2E274-D628-4AE4-8A9B-8790C5A41F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563ECD-B7C0-43E4-A8BD-CDB387F879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A185DF05-AE39-4883-B18B-F240F57FD3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9F103754-E942-44A2-ABB7-0FB7A524D5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A783527-8E80-464E-A1AB-53358BE7A5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5D5B4E01-1513-467D-A1C5-307895AD29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259B56DD-4C34-4CA3-9D5F-DC3B377AF4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29A1EE16-011D-4EE8-90A2-27791CAE83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E067A437-080D-4D65-9F94-CB583524441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823CDF40-BF0F-4C67-83F0-CA90B5851C8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1BCB2DAE-CDE5-4BEB-892E-7E6D6F70E1C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5E24419C-0998-4F2B-A2A5-DE2BF1658FA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E5EC1EB1-1691-4A04-ADED-D29F6047941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6C399B65-1EAD-4A3C-B1D8-ADD85764D81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8F98A496-5D9E-47A7-8086-0B1D20A310A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B350F263-07D6-4854-97EC-E46451F0A43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CBF88295-4FD3-4BBD-B30A-EDDAE16EF11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0C28E226-3D1B-4F53-BD42-A73F144C132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2D46B8AB-CD54-403C-8152-40677A5187D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5021CBCE-430E-47C6-BC4B-F62B706FA17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2FEF9607-9753-4A44-983F-9C339919210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C49F1107-B5B1-4BB9-886E-95A7B91481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362836BA-C444-462B-9E35-D1BE6F30199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ABB6BB36-739D-46E6-86DF-A39975465DB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0FB3CA7B-880B-4BBD-997E-7704EE1E2C92}"/>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A6D77440-C4FF-411F-B462-06EE572E48A4}"/>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1F6E47D4-9E14-4F79-8958-DE1EC8EA4A85}"/>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B93F2E68-E55A-4B37-85EC-2520C6741DE2}"/>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B73FAD40-259E-4F44-9BD9-B3359013F131}"/>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F441DE99-BE7F-48DB-989B-84FD9E9CAC80}"/>
            </a:ext>
          </a:extLst>
        </xdr:cNvPr>
        <xdr:cNvSpPr txBox="1"/>
      </xdr:nvSpPr>
      <xdr:spPr>
        <a:xfrm>
          <a:off x="16357600" y="176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AD23BD24-02E4-4B04-AA3D-44876ABCAD63}"/>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CC5E483A-4292-442D-9B3D-BCF6BF6977DA}"/>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A7F9892B-4C3A-49D8-9E80-B0F6BF9BD2C4}"/>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1D56EA7E-46A9-42A9-8DEB-BB612C0BB37F}"/>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ECCD8450-D692-44CD-9380-437EF31D580B}"/>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3BC9F8A-0EC4-41B9-931D-8861E5E776B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E9F49E1-23FE-42C1-AAFD-E55D87A3DB6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661EA7A-A9E8-448D-9315-B1861C2607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F8E8DA1-610D-4E27-9B07-235FF565A3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8CD3AE1F-13F6-46AA-AEB8-F193E7EDDD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84455</xdr:rowOff>
    </xdr:from>
    <xdr:to>
      <xdr:col>85</xdr:col>
      <xdr:colOff>177800</xdr:colOff>
      <xdr:row>105</xdr:row>
      <xdr:rowOff>14605</xdr:rowOff>
    </xdr:to>
    <xdr:sp macro="" textlink="">
      <xdr:nvSpPr>
        <xdr:cNvPr id="871" name="楕円 870">
          <a:extLst>
            <a:ext uri="{FF2B5EF4-FFF2-40B4-BE49-F238E27FC236}">
              <a16:creationId xmlns:a16="http://schemas.microsoft.com/office/drawing/2014/main" id="{F5278E34-E63C-4130-8B90-AE25FE88782B}"/>
            </a:ext>
          </a:extLst>
        </xdr:cNvPr>
        <xdr:cNvSpPr/>
      </xdr:nvSpPr>
      <xdr:spPr>
        <a:xfrm>
          <a:off x="16268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62882</xdr:rowOff>
    </xdr:from>
    <xdr:ext cx="405111" cy="259045"/>
    <xdr:sp macro="" textlink="">
      <xdr:nvSpPr>
        <xdr:cNvPr id="872" name="【庁舎】&#10;有形固定資産減価償却率該当値テキスト">
          <a:extLst>
            <a:ext uri="{FF2B5EF4-FFF2-40B4-BE49-F238E27FC236}">
              <a16:creationId xmlns:a16="http://schemas.microsoft.com/office/drawing/2014/main" id="{8C2D1DDC-733F-4731-8D89-2B77471EE9EA}"/>
            </a:ext>
          </a:extLst>
        </xdr:cNvPr>
        <xdr:cNvSpPr txBox="1"/>
      </xdr:nvSpPr>
      <xdr:spPr>
        <a:xfrm>
          <a:off x="16357600"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50164</xdr:rowOff>
    </xdr:from>
    <xdr:to>
      <xdr:col>81</xdr:col>
      <xdr:colOff>101600</xdr:colOff>
      <xdr:row>104</xdr:row>
      <xdr:rowOff>151764</xdr:rowOff>
    </xdr:to>
    <xdr:sp macro="" textlink="">
      <xdr:nvSpPr>
        <xdr:cNvPr id="873" name="楕円 872">
          <a:extLst>
            <a:ext uri="{FF2B5EF4-FFF2-40B4-BE49-F238E27FC236}">
              <a16:creationId xmlns:a16="http://schemas.microsoft.com/office/drawing/2014/main" id="{601F2543-8C47-4FB5-AF4E-51D6AA42D96E}"/>
            </a:ext>
          </a:extLst>
        </xdr:cNvPr>
        <xdr:cNvSpPr/>
      </xdr:nvSpPr>
      <xdr:spPr>
        <a:xfrm>
          <a:off x="15430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100964</xdr:rowOff>
    </xdr:from>
    <xdr:to>
      <xdr:col>85</xdr:col>
      <xdr:colOff>127000</xdr:colOff>
      <xdr:row>104</xdr:row>
      <xdr:rowOff>135255</xdr:rowOff>
    </xdr:to>
    <xdr:cxnSp macro="">
      <xdr:nvCxnSpPr>
        <xdr:cNvPr id="874" name="直線コネクタ 873">
          <a:extLst>
            <a:ext uri="{FF2B5EF4-FFF2-40B4-BE49-F238E27FC236}">
              <a16:creationId xmlns:a16="http://schemas.microsoft.com/office/drawing/2014/main" id="{F29EA5BF-3993-4412-8728-189FCC75CE6F}"/>
            </a:ext>
          </a:extLst>
        </xdr:cNvPr>
        <xdr:cNvCxnSpPr/>
      </xdr:nvCxnSpPr>
      <xdr:spPr>
        <a:xfrm>
          <a:off x="15481300" y="179317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xdr:rowOff>
    </xdr:from>
    <xdr:to>
      <xdr:col>76</xdr:col>
      <xdr:colOff>165100</xdr:colOff>
      <xdr:row>104</xdr:row>
      <xdr:rowOff>117475</xdr:rowOff>
    </xdr:to>
    <xdr:sp macro="" textlink="">
      <xdr:nvSpPr>
        <xdr:cNvPr id="875" name="楕円 874">
          <a:extLst>
            <a:ext uri="{FF2B5EF4-FFF2-40B4-BE49-F238E27FC236}">
              <a16:creationId xmlns:a16="http://schemas.microsoft.com/office/drawing/2014/main" id="{3EA2D38A-D6FC-4E65-B1D9-44FA4943C290}"/>
            </a:ext>
          </a:extLst>
        </xdr:cNvPr>
        <xdr:cNvSpPr/>
      </xdr:nvSpPr>
      <xdr:spPr>
        <a:xfrm>
          <a:off x="14541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66675</xdr:rowOff>
    </xdr:from>
    <xdr:to>
      <xdr:col>81</xdr:col>
      <xdr:colOff>50800</xdr:colOff>
      <xdr:row>104</xdr:row>
      <xdr:rowOff>100964</xdr:rowOff>
    </xdr:to>
    <xdr:cxnSp macro="">
      <xdr:nvCxnSpPr>
        <xdr:cNvPr id="876" name="直線コネクタ 875">
          <a:extLst>
            <a:ext uri="{FF2B5EF4-FFF2-40B4-BE49-F238E27FC236}">
              <a16:creationId xmlns:a16="http://schemas.microsoft.com/office/drawing/2014/main" id="{99D16861-52AE-45CD-BAF8-133FD19073F3}"/>
            </a:ext>
          </a:extLst>
        </xdr:cNvPr>
        <xdr:cNvCxnSpPr/>
      </xdr:nvCxnSpPr>
      <xdr:spPr>
        <a:xfrm>
          <a:off x="14592300" y="178974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153036</xdr:rowOff>
    </xdr:from>
    <xdr:to>
      <xdr:col>72</xdr:col>
      <xdr:colOff>38100</xdr:colOff>
      <xdr:row>104</xdr:row>
      <xdr:rowOff>83186</xdr:rowOff>
    </xdr:to>
    <xdr:sp macro="" textlink="">
      <xdr:nvSpPr>
        <xdr:cNvPr id="877" name="楕円 876">
          <a:extLst>
            <a:ext uri="{FF2B5EF4-FFF2-40B4-BE49-F238E27FC236}">
              <a16:creationId xmlns:a16="http://schemas.microsoft.com/office/drawing/2014/main" id="{53829214-A240-47AB-9510-95CF21F03401}"/>
            </a:ext>
          </a:extLst>
        </xdr:cNvPr>
        <xdr:cNvSpPr/>
      </xdr:nvSpPr>
      <xdr:spPr>
        <a:xfrm>
          <a:off x="13652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32386</xdr:rowOff>
    </xdr:from>
    <xdr:to>
      <xdr:col>76</xdr:col>
      <xdr:colOff>114300</xdr:colOff>
      <xdr:row>104</xdr:row>
      <xdr:rowOff>66675</xdr:rowOff>
    </xdr:to>
    <xdr:cxnSp macro="">
      <xdr:nvCxnSpPr>
        <xdr:cNvPr id="878" name="直線コネクタ 877">
          <a:extLst>
            <a:ext uri="{FF2B5EF4-FFF2-40B4-BE49-F238E27FC236}">
              <a16:creationId xmlns:a16="http://schemas.microsoft.com/office/drawing/2014/main" id="{D8D48F29-E339-419E-9E49-1DA78BFC10E4}"/>
            </a:ext>
          </a:extLst>
        </xdr:cNvPr>
        <xdr:cNvCxnSpPr/>
      </xdr:nvCxnSpPr>
      <xdr:spPr>
        <a:xfrm>
          <a:off x="13703300" y="178631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133986</xdr:rowOff>
    </xdr:from>
    <xdr:to>
      <xdr:col>67</xdr:col>
      <xdr:colOff>101600</xdr:colOff>
      <xdr:row>104</xdr:row>
      <xdr:rowOff>64136</xdr:rowOff>
    </xdr:to>
    <xdr:sp macro="" textlink="">
      <xdr:nvSpPr>
        <xdr:cNvPr id="879" name="楕円 878">
          <a:extLst>
            <a:ext uri="{FF2B5EF4-FFF2-40B4-BE49-F238E27FC236}">
              <a16:creationId xmlns:a16="http://schemas.microsoft.com/office/drawing/2014/main" id="{2764138A-9C93-421C-9696-738D36B23D9A}"/>
            </a:ext>
          </a:extLst>
        </xdr:cNvPr>
        <xdr:cNvSpPr/>
      </xdr:nvSpPr>
      <xdr:spPr>
        <a:xfrm>
          <a:off x="12763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13336</xdr:rowOff>
    </xdr:from>
    <xdr:to>
      <xdr:col>71</xdr:col>
      <xdr:colOff>177800</xdr:colOff>
      <xdr:row>104</xdr:row>
      <xdr:rowOff>32386</xdr:rowOff>
    </xdr:to>
    <xdr:cxnSp macro="">
      <xdr:nvCxnSpPr>
        <xdr:cNvPr id="880" name="直線コネクタ 879">
          <a:extLst>
            <a:ext uri="{FF2B5EF4-FFF2-40B4-BE49-F238E27FC236}">
              <a16:creationId xmlns:a16="http://schemas.microsoft.com/office/drawing/2014/main" id="{ADC111FA-3B92-4120-8AB4-643FC10934FE}"/>
            </a:ext>
          </a:extLst>
        </xdr:cNvPr>
        <xdr:cNvCxnSpPr/>
      </xdr:nvCxnSpPr>
      <xdr:spPr>
        <a:xfrm>
          <a:off x="12814300" y="178441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82A26828-DB08-4AFF-85B9-AE3227DC7810}"/>
            </a:ext>
          </a:extLst>
        </xdr:cNvPr>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A6BC48AA-E703-4DC5-9583-402106EC9EB4}"/>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a:extLst>
            <a:ext uri="{FF2B5EF4-FFF2-40B4-BE49-F238E27FC236}">
              <a16:creationId xmlns:a16="http://schemas.microsoft.com/office/drawing/2014/main" id="{E676DB1C-3A6D-4C34-BA72-8688F7519D9F}"/>
            </a:ext>
          </a:extLst>
        </xdr:cNvPr>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a:extLst>
            <a:ext uri="{FF2B5EF4-FFF2-40B4-BE49-F238E27FC236}">
              <a16:creationId xmlns:a16="http://schemas.microsoft.com/office/drawing/2014/main" id="{AA72AA99-5459-4DC1-8C4A-31721074E9B6}"/>
            </a:ext>
          </a:extLst>
        </xdr:cNvPr>
        <xdr:cNvSpPr txBox="1"/>
      </xdr:nvSpPr>
      <xdr:spPr>
        <a:xfrm>
          <a:off x="12611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142891</xdr:rowOff>
    </xdr:from>
    <xdr:ext cx="405111" cy="259045"/>
    <xdr:sp macro="" textlink="">
      <xdr:nvSpPr>
        <xdr:cNvPr id="885" name="n_1mainValue【庁舎】&#10;有形固定資産減価償却率">
          <a:extLst>
            <a:ext uri="{FF2B5EF4-FFF2-40B4-BE49-F238E27FC236}">
              <a16:creationId xmlns:a16="http://schemas.microsoft.com/office/drawing/2014/main" id="{A4898EEB-2C61-4C1E-857C-D956E5967428}"/>
            </a:ext>
          </a:extLst>
        </xdr:cNvPr>
        <xdr:cNvSpPr txBox="1"/>
      </xdr:nvSpPr>
      <xdr:spPr>
        <a:xfrm>
          <a:off x="152660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108602</xdr:rowOff>
    </xdr:from>
    <xdr:ext cx="405111" cy="259045"/>
    <xdr:sp macro="" textlink="">
      <xdr:nvSpPr>
        <xdr:cNvPr id="886" name="n_2mainValue【庁舎】&#10;有形固定資産減価償却率">
          <a:extLst>
            <a:ext uri="{FF2B5EF4-FFF2-40B4-BE49-F238E27FC236}">
              <a16:creationId xmlns:a16="http://schemas.microsoft.com/office/drawing/2014/main" id="{A7DB2516-F6DE-4103-811C-761C58A2CDC6}"/>
            </a:ext>
          </a:extLst>
        </xdr:cNvPr>
        <xdr:cNvSpPr txBox="1"/>
      </xdr:nvSpPr>
      <xdr:spPr>
        <a:xfrm>
          <a:off x="14389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74313</xdr:rowOff>
    </xdr:from>
    <xdr:ext cx="405111" cy="259045"/>
    <xdr:sp macro="" textlink="">
      <xdr:nvSpPr>
        <xdr:cNvPr id="887" name="n_3mainValue【庁舎】&#10;有形固定資産減価償却率">
          <a:extLst>
            <a:ext uri="{FF2B5EF4-FFF2-40B4-BE49-F238E27FC236}">
              <a16:creationId xmlns:a16="http://schemas.microsoft.com/office/drawing/2014/main" id="{CE23CA1A-AB5C-40C0-A454-C2F256F5CE15}"/>
            </a:ext>
          </a:extLst>
        </xdr:cNvPr>
        <xdr:cNvSpPr txBox="1"/>
      </xdr:nvSpPr>
      <xdr:spPr>
        <a:xfrm>
          <a:off x="13500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55263</xdr:rowOff>
    </xdr:from>
    <xdr:ext cx="405111" cy="259045"/>
    <xdr:sp macro="" textlink="">
      <xdr:nvSpPr>
        <xdr:cNvPr id="888" name="n_4mainValue【庁舎】&#10;有形固定資産減価償却率">
          <a:extLst>
            <a:ext uri="{FF2B5EF4-FFF2-40B4-BE49-F238E27FC236}">
              <a16:creationId xmlns:a16="http://schemas.microsoft.com/office/drawing/2014/main" id="{5E3A99DA-1925-44FF-9D99-AA2FA3DC9C03}"/>
            </a:ext>
          </a:extLst>
        </xdr:cNvPr>
        <xdr:cNvSpPr txBox="1"/>
      </xdr:nvSpPr>
      <xdr:spPr>
        <a:xfrm>
          <a:off x="12611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C00C671B-F24B-4133-BBE9-7F07E157D7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BAD9BBD8-6D1E-44C9-A874-8F25054E4E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8CD2BC52-73D1-4042-B849-CFCDB1F793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57FE819D-7764-48B1-BE92-423172E10D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3D9117F4-40D3-4597-B3D8-05CDBD0E18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300D0D75-2AE2-4DB3-B120-F696F7FAFA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AC80D1AF-B08A-4EA5-B3BF-F2655CC4BA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230D52CE-AC5C-4FF9-A570-7D6292E3CE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A83834B8-0107-4DDE-B994-CE8910710A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D39935B5-DF77-4D43-A0B6-77420C0466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E544CD69-FBD8-43FB-A79B-2AD910C5C85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78017FCB-57CF-41D3-AD08-C3343F2D836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CF5E2809-E9DF-4759-808A-8F7D2E4F657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7B8F1FEB-2699-4756-BF61-17A7FE90D21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FFC98558-B82A-4D96-8AD7-CE09766110E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B55C3C9C-3D95-4B08-B525-176E5449166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01F44DFC-74EE-4883-8017-1E4F591162E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DD42ACB6-8E5B-4DAA-B3EA-8F0E90B8CA7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759FDF25-5BF8-4F54-93E1-FC8F7134D68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C68E35C6-B290-4998-8CD5-02DCC099894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E63B5795-3357-4206-BB15-CE040E334F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4768B669-E46A-4E47-B15F-F3044F86A3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A33E9B7E-6F0F-4950-A5FE-4D38403ACA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F9465FA2-1231-4A4B-9231-38BC4CBF1C29}"/>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2784BD8B-627F-41BF-9B31-9C40B8C3EAB5}"/>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11CED7B8-19B5-49A4-BD7F-C754E364124A}"/>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228CA6ED-E679-46D0-88FD-B5F7A6C991C8}"/>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7FF0EF41-7BC4-4878-88DF-E234344E66EC}"/>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a:extLst>
            <a:ext uri="{FF2B5EF4-FFF2-40B4-BE49-F238E27FC236}">
              <a16:creationId xmlns:a16="http://schemas.microsoft.com/office/drawing/2014/main" id="{0E112F73-F66F-4741-97EB-DDFD5695035D}"/>
            </a:ext>
          </a:extLst>
        </xdr:cNvPr>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1AAB7B98-C6EA-4CC3-BAAA-E36494CFB9D0}"/>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DD2F1FB9-4D66-44AB-B9A4-C227CAB7CD1C}"/>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0380341C-FFE2-49CF-8C3E-EBDE32F1A4B2}"/>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3FBDF1AA-AB00-497F-83E1-113EB5373B54}"/>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CB6D4E72-2623-4089-81B5-46B282ECB18D}"/>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2BCA6F53-147A-4120-8E7A-43BC09BB2A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C20544B8-7579-4411-AA1F-197801EB53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588EDA7-3B69-4802-B871-F80BCABDD99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50DADC76-18E7-4843-B1BD-1BDEE412C2F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1FCD030-3442-44EA-A809-4468530F966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8" name="楕円 927">
          <a:extLst>
            <a:ext uri="{FF2B5EF4-FFF2-40B4-BE49-F238E27FC236}">
              <a16:creationId xmlns:a16="http://schemas.microsoft.com/office/drawing/2014/main" id="{041518B6-77F7-4B81-B969-2819B2635B6B}"/>
            </a:ext>
          </a:extLst>
        </xdr:cNvPr>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929" name="【庁舎】&#10;一人当たり面積該当値テキスト">
          <a:extLst>
            <a:ext uri="{FF2B5EF4-FFF2-40B4-BE49-F238E27FC236}">
              <a16:creationId xmlns:a16="http://schemas.microsoft.com/office/drawing/2014/main" id="{40F38969-E296-46A1-8DC6-639FFEDFA010}"/>
            </a:ext>
          </a:extLst>
        </xdr:cNvPr>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86361</xdr:rowOff>
    </xdr:from>
    <xdr:to>
      <xdr:col>112</xdr:col>
      <xdr:colOff>38100</xdr:colOff>
      <xdr:row>106</xdr:row>
      <xdr:rowOff>16511</xdr:rowOff>
    </xdr:to>
    <xdr:sp macro="" textlink="">
      <xdr:nvSpPr>
        <xdr:cNvPr id="930" name="楕円 929">
          <a:extLst>
            <a:ext uri="{FF2B5EF4-FFF2-40B4-BE49-F238E27FC236}">
              <a16:creationId xmlns:a16="http://schemas.microsoft.com/office/drawing/2014/main" id="{56A89446-1A3A-437C-B815-E6A8CEF1D468}"/>
            </a:ext>
          </a:extLst>
        </xdr:cNvPr>
        <xdr:cNvSpPr/>
      </xdr:nvSpPr>
      <xdr:spPr>
        <a:xfrm>
          <a:off x="21272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137161</xdr:rowOff>
    </xdr:to>
    <xdr:cxnSp macro="">
      <xdr:nvCxnSpPr>
        <xdr:cNvPr id="931" name="直線コネクタ 930">
          <a:extLst>
            <a:ext uri="{FF2B5EF4-FFF2-40B4-BE49-F238E27FC236}">
              <a16:creationId xmlns:a16="http://schemas.microsoft.com/office/drawing/2014/main" id="{40516B33-83F3-4C93-9A8E-6D51ACC63278}"/>
            </a:ext>
          </a:extLst>
        </xdr:cNvPr>
        <xdr:cNvCxnSpPr/>
      </xdr:nvCxnSpPr>
      <xdr:spPr>
        <a:xfrm flipV="1">
          <a:off x="21323300" y="18135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86361</xdr:rowOff>
    </xdr:from>
    <xdr:to>
      <xdr:col>107</xdr:col>
      <xdr:colOff>101600</xdr:colOff>
      <xdr:row>106</xdr:row>
      <xdr:rowOff>16511</xdr:rowOff>
    </xdr:to>
    <xdr:sp macro="" textlink="">
      <xdr:nvSpPr>
        <xdr:cNvPr id="932" name="楕円 931">
          <a:extLst>
            <a:ext uri="{FF2B5EF4-FFF2-40B4-BE49-F238E27FC236}">
              <a16:creationId xmlns:a16="http://schemas.microsoft.com/office/drawing/2014/main" id="{66AB420B-C5FD-4513-A4CE-D4B3446458AE}"/>
            </a:ext>
          </a:extLst>
        </xdr:cNvPr>
        <xdr:cNvSpPr/>
      </xdr:nvSpPr>
      <xdr:spPr>
        <a:xfrm>
          <a:off x="2038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137161</xdr:rowOff>
    </xdr:from>
    <xdr:to>
      <xdr:col>111</xdr:col>
      <xdr:colOff>177800</xdr:colOff>
      <xdr:row>105</xdr:row>
      <xdr:rowOff>137161</xdr:rowOff>
    </xdr:to>
    <xdr:cxnSp macro="">
      <xdr:nvCxnSpPr>
        <xdr:cNvPr id="933" name="直線コネクタ 932">
          <a:extLst>
            <a:ext uri="{FF2B5EF4-FFF2-40B4-BE49-F238E27FC236}">
              <a16:creationId xmlns:a16="http://schemas.microsoft.com/office/drawing/2014/main" id="{C8088B57-43B6-4F66-B43D-97B9974A9908}"/>
            </a:ext>
          </a:extLst>
        </xdr:cNvPr>
        <xdr:cNvCxnSpPr/>
      </xdr:nvCxnSpPr>
      <xdr:spPr>
        <a:xfrm>
          <a:off x="20434300" y="18139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4" name="楕円 933">
          <a:extLst>
            <a:ext uri="{FF2B5EF4-FFF2-40B4-BE49-F238E27FC236}">
              <a16:creationId xmlns:a16="http://schemas.microsoft.com/office/drawing/2014/main" id="{D6633C8F-64E3-4C63-A98E-23CF0ECC8B55}"/>
            </a:ext>
          </a:extLst>
        </xdr:cNvPr>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137161</xdr:rowOff>
    </xdr:from>
    <xdr:to>
      <xdr:col>107</xdr:col>
      <xdr:colOff>50800</xdr:colOff>
      <xdr:row>105</xdr:row>
      <xdr:rowOff>140970</xdr:rowOff>
    </xdr:to>
    <xdr:cxnSp macro="">
      <xdr:nvCxnSpPr>
        <xdr:cNvPr id="935" name="直線コネクタ 934">
          <a:extLst>
            <a:ext uri="{FF2B5EF4-FFF2-40B4-BE49-F238E27FC236}">
              <a16:creationId xmlns:a16="http://schemas.microsoft.com/office/drawing/2014/main" id="{F3609486-1AF3-44D3-B279-E51629272BDF}"/>
            </a:ext>
          </a:extLst>
        </xdr:cNvPr>
        <xdr:cNvCxnSpPr/>
      </xdr:nvCxnSpPr>
      <xdr:spPr>
        <a:xfrm flipV="1">
          <a:off x="19545300" y="18139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36" name="楕円 935">
          <a:extLst>
            <a:ext uri="{FF2B5EF4-FFF2-40B4-BE49-F238E27FC236}">
              <a16:creationId xmlns:a16="http://schemas.microsoft.com/office/drawing/2014/main" id="{A2939772-ED88-41CA-A584-4B7EA5E984CB}"/>
            </a:ext>
          </a:extLst>
        </xdr:cNvPr>
        <xdr:cNvSpPr/>
      </xdr:nvSpPr>
      <xdr:spPr>
        <a:xfrm>
          <a:off x="18605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140970</xdr:rowOff>
    </xdr:from>
    <xdr:to>
      <xdr:col>102</xdr:col>
      <xdr:colOff>114300</xdr:colOff>
      <xdr:row>105</xdr:row>
      <xdr:rowOff>144780</xdr:rowOff>
    </xdr:to>
    <xdr:cxnSp macro="">
      <xdr:nvCxnSpPr>
        <xdr:cNvPr id="937" name="直線コネクタ 936">
          <a:extLst>
            <a:ext uri="{FF2B5EF4-FFF2-40B4-BE49-F238E27FC236}">
              <a16:creationId xmlns:a16="http://schemas.microsoft.com/office/drawing/2014/main" id="{29856E93-D372-41A0-A524-6414007A2327}"/>
            </a:ext>
          </a:extLst>
        </xdr:cNvPr>
        <xdr:cNvCxnSpPr/>
      </xdr:nvCxnSpPr>
      <xdr:spPr>
        <a:xfrm flipV="1">
          <a:off x="18656300" y="1814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a:extLst>
            <a:ext uri="{FF2B5EF4-FFF2-40B4-BE49-F238E27FC236}">
              <a16:creationId xmlns:a16="http://schemas.microsoft.com/office/drawing/2014/main" id="{288CA860-2F08-491E-8874-8E34356664DE}"/>
            </a:ext>
          </a:extLst>
        </xdr:cNvPr>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9" name="n_2aveValue【庁舎】&#10;一人当たり面積">
          <a:extLst>
            <a:ext uri="{FF2B5EF4-FFF2-40B4-BE49-F238E27FC236}">
              <a16:creationId xmlns:a16="http://schemas.microsoft.com/office/drawing/2014/main" id="{04EF461B-5548-45C0-8BE8-B8097ED98524}"/>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0" name="n_3aveValue【庁舎】&#10;一人当たり面積">
          <a:extLst>
            <a:ext uri="{FF2B5EF4-FFF2-40B4-BE49-F238E27FC236}">
              <a16:creationId xmlns:a16="http://schemas.microsoft.com/office/drawing/2014/main" id="{1399DBB1-8EBD-4418-8C34-6EC5844B00A0}"/>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1" name="n_4aveValue【庁舎】&#10;一人当たり面積">
          <a:extLst>
            <a:ext uri="{FF2B5EF4-FFF2-40B4-BE49-F238E27FC236}">
              <a16:creationId xmlns:a16="http://schemas.microsoft.com/office/drawing/2014/main" id="{605C15BF-95CE-454F-AD4B-23A878C8F0B4}"/>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7638</xdr:rowOff>
    </xdr:from>
    <xdr:ext cx="469744" cy="259045"/>
    <xdr:sp macro="" textlink="">
      <xdr:nvSpPr>
        <xdr:cNvPr id="942" name="n_1mainValue【庁舎】&#10;一人当たり面積">
          <a:extLst>
            <a:ext uri="{FF2B5EF4-FFF2-40B4-BE49-F238E27FC236}">
              <a16:creationId xmlns:a16="http://schemas.microsoft.com/office/drawing/2014/main" id="{265C6A29-E2D0-4991-93D5-14F454C81DEB}"/>
            </a:ext>
          </a:extLst>
        </xdr:cNvPr>
        <xdr:cNvSpPr txBox="1"/>
      </xdr:nvSpPr>
      <xdr:spPr>
        <a:xfrm>
          <a:off x="21075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43" name="n_2mainValue【庁舎】&#10;一人当たり面積">
          <a:extLst>
            <a:ext uri="{FF2B5EF4-FFF2-40B4-BE49-F238E27FC236}">
              <a16:creationId xmlns:a16="http://schemas.microsoft.com/office/drawing/2014/main" id="{5EB648DE-6770-4BB7-9E25-93F3FE7FDAD4}"/>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4" name="n_3mainValue【庁舎】&#10;一人当たり面積">
          <a:extLst>
            <a:ext uri="{FF2B5EF4-FFF2-40B4-BE49-F238E27FC236}">
              <a16:creationId xmlns:a16="http://schemas.microsoft.com/office/drawing/2014/main" id="{F1CF4274-BFCA-4E5E-8878-8CA9BCCC6090}"/>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45" name="n_4mainValue【庁舎】&#10;一人当たり面積">
          <a:extLst>
            <a:ext uri="{FF2B5EF4-FFF2-40B4-BE49-F238E27FC236}">
              <a16:creationId xmlns:a16="http://schemas.microsoft.com/office/drawing/2014/main" id="{B3A42636-46D9-4743-9240-4083B0CE2A1C}"/>
            </a:ext>
          </a:extLst>
        </xdr:cNvPr>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92B13D82-BB3A-468B-9459-4C67764609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3B9B36A7-005F-4FF1-B814-181F61154F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189421EB-F59B-4983-8375-D678259A7A4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ほとんどの類型において、有形固定資産減価償却率は類似団体平均を下回っているものの、図書館、庁舎、一般廃棄物処理施設においては、類似団体平均を若干上回っている。</a:t>
          </a:r>
        </a:p>
        <a:p>
          <a:r>
            <a:rPr kumimoji="1" lang="ja-JP" altLang="en-US" sz="1300">
              <a:latin typeface="ＭＳ Ｐゴシック" panose="020B0600070205080204" pitchFamily="50" charset="-128"/>
              <a:ea typeface="ＭＳ Ｐゴシック" panose="020B0600070205080204" pitchFamily="50" charset="-128"/>
            </a:rPr>
            <a:t>    図書館については、昭和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年～平成８年の間に３館建設されており、一部の施設においては、耐用年数である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迎えようとしている。いずれの図書館も、公共施設保有最適化・長寿命化長期計画等に基づき、計画的な修繕の実施や大規模改修を行うこととしているが、そのうちのもっとも古い図書館については、大規模改修に着手しているところであり、引き続き、残りの施設と含めて長寿命化と適正な施設維持管理を行っていく。</a:t>
          </a:r>
        </a:p>
        <a:p>
          <a:r>
            <a:rPr kumimoji="1" lang="ja-JP" altLang="en-US" sz="1300">
              <a:latin typeface="ＭＳ Ｐゴシック" panose="020B0600070205080204" pitchFamily="50" charset="-128"/>
              <a:ea typeface="ＭＳ Ｐゴシック" panose="020B0600070205080204" pitchFamily="50" charset="-128"/>
            </a:rPr>
            <a:t> 　 また、庁舎については、昭和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年に建設され、既に耐用年数である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年を超える庁舎があるためである。この庁舎については、平成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年度までに耐震改修を完了しており、その後、計画的な修繕を実施している。</a:t>
          </a:r>
        </a:p>
        <a:p>
          <a:r>
            <a:rPr kumimoji="1" lang="ja-JP" altLang="en-US" sz="1300">
              <a:latin typeface="ＭＳ Ｐゴシック" panose="020B0600070205080204" pitchFamily="50" charset="-128"/>
              <a:ea typeface="ＭＳ Ｐゴシック" panose="020B0600070205080204" pitchFamily="50" charset="-128"/>
            </a:rPr>
            <a:t>    一人当たり面積において、類似団体平均を下回った施設は、図書館、保健センター・保健所、消防施設、庁舎であった。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282,960
281,213
886.47
139,303,721
136,577,158
1,818,839
66,367,120
140,306,450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引き続き類似団体を下回っているものの、その差は、令和３年度と比較して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縮小している。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盛岡市総合計画実施計画」に掲げる自治体経営の取組の中でも税収の確保に向けた取組を推進することとしており、具体的な取組として、①納付機会の拡大等による収納窓口の充実、②納税推進センターによる早期納付の勧奨、③口座振替の促進、④適宜適切な滞納整理の実施により、収納率の向上に努め、自主財源の確保を図る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4.3pt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％となり、依然として類似団体平均を上回っている。定員適正化計画に基づく人件費の抑制や市債の新規発行額の抑制を行っているものの、公債費については充当する経常一般財源が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126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超え依然として高い水準にあること、少子高齢化による扶助費の増加が経常収支比率を押し上げている。扶助費の増については、今後も継続すると見込まれており、従来から取り組んでいる事務事業の見直し等をより一層進めることにより経常経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66</xdr:row>
      <xdr:rowOff>29464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37646"/>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164846</xdr:rowOff>
    </xdr:from>
    <xdr:to>
      <xdr:col>19</xdr:col>
      <xdr:colOff>133350</xdr:colOff>
      <xdr:row>66</xdr:row>
      <xdr:rowOff>10160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3764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10160</xdr:rowOff>
    </xdr:from>
    <xdr:to>
      <xdr:col>15</xdr:col>
      <xdr:colOff>82550</xdr:colOff>
      <xdr:row>66</xdr:row>
      <xdr:rowOff>24638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32586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138176</xdr:rowOff>
    </xdr:from>
    <xdr:to>
      <xdr:col>11</xdr:col>
      <xdr:colOff>31750</xdr:colOff>
      <xdr:row>66</xdr:row>
      <xdr:rowOff>24638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8242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145288</xdr:rowOff>
    </xdr:from>
    <xdr:to>
      <xdr:col>11</xdr:col>
      <xdr:colOff>82550</xdr:colOff>
      <xdr:row>66</xdr:row>
      <xdr:rowOff>75438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60215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87376</xdr:rowOff>
    </xdr:from>
    <xdr:to>
      <xdr:col>7</xdr:col>
      <xdr:colOff>31750</xdr:colOff>
      <xdr:row>66</xdr:row>
      <xdr:rowOff>17526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2303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人件費については、職員給を中心に対前年度比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％増となっている。物件費は感染症予防事業の減などにより対前年度比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％減となった。合わせると一人当たり対前年度比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583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円の増となったが、類似団体平均を下回っている状況にある。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引き続き、定員適正化計画及び事務事業の見直し等により人件費及び物件費の抑制に努めることとする。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79400</xdr:rowOff>
    </xdr:from>
    <xdr:to>
      <xdr:col>23</xdr:col>
      <xdr:colOff>133350</xdr:colOff>
      <xdr:row>83</xdr:row>
      <xdr:rowOff>91123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09750"/>
          <a:ext cx="8382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6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90008</xdr:rowOff>
    </xdr:from>
    <xdr:to>
      <xdr:col>19</xdr:col>
      <xdr:colOff>133350</xdr:colOff>
      <xdr:row>83</xdr:row>
      <xdr:rowOff>79400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7458"/>
          <a:ext cx="889000" cy="33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115774</xdr:rowOff>
    </xdr:from>
    <xdr:to>
      <xdr:col>15</xdr:col>
      <xdr:colOff>82550</xdr:colOff>
      <xdr:row>81</xdr:row>
      <xdr:rowOff>90008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31774"/>
          <a:ext cx="889000" cy="1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65283</xdr:rowOff>
    </xdr:from>
    <xdr:to>
      <xdr:col>11</xdr:col>
      <xdr:colOff>31750</xdr:colOff>
      <xdr:row>80</xdr:row>
      <xdr:rowOff>115774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81283"/>
          <a:ext cx="889000" cy="5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40323</xdr:rowOff>
    </xdr:from>
    <xdr:to>
      <xdr:col>23</xdr:col>
      <xdr:colOff>184150</xdr:colOff>
      <xdr:row>83</xdr:row>
      <xdr:rowOff>141923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56850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1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28600</xdr:rowOff>
    </xdr:from>
    <xdr:to>
      <xdr:col>19</xdr:col>
      <xdr:colOff>184150</xdr:colOff>
      <xdr:row>83</xdr:row>
      <xdr:rowOff>130200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140377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27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39208</xdr:rowOff>
    </xdr:from>
    <xdr:to>
      <xdr:col>15</xdr:col>
      <xdr:colOff>133350</xdr:colOff>
      <xdr:row>81</xdr:row>
      <xdr:rowOff>140808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150985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64974</xdr:rowOff>
    </xdr:from>
    <xdr:to>
      <xdr:col>11</xdr:col>
      <xdr:colOff>82550</xdr:colOff>
      <xdr:row>80</xdr:row>
      <xdr:rowOff>166574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4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14483</xdr:rowOff>
    </xdr:from>
    <xdr:to>
      <xdr:col>7</xdr:col>
      <xdr:colOff>31750</xdr:colOff>
      <xdr:row>80</xdr:row>
      <xdr:rowOff>116083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126260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9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定員管理計画に基づく人件費の抑制を図り、前年度に比べて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減少した。ラスパイレス指数は職員の増や給与改定に伴う人件費の増により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年度を除き、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依然として類似団体平均を下回っており、今後もより一層の給与の適正化に努めることとする。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188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15421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年度までの定員適正化計画及び平成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年度から令和２年度までの定員管理計画の実行により類似団体平均に比べ職員数は少ない状況である。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令和３年～７年度の定員管理計画において、職員数については、令和２年４月１日現在の職員数（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人）を基本とし、行政需要の変化などに伴う事務量の増減を十分精査した上で、毎年度、定めていくこととしている。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150071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8812"/>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89746</xdr:rowOff>
    </xdr:from>
    <xdr:to>
      <xdr:col>77</xdr:col>
      <xdr:colOff>44450</xdr:colOff>
      <xdr:row>60</xdr:row>
      <xdr:rowOff>101812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767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89746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272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85725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4457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99271</xdr:rowOff>
    </xdr:from>
    <xdr:to>
      <xdr:col>81</xdr:col>
      <xdr:colOff>95250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115798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51012</xdr:rowOff>
    </xdr:from>
    <xdr:to>
      <xdr:col>77</xdr:col>
      <xdr:colOff>95250</xdr:colOff>
      <xdr:row>60</xdr:row>
      <xdr:rowOff>152612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162789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38946</xdr:rowOff>
    </xdr:from>
    <xdr:to>
      <xdr:col>73</xdr:col>
      <xdr:colOff>44450</xdr:colOff>
      <xdr:row>60</xdr:row>
      <xdr:rowOff>140546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令和４年度は、大規模改修等の元利償還開始に伴う元利償還金の増加が公債費の減少を上回ったことから、実質的な負担額が増加し、実質公債費比率は前年度に比べて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元利償還金充当一般財源が依然として高い水準にあるため、類似団体平均を上回っている。総合計画実施計画に掲げる自治体経営の取組において、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を上回らないよう目標値を設定している。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61685</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6054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38705</xdr:rowOff>
    </xdr:from>
    <xdr:to>
      <xdr:col>77</xdr:col>
      <xdr:colOff>44450</xdr:colOff>
      <xdr:row>44</xdr:row>
      <xdr:rowOff>61685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5825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15724</xdr:rowOff>
    </xdr:from>
    <xdr:to>
      <xdr:col>72</xdr:col>
      <xdr:colOff>203200</xdr:colOff>
      <xdr:row>44</xdr:row>
      <xdr:rowOff>38705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5595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15724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45357</xdr:rowOff>
    </xdr:from>
    <xdr:to>
      <xdr:col>81</xdr:col>
      <xdr:colOff>95250</xdr:colOff>
      <xdr:row>44</xdr:row>
      <xdr:rowOff>146957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17434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10885</xdr:rowOff>
    </xdr:from>
    <xdr:to>
      <xdr:col>77</xdr:col>
      <xdr:colOff>95250</xdr:colOff>
      <xdr:row>44</xdr:row>
      <xdr:rowOff>112485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97262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159355</xdr:rowOff>
    </xdr:from>
    <xdr:to>
      <xdr:col>73</xdr:col>
      <xdr:colOff>44450</xdr:colOff>
      <xdr:row>44</xdr:row>
      <xdr:rowOff>89505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74282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136374</xdr:rowOff>
    </xdr:from>
    <xdr:to>
      <xdr:col>68</xdr:col>
      <xdr:colOff>203200</xdr:colOff>
      <xdr:row>44</xdr:row>
      <xdr:rowOff>66524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113393</xdr:rowOff>
    </xdr:from>
    <xdr:to>
      <xdr:col>64</xdr:col>
      <xdr:colOff>152400</xdr:colOff>
      <xdr:row>44</xdr:row>
      <xdr:rowOff>43543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28320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４年度は、公共施設等適正管理推進事業債の新規発行等により地方債残高が増加するとともに、財政調整基金等の減少や都市計画事業に係る地方債残高の減少による都市計画税充当額の減少、基準財政需要額参入見込額の減少により、分子となる将来負担額から充当可能財源を除いた額が増加したほか、分母となる標準財政規模から地方交付税措置分を差し引いた額も、前年度に比べて増加したため、将来負担比率が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13.4pt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総合計画実施計画に掲げる自治体経営の取組において、算定開始から現在までで最も数値の高かった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を上回らない財政運営を行うこととして目標値を設定している。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94336</xdr:rowOff>
    </xdr:from>
    <xdr:to>
      <xdr:col>81</xdr:col>
      <xdr:colOff>44450</xdr:colOff>
      <xdr:row>18</xdr:row>
      <xdr:rowOff>52222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08986"/>
          <a:ext cx="838200" cy="1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94336</xdr:rowOff>
    </xdr:from>
    <xdr:to>
      <xdr:col>77</xdr:col>
      <xdr:colOff>44450</xdr:colOff>
      <xdr:row>17</xdr:row>
      <xdr:rowOff>110744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08986"/>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110744</xdr:rowOff>
    </xdr:from>
    <xdr:to>
      <xdr:col>72</xdr:col>
      <xdr:colOff>203200</xdr:colOff>
      <xdr:row>17</xdr:row>
      <xdr:rowOff>144526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253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121361</xdr:rowOff>
    </xdr:from>
    <xdr:to>
      <xdr:col>68</xdr:col>
      <xdr:colOff>152400</xdr:colOff>
      <xdr:row>17</xdr:row>
      <xdr:rowOff>144526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036011"/>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1422</xdr:rowOff>
    </xdr:from>
    <xdr:to>
      <xdr:col>81</xdr:col>
      <xdr:colOff>95250</xdr:colOff>
      <xdr:row>18</xdr:row>
      <xdr:rowOff>103022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144949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5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43536</xdr:rowOff>
    </xdr:from>
    <xdr:to>
      <xdr:col>77</xdr:col>
      <xdr:colOff>95250</xdr:colOff>
      <xdr:row>17</xdr:row>
      <xdr:rowOff>145136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129913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44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59944</xdr:rowOff>
    </xdr:from>
    <xdr:to>
      <xdr:col>73</xdr:col>
      <xdr:colOff>44450</xdr:colOff>
      <xdr:row>17</xdr:row>
      <xdr:rowOff>161544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146321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93726</xdr:rowOff>
    </xdr:from>
    <xdr:to>
      <xdr:col>68</xdr:col>
      <xdr:colOff>203200</xdr:colOff>
      <xdr:row>18</xdr:row>
      <xdr:rowOff>23876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8653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70561</xdr:rowOff>
    </xdr:from>
    <xdr:to>
      <xdr:col>64</xdr:col>
      <xdr:colOff>152400</xdr:colOff>
      <xdr:row>18</xdr:row>
      <xdr:rowOff>711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156938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282,960
281,213
886.47
139,303,721
136,577,158
1,818,839
66,367,120
140,306,450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人件費に係る経常収支比率は類似団体平均より低い傾向が続いている。令和４年度は、職員給を中心に対前年度比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1.0pt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引き続き、定員適正化計画及び事務事業の見直し等により人件費の抑制に努めることとする。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9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79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7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7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物件費に係る経常収支比率は、類似団体平均に近い割合で推移している。令和４年度は、地域学童クラブ等運営事業の委託料の増等により充当する経常一般財源が増となり、対前年度比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1.1pt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引き続き行政評価を活用した事務事業の徹底した見直しを推進し、物件費の抑制に努めることとする。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16</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776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34471</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776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143329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32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16</xdr:row>
      <xdr:rowOff>143329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64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155121</xdr:rowOff>
    </xdr:from>
    <xdr:to>
      <xdr:col>78</xdr:col>
      <xdr:colOff>120650</xdr:colOff>
      <xdr:row>16</xdr:row>
      <xdr:rowOff>85271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扶助費に係る経常収支比率は、類似団体平均に近い割合で推移している。令和４年度は、認定こども園等運営費給付事業の増などにより充当する経常一般財源が増となり、対前年度比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増となった。障がい給付認定審査等を通じた公正なサービス提供等により、年々増加傾向にある扶助費の急激な上昇傾向を抑制するよう努める。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44450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58</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17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58</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55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0.2pt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が、依然として類似団体と比較すると低い水準である。今後、国保療養費、後期高齢者医療費、介護給付費等の増が見込まれるため、医療費及び介護給付費の適正化を推進することにより、急激な上昇傾向を抑制するよう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31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3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80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補助費等に係る経常収支比率は類似団体平均より高い傾向が続いており、一部事務組合及び企業会計への負担金が大半を占めている。令和４年度は、公共交通利用促進対策事業の増等により、対前年度比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増となった。依然として類似団体と比較して高い水準となっているため、引き続き適正な額の精査に努めることとする。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157480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61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127000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78757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類似団体と比較すると高い状況にあるが、平成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年度から６年間にわたる行財政構造改革に集中的に取り組んできたことから、公債費は、横ばいで推移していたが、令和４年度において、臨時財政対策債等の償還額の増加により前年度比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ものである。今後も、「盛岡市総合計画実施計画」に掲げる自治体経営の取組において、市債の新規発行額を予算総額の８％以内（臨時財政対策債を除く）かつ元金償還額以内とし、将来の公債費の縮減を図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111761</xdr:rowOff>
    </xdr:from>
    <xdr:to>
      <xdr:col>24</xdr:col>
      <xdr:colOff>25400</xdr:colOff>
      <xdr:row>79</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4848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78</xdr:row>
      <xdr:rowOff>142239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484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78</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515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165100</xdr:rowOff>
    </xdr:from>
    <xdr:to>
      <xdr:col>11</xdr:col>
      <xdr:colOff>9525</xdr:colOff>
      <xdr:row>79</xdr:row>
      <xdr:rowOff>1270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53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60961</xdr:rowOff>
    </xdr:from>
    <xdr:to>
      <xdr:col>20</xdr:col>
      <xdr:colOff>38100</xdr:colOff>
      <xdr:row>78</xdr:row>
      <xdr:rowOff>162561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147338</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91439</xdr:rowOff>
    </xdr:from>
    <xdr:to>
      <xdr:col>15</xdr:col>
      <xdr:colOff>149225</xdr:colOff>
      <xdr:row>79</xdr:row>
      <xdr:rowOff>21589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公債費以外の経費に係る経常収支比率は、類似団体平均と比べて補助費等は高くなっているものの、人件費が低くなっていることから、類似団体平均に近い割合で推移している。令和４年度は前年度から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％となった。定員適正化計画に基づく人件費の削減や、一部事務組合及び企業会計への負担金や年々増加傾向にある扶助費の急激な上昇傾向を抑制するよう努めることとする。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39496"/>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78</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394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78</xdr:row>
      <xdr:rowOff>26415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26415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1461</xdr:rowOff>
    </xdr:from>
    <xdr:to>
      <xdr:col>29</xdr:col>
      <xdr:colOff>127000</xdr:colOff>
      <xdr:row>17</xdr:row>
      <xdr:rowOff>58877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3736"/>
          <a:ext cx="647700" cy="57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157687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8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58877</xdr:rowOff>
    </xdr:from>
    <xdr:to>
      <xdr:col>26</xdr:col>
      <xdr:colOff>50800</xdr:colOff>
      <xdr:row>17</xdr:row>
      <xdr:rowOff>70879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1152"/>
          <a:ext cx="698500" cy="1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70879</xdr:rowOff>
    </xdr:from>
    <xdr:to>
      <xdr:col>22</xdr:col>
      <xdr:colOff>114300</xdr:colOff>
      <xdr:row>17</xdr:row>
      <xdr:rowOff>122580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3154"/>
          <a:ext cx="698500" cy="5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122580</xdr:rowOff>
    </xdr:from>
    <xdr:to>
      <xdr:col>18</xdr:col>
      <xdr:colOff>177800</xdr:colOff>
      <xdr:row>17</xdr:row>
      <xdr:rowOff>155765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4855"/>
          <a:ext cx="698500" cy="3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122111</xdr:rowOff>
    </xdr:from>
    <xdr:to>
      <xdr:col>29</xdr:col>
      <xdr:colOff>177800</xdr:colOff>
      <xdr:row>17</xdr:row>
      <xdr:rowOff>52261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2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138638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8077</xdr:rowOff>
    </xdr:from>
    <xdr:to>
      <xdr:col>26</xdr:col>
      <xdr:colOff>101600</xdr:colOff>
      <xdr:row>17</xdr:row>
      <xdr:rowOff>109677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0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94454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20079</xdr:rowOff>
    </xdr:from>
    <xdr:to>
      <xdr:col>22</xdr:col>
      <xdr:colOff>165100</xdr:colOff>
      <xdr:row>17</xdr:row>
      <xdr:rowOff>121679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106456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71780</xdr:rowOff>
    </xdr:from>
    <xdr:to>
      <xdr:col>19</xdr:col>
      <xdr:colOff>38100</xdr:colOff>
      <xdr:row>18</xdr:row>
      <xdr:rowOff>1930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158157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104965</xdr:rowOff>
    </xdr:from>
    <xdr:to>
      <xdr:col>15</xdr:col>
      <xdr:colOff>101600</xdr:colOff>
      <xdr:row>18</xdr:row>
      <xdr:rowOff>35115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19892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56743</xdr:rowOff>
    </xdr:from>
    <xdr:to>
      <xdr:col>29</xdr:col>
      <xdr:colOff>127000</xdr:colOff>
      <xdr:row>34</xdr:row>
      <xdr:rowOff>128638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24193"/>
          <a:ext cx="647700" cy="7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128638</xdr:rowOff>
    </xdr:from>
    <xdr:to>
      <xdr:col>26</xdr:col>
      <xdr:colOff>50800</xdr:colOff>
      <xdr:row>34</xdr:row>
      <xdr:rowOff>173101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96088"/>
          <a:ext cx="6985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173101</xdr:rowOff>
    </xdr:from>
    <xdr:to>
      <xdr:col>22</xdr:col>
      <xdr:colOff>114300</xdr:colOff>
      <xdr:row>34</xdr:row>
      <xdr:rowOff>195618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40551"/>
          <a:ext cx="698500" cy="2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195618</xdr:rowOff>
    </xdr:from>
    <xdr:to>
      <xdr:col>18</xdr:col>
      <xdr:colOff>177800</xdr:colOff>
      <xdr:row>34</xdr:row>
      <xdr:rowOff>230632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63068"/>
          <a:ext cx="698500" cy="3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5943</xdr:rowOff>
    </xdr:from>
    <xdr:to>
      <xdr:col>29</xdr:col>
      <xdr:colOff>177800</xdr:colOff>
      <xdr:row>34</xdr:row>
      <xdr:rowOff>107543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7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193920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1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77838</xdr:rowOff>
    </xdr:from>
    <xdr:to>
      <xdr:col>26</xdr:col>
      <xdr:colOff>101600</xdr:colOff>
      <xdr:row>34</xdr:row>
      <xdr:rowOff>179438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4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189615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1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122301</xdr:rowOff>
    </xdr:from>
    <xdr:to>
      <xdr:col>22</xdr:col>
      <xdr:colOff>165100</xdr:colOff>
      <xdr:row>34</xdr:row>
      <xdr:rowOff>223901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8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234078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5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144818</xdr:rowOff>
    </xdr:from>
    <xdr:to>
      <xdr:col>19</xdr:col>
      <xdr:colOff>38100</xdr:colOff>
      <xdr:row>34</xdr:row>
      <xdr:rowOff>246418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1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256595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8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179832</xdr:rowOff>
    </xdr:from>
    <xdr:to>
      <xdr:col>15</xdr:col>
      <xdr:colOff>101600</xdr:colOff>
      <xdr:row>34</xdr:row>
      <xdr:rowOff>281432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47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291609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1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282,960
281,213
886.47
139,303,721
136,577,158
1,818,839
66,367,120
140,306,450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124188</xdr:rowOff>
    </xdr:from>
    <xdr:to>
      <xdr:col>24</xdr:col>
      <xdr:colOff>63500</xdr:colOff>
      <xdr:row>36</xdr:row>
      <xdr:rowOff>155310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6388"/>
          <a:ext cx="8382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127878</xdr:rowOff>
    </xdr:from>
    <xdr:to>
      <xdr:col>19</xdr:col>
      <xdr:colOff>177800</xdr:colOff>
      <xdr:row>36</xdr:row>
      <xdr:rowOff>155310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007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127878</xdr:rowOff>
    </xdr:from>
    <xdr:to>
      <xdr:col>15</xdr:col>
      <xdr:colOff>50800</xdr:colOff>
      <xdr:row>37</xdr:row>
      <xdr:rowOff>69259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0078"/>
          <a:ext cx="889000" cy="11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69259</xdr:rowOff>
    </xdr:from>
    <xdr:to>
      <xdr:col>10</xdr:col>
      <xdr:colOff>114300</xdr:colOff>
      <xdr:row>37</xdr:row>
      <xdr:rowOff>75300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2909"/>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73388</xdr:rowOff>
    </xdr:from>
    <xdr:to>
      <xdr:col>24</xdr:col>
      <xdr:colOff>114300</xdr:colOff>
      <xdr:row>37</xdr:row>
      <xdr:rowOff>3538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51815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104510</xdr:rowOff>
    </xdr:from>
    <xdr:to>
      <xdr:col>20</xdr:col>
      <xdr:colOff>38100</xdr:colOff>
      <xdr:row>37</xdr:row>
      <xdr:rowOff>34660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25787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6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77078</xdr:rowOff>
    </xdr:from>
    <xdr:to>
      <xdr:col>15</xdr:col>
      <xdr:colOff>101600</xdr:colOff>
      <xdr:row>37</xdr:row>
      <xdr:rowOff>7228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169805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18459</xdr:rowOff>
    </xdr:from>
    <xdr:to>
      <xdr:col>10</xdr:col>
      <xdr:colOff>165100</xdr:colOff>
      <xdr:row>37</xdr:row>
      <xdr:rowOff>120059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111186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24500</xdr:rowOff>
    </xdr:from>
    <xdr:to>
      <xdr:col>6</xdr:col>
      <xdr:colOff>38100</xdr:colOff>
      <xdr:row>37</xdr:row>
      <xdr:rowOff>126100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117227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142541</xdr:rowOff>
    </xdr:from>
    <xdr:to>
      <xdr:col>24</xdr:col>
      <xdr:colOff>63500</xdr:colOff>
      <xdr:row>54</xdr:row>
      <xdr:rowOff>153384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00841"/>
          <a:ext cx="8382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153384</xdr:rowOff>
    </xdr:from>
    <xdr:to>
      <xdr:col>19</xdr:col>
      <xdr:colOff>177800</xdr:colOff>
      <xdr:row>57</xdr:row>
      <xdr:rowOff>146264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11684"/>
          <a:ext cx="889000" cy="50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112459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146264</xdr:rowOff>
    </xdr:from>
    <xdr:to>
      <xdr:col>15</xdr:col>
      <xdr:colOff>50800</xdr:colOff>
      <xdr:row>58</xdr:row>
      <xdr:rowOff>33630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18914"/>
          <a:ext cx="889000" cy="5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33630</xdr:rowOff>
    </xdr:from>
    <xdr:to>
      <xdr:col>10</xdr:col>
      <xdr:colOff>114300</xdr:colOff>
      <xdr:row>58</xdr:row>
      <xdr:rowOff>108545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77730"/>
          <a:ext cx="889000" cy="7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91741</xdr:rowOff>
    </xdr:from>
    <xdr:to>
      <xdr:col>24</xdr:col>
      <xdr:colOff>114300</xdr:colOff>
      <xdr:row>55</xdr:row>
      <xdr:rowOff>21891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70168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102584</xdr:rowOff>
    </xdr:from>
    <xdr:to>
      <xdr:col>20</xdr:col>
      <xdr:colOff>38100</xdr:colOff>
      <xdr:row>55</xdr:row>
      <xdr:rowOff>32734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49261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95464</xdr:rowOff>
    </xdr:from>
    <xdr:to>
      <xdr:col>15</xdr:col>
      <xdr:colOff>101600</xdr:colOff>
      <xdr:row>58</xdr:row>
      <xdr:rowOff>25614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6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154280</xdr:rowOff>
    </xdr:from>
    <xdr:to>
      <xdr:col>10</xdr:col>
      <xdr:colOff>165100</xdr:colOff>
      <xdr:row>58</xdr:row>
      <xdr:rowOff>84430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75557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57745</xdr:rowOff>
    </xdr:from>
    <xdr:to>
      <xdr:col>6</xdr:col>
      <xdr:colOff>38100</xdr:colOff>
      <xdr:row>58</xdr:row>
      <xdr:rowOff>159345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150472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9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53689</xdr:rowOff>
    </xdr:from>
    <xdr:to>
      <xdr:col>24</xdr:col>
      <xdr:colOff>63500</xdr:colOff>
      <xdr:row>75</xdr:row>
      <xdr:rowOff>103353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12439"/>
          <a:ext cx="8382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53689</xdr:rowOff>
    </xdr:from>
    <xdr:to>
      <xdr:col>19</xdr:col>
      <xdr:colOff>177800</xdr:colOff>
      <xdr:row>75</xdr:row>
      <xdr:rowOff>96095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12439"/>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96095</xdr:rowOff>
    </xdr:from>
    <xdr:to>
      <xdr:col>15</xdr:col>
      <xdr:colOff>50800</xdr:colOff>
      <xdr:row>76</xdr:row>
      <xdr:rowOff>99524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54845"/>
          <a:ext cx="8890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78263</xdr:rowOff>
    </xdr:from>
    <xdr:to>
      <xdr:col>10</xdr:col>
      <xdr:colOff>114300</xdr:colOff>
      <xdr:row>76</xdr:row>
      <xdr:rowOff>99524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08463"/>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52553</xdr:rowOff>
    </xdr:from>
    <xdr:to>
      <xdr:col>24</xdr:col>
      <xdr:colOff>114300</xdr:colOff>
      <xdr:row>75</xdr:row>
      <xdr:rowOff>154152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11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75430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6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2889</xdr:rowOff>
    </xdr:from>
    <xdr:to>
      <xdr:col>20</xdr:col>
      <xdr:colOff>38100</xdr:colOff>
      <xdr:row>75</xdr:row>
      <xdr:rowOff>104489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6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121016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3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45295</xdr:rowOff>
    </xdr:from>
    <xdr:to>
      <xdr:col>15</xdr:col>
      <xdr:colOff>101600</xdr:colOff>
      <xdr:row>75</xdr:row>
      <xdr:rowOff>146895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163422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48724</xdr:rowOff>
    </xdr:from>
    <xdr:to>
      <xdr:col>10</xdr:col>
      <xdr:colOff>165100</xdr:colOff>
      <xdr:row>76</xdr:row>
      <xdr:rowOff>150324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166850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5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27463</xdr:rowOff>
    </xdr:from>
    <xdr:to>
      <xdr:col>6</xdr:col>
      <xdr:colOff>38100</xdr:colOff>
      <xdr:row>76</xdr:row>
      <xdr:rowOff>129063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145590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3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57045</xdr:rowOff>
    </xdr:from>
    <xdr:to>
      <xdr:col>24</xdr:col>
      <xdr:colOff>63500</xdr:colOff>
      <xdr:row>96</xdr:row>
      <xdr:rowOff>107893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516245"/>
          <a:ext cx="838200" cy="5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57045</xdr:rowOff>
    </xdr:from>
    <xdr:to>
      <xdr:col>19</xdr:col>
      <xdr:colOff>177800</xdr:colOff>
      <xdr:row>97</xdr:row>
      <xdr:rowOff>129587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16245"/>
          <a:ext cx="889000" cy="2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129587</xdr:rowOff>
    </xdr:from>
    <xdr:to>
      <xdr:col>15</xdr:col>
      <xdr:colOff>50800</xdr:colOff>
      <xdr:row>98</xdr:row>
      <xdr:rowOff>16506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60237"/>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16506</xdr:rowOff>
    </xdr:from>
    <xdr:to>
      <xdr:col>10</xdr:col>
      <xdr:colOff>114300</xdr:colOff>
      <xdr:row>98</xdr:row>
      <xdr:rowOff>92717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18606"/>
          <a:ext cx="889000" cy="7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57093</xdr:rowOff>
    </xdr:from>
    <xdr:to>
      <xdr:col>24</xdr:col>
      <xdr:colOff>114300</xdr:colOff>
      <xdr:row>96</xdr:row>
      <xdr:rowOff>158693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79970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6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6245</xdr:rowOff>
    </xdr:from>
    <xdr:to>
      <xdr:col>20</xdr:col>
      <xdr:colOff>38100</xdr:colOff>
      <xdr:row>96</xdr:row>
      <xdr:rowOff>107845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98972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5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78787</xdr:rowOff>
    </xdr:from>
    <xdr:to>
      <xdr:col>15</xdr:col>
      <xdr:colOff>101600</xdr:colOff>
      <xdr:row>98</xdr:row>
      <xdr:rowOff>8937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25464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8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137156</xdr:rowOff>
    </xdr:from>
    <xdr:to>
      <xdr:col>10</xdr:col>
      <xdr:colOff>165100</xdr:colOff>
      <xdr:row>98</xdr:row>
      <xdr:rowOff>67306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58433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6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41917</xdr:rowOff>
    </xdr:from>
    <xdr:to>
      <xdr:col>6</xdr:col>
      <xdr:colOff>38100</xdr:colOff>
      <xdr:row>98</xdr:row>
      <xdr:rowOff>143517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134644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3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87719</xdr:rowOff>
    </xdr:from>
    <xdr:to>
      <xdr:col>55</xdr:col>
      <xdr:colOff>0</xdr:colOff>
      <xdr:row>37</xdr:row>
      <xdr:rowOff>107112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31369"/>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36043</xdr:rowOff>
    </xdr:from>
    <xdr:to>
      <xdr:col>50</xdr:col>
      <xdr:colOff>114300</xdr:colOff>
      <xdr:row>37</xdr:row>
      <xdr:rowOff>107112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179543"/>
          <a:ext cx="889000" cy="127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36043</xdr:rowOff>
    </xdr:from>
    <xdr:to>
      <xdr:col>45</xdr:col>
      <xdr:colOff>177800</xdr:colOff>
      <xdr:row>38</xdr:row>
      <xdr:rowOff>59220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179543"/>
          <a:ext cx="889000" cy="139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59220</xdr:rowOff>
    </xdr:from>
    <xdr:to>
      <xdr:col>41</xdr:col>
      <xdr:colOff>50800</xdr:colOff>
      <xdr:row>38</xdr:row>
      <xdr:rowOff>69444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74320"/>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36919</xdr:rowOff>
    </xdr:from>
    <xdr:to>
      <xdr:col>55</xdr:col>
      <xdr:colOff>50800</xdr:colOff>
      <xdr:row>37</xdr:row>
      <xdr:rowOff>138519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59796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56312</xdr:rowOff>
    </xdr:from>
    <xdr:to>
      <xdr:col>50</xdr:col>
      <xdr:colOff>165100</xdr:colOff>
      <xdr:row>37</xdr:row>
      <xdr:rowOff>157912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2989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7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156693</xdr:rowOff>
    </xdr:from>
    <xdr:to>
      <xdr:col>46</xdr:col>
      <xdr:colOff>38100</xdr:colOff>
      <xdr:row>30</xdr:row>
      <xdr:rowOff>86843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1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103370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0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8420</xdr:rowOff>
    </xdr:from>
    <xdr:to>
      <xdr:col>41</xdr:col>
      <xdr:colOff>101600</xdr:colOff>
      <xdr:row>38</xdr:row>
      <xdr:rowOff>110020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126547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9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18644</xdr:rowOff>
    </xdr:from>
    <xdr:to>
      <xdr:col>36</xdr:col>
      <xdr:colOff>165100</xdr:colOff>
      <xdr:row>38</xdr:row>
      <xdr:rowOff>120244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136770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83889</xdr:rowOff>
    </xdr:from>
    <xdr:to>
      <xdr:col>55</xdr:col>
      <xdr:colOff>0</xdr:colOff>
      <xdr:row>55</xdr:row>
      <xdr:rowOff>85718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342189"/>
          <a:ext cx="8382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85718</xdr:rowOff>
    </xdr:from>
    <xdr:to>
      <xdr:col>50</xdr:col>
      <xdr:colOff>114300</xdr:colOff>
      <xdr:row>55</xdr:row>
      <xdr:rowOff>136647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15468"/>
          <a:ext cx="889000" cy="5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136647</xdr:rowOff>
    </xdr:from>
    <xdr:to>
      <xdr:col>45</xdr:col>
      <xdr:colOff>177800</xdr:colOff>
      <xdr:row>55</xdr:row>
      <xdr:rowOff>138508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66397"/>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138508</xdr:rowOff>
    </xdr:from>
    <xdr:to>
      <xdr:col>41</xdr:col>
      <xdr:colOff>50800</xdr:colOff>
      <xdr:row>57</xdr:row>
      <xdr:rowOff>25890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68258"/>
          <a:ext cx="889000" cy="23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33089</xdr:rowOff>
    </xdr:from>
    <xdr:to>
      <xdr:col>55</xdr:col>
      <xdr:colOff>50800</xdr:colOff>
      <xdr:row>54</xdr:row>
      <xdr:rowOff>134689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55966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14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34918</xdr:rowOff>
    </xdr:from>
    <xdr:to>
      <xdr:col>50</xdr:col>
      <xdr:colOff>165100</xdr:colOff>
      <xdr:row>55</xdr:row>
      <xdr:rowOff>136518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153045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85847</xdr:rowOff>
    </xdr:from>
    <xdr:to>
      <xdr:col>46</xdr:col>
      <xdr:colOff>38100</xdr:colOff>
      <xdr:row>56</xdr:row>
      <xdr:rowOff>15997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32524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2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87708</xdr:rowOff>
    </xdr:from>
    <xdr:to>
      <xdr:col>41</xdr:col>
      <xdr:colOff>101600</xdr:colOff>
      <xdr:row>56</xdr:row>
      <xdr:rowOff>17858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34385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146540</xdr:rowOff>
    </xdr:from>
    <xdr:to>
      <xdr:col>36</xdr:col>
      <xdr:colOff>165100</xdr:colOff>
      <xdr:row>57</xdr:row>
      <xdr:rowOff>76690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67817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154010</xdr:rowOff>
    </xdr:from>
    <xdr:to>
      <xdr:col>55</xdr:col>
      <xdr:colOff>0</xdr:colOff>
      <xdr:row>76</xdr:row>
      <xdr:rowOff>62753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841310"/>
          <a:ext cx="838200" cy="25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62753</xdr:rowOff>
    </xdr:from>
    <xdr:to>
      <xdr:col>50</xdr:col>
      <xdr:colOff>114300</xdr:colOff>
      <xdr:row>77</xdr:row>
      <xdr:rowOff>46865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092953"/>
          <a:ext cx="889000" cy="15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46865</xdr:rowOff>
    </xdr:from>
    <xdr:to>
      <xdr:col>45</xdr:col>
      <xdr:colOff>177800</xdr:colOff>
      <xdr:row>78</xdr:row>
      <xdr:rowOff>17833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48515"/>
          <a:ext cx="889000" cy="1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157759</xdr:rowOff>
    </xdr:from>
    <xdr:to>
      <xdr:col>41</xdr:col>
      <xdr:colOff>50800</xdr:colOff>
      <xdr:row>78</xdr:row>
      <xdr:rowOff>17833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59409"/>
          <a:ext cx="8890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103210</xdr:rowOff>
    </xdr:from>
    <xdr:to>
      <xdr:col>55</xdr:col>
      <xdr:colOff>50800</xdr:colOff>
      <xdr:row>75</xdr:row>
      <xdr:rowOff>33360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7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126087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6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11953</xdr:rowOff>
    </xdr:from>
    <xdr:to>
      <xdr:col>50</xdr:col>
      <xdr:colOff>165100</xdr:colOff>
      <xdr:row>76</xdr:row>
      <xdr:rowOff>113553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130081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1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167515</xdr:rowOff>
    </xdr:from>
    <xdr:to>
      <xdr:col>46</xdr:col>
      <xdr:colOff>38100</xdr:colOff>
      <xdr:row>77</xdr:row>
      <xdr:rowOff>97665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88792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29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138483</xdr:rowOff>
    </xdr:from>
    <xdr:to>
      <xdr:col>41</xdr:col>
      <xdr:colOff>101600</xdr:colOff>
      <xdr:row>78</xdr:row>
      <xdr:rowOff>68633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59760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3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106959</xdr:rowOff>
    </xdr:from>
    <xdr:to>
      <xdr:col>36</xdr:col>
      <xdr:colOff>165100</xdr:colOff>
      <xdr:row>78</xdr:row>
      <xdr:rowOff>37109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28236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58296</xdr:rowOff>
    </xdr:from>
    <xdr:to>
      <xdr:col>55</xdr:col>
      <xdr:colOff>0</xdr:colOff>
      <xdr:row>94</xdr:row>
      <xdr:rowOff>96906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174596"/>
          <a:ext cx="838200" cy="3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68445</xdr:rowOff>
    </xdr:from>
    <xdr:to>
      <xdr:col>50</xdr:col>
      <xdr:colOff>114300</xdr:colOff>
      <xdr:row>94</xdr:row>
      <xdr:rowOff>96906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184745"/>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163452</xdr:rowOff>
    </xdr:from>
    <xdr:to>
      <xdr:col>45</xdr:col>
      <xdr:colOff>177800</xdr:colOff>
      <xdr:row>94</xdr:row>
      <xdr:rowOff>68445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5936852"/>
          <a:ext cx="889000" cy="24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163452</xdr:rowOff>
    </xdr:from>
    <xdr:to>
      <xdr:col>41</xdr:col>
      <xdr:colOff>50800</xdr:colOff>
      <xdr:row>94</xdr:row>
      <xdr:rowOff>162812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5936852"/>
          <a:ext cx="889000" cy="34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7496</xdr:rowOff>
    </xdr:from>
    <xdr:to>
      <xdr:col>55</xdr:col>
      <xdr:colOff>50800</xdr:colOff>
      <xdr:row>94</xdr:row>
      <xdr:rowOff>109096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1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30373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9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46106</xdr:rowOff>
    </xdr:from>
    <xdr:to>
      <xdr:col>50</xdr:col>
      <xdr:colOff>165100</xdr:colOff>
      <xdr:row>94</xdr:row>
      <xdr:rowOff>147706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164233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3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17645</xdr:rowOff>
    </xdr:from>
    <xdr:to>
      <xdr:col>46</xdr:col>
      <xdr:colOff>38100</xdr:colOff>
      <xdr:row>94</xdr:row>
      <xdr:rowOff>119245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135772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9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112652</xdr:rowOff>
    </xdr:from>
    <xdr:to>
      <xdr:col>41</xdr:col>
      <xdr:colOff>101600</xdr:colOff>
      <xdr:row>93</xdr:row>
      <xdr:rowOff>42802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8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59329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66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112012</xdr:rowOff>
    </xdr:from>
    <xdr:to>
      <xdr:col>36</xdr:col>
      <xdr:colOff>165100</xdr:colOff>
      <xdr:row>95</xdr:row>
      <xdr:rowOff>42162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58689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12700</xdr:rowOff>
    </xdr:from>
    <xdr:to>
      <xdr:col>85</xdr:col>
      <xdr:colOff>127000</xdr:colOff>
      <xdr:row>39</xdr:row>
      <xdr:rowOff>32512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99250"/>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32512</xdr:rowOff>
    </xdr:from>
    <xdr:to>
      <xdr:col>81</xdr:col>
      <xdr:colOff>50800</xdr:colOff>
      <xdr:row>39</xdr:row>
      <xdr:rowOff>32893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1906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32893</xdr:rowOff>
    </xdr:from>
    <xdr:to>
      <xdr:col>76</xdr:col>
      <xdr:colOff>114300</xdr:colOff>
      <xdr:row>39</xdr:row>
      <xdr:rowOff>40386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19443"/>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126111</xdr:rowOff>
    </xdr:from>
    <xdr:to>
      <xdr:col>71</xdr:col>
      <xdr:colOff>177800</xdr:colOff>
      <xdr:row>39</xdr:row>
      <xdr:rowOff>40386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12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133350</xdr:rowOff>
    </xdr:from>
    <xdr:to>
      <xdr:col>85</xdr:col>
      <xdr:colOff>177800</xdr:colOff>
      <xdr:row>39</xdr:row>
      <xdr:rowOff>63500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48277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6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153162</xdr:rowOff>
    </xdr:from>
    <xdr:to>
      <xdr:col>81</xdr:col>
      <xdr:colOff>101600</xdr:colOff>
      <xdr:row>39</xdr:row>
      <xdr:rowOff>83312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74439</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760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153543</xdr:rowOff>
    </xdr:from>
    <xdr:to>
      <xdr:col>76</xdr:col>
      <xdr:colOff>165100</xdr:colOff>
      <xdr:row>39</xdr:row>
      <xdr:rowOff>83693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74820</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761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161036</xdr:rowOff>
    </xdr:from>
    <xdr:to>
      <xdr:col>72</xdr:col>
      <xdr:colOff>38100</xdr:colOff>
      <xdr:row>39</xdr:row>
      <xdr:rowOff>91186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82313</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75311</xdr:rowOff>
    </xdr:from>
    <xdr:to>
      <xdr:col>67</xdr:col>
      <xdr:colOff>101600</xdr:colOff>
      <xdr:row>39</xdr:row>
      <xdr:rowOff>5461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168038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8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141757</xdr:rowOff>
    </xdr:from>
    <xdr:to>
      <xdr:col>85</xdr:col>
      <xdr:colOff>127000</xdr:colOff>
      <xdr:row>72</xdr:row>
      <xdr:rowOff>146427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486157"/>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146427</xdr:rowOff>
    </xdr:from>
    <xdr:to>
      <xdr:col>81</xdr:col>
      <xdr:colOff>50800</xdr:colOff>
      <xdr:row>73</xdr:row>
      <xdr:rowOff>46105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490827"/>
          <a:ext cx="889000" cy="7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46105</xdr:rowOff>
    </xdr:from>
    <xdr:to>
      <xdr:col>76</xdr:col>
      <xdr:colOff>114300</xdr:colOff>
      <xdr:row>73</xdr:row>
      <xdr:rowOff>55151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561955"/>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53942</xdr:rowOff>
    </xdr:from>
    <xdr:to>
      <xdr:col>71</xdr:col>
      <xdr:colOff>177800</xdr:colOff>
      <xdr:row>73</xdr:row>
      <xdr:rowOff>55151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569792"/>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90957</xdr:rowOff>
    </xdr:from>
    <xdr:to>
      <xdr:col>85</xdr:col>
      <xdr:colOff>177800</xdr:colOff>
      <xdr:row>73</xdr:row>
      <xdr:rowOff>21107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4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113834</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28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95627</xdr:rowOff>
    </xdr:from>
    <xdr:to>
      <xdr:col>81</xdr:col>
      <xdr:colOff>101600</xdr:colOff>
      <xdr:row>73</xdr:row>
      <xdr:rowOff>25777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42304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1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166755</xdr:rowOff>
    </xdr:from>
    <xdr:to>
      <xdr:col>76</xdr:col>
      <xdr:colOff>165100</xdr:colOff>
      <xdr:row>73</xdr:row>
      <xdr:rowOff>96905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113432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4351</xdr:rowOff>
    </xdr:from>
    <xdr:to>
      <xdr:col>72</xdr:col>
      <xdr:colOff>38100</xdr:colOff>
      <xdr:row>73</xdr:row>
      <xdr:rowOff>105951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5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122478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2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3142</xdr:rowOff>
    </xdr:from>
    <xdr:to>
      <xdr:col>67</xdr:col>
      <xdr:colOff>101600</xdr:colOff>
      <xdr:row>73</xdr:row>
      <xdr:rowOff>104742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5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121269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2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168801</xdr:rowOff>
    </xdr:from>
    <xdr:to>
      <xdr:col>85</xdr:col>
      <xdr:colOff>127000</xdr:colOff>
      <xdr:row>97</xdr:row>
      <xdr:rowOff>116337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628001"/>
          <a:ext cx="8382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168801</xdr:rowOff>
    </xdr:from>
    <xdr:to>
      <xdr:col>81</xdr:col>
      <xdr:colOff>50800</xdr:colOff>
      <xdr:row>97</xdr:row>
      <xdr:rowOff>41379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28001"/>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41379</xdr:rowOff>
    </xdr:from>
    <xdr:to>
      <xdr:col>76</xdr:col>
      <xdr:colOff>114300</xdr:colOff>
      <xdr:row>98</xdr:row>
      <xdr:rowOff>23617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72029"/>
          <a:ext cx="889000" cy="1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148067</xdr:rowOff>
    </xdr:from>
    <xdr:to>
      <xdr:col>71</xdr:col>
      <xdr:colOff>177800</xdr:colOff>
      <xdr:row>98</xdr:row>
      <xdr:rowOff>23617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778717"/>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65537</xdr:rowOff>
    </xdr:from>
    <xdr:to>
      <xdr:col>85</xdr:col>
      <xdr:colOff>177800</xdr:colOff>
      <xdr:row>97</xdr:row>
      <xdr:rowOff>167137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43964</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118001</xdr:rowOff>
    </xdr:from>
    <xdr:to>
      <xdr:col>81</xdr:col>
      <xdr:colOff>101600</xdr:colOff>
      <xdr:row>97</xdr:row>
      <xdr:rowOff>48151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64678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5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162029</xdr:rowOff>
    </xdr:from>
    <xdr:to>
      <xdr:col>76</xdr:col>
      <xdr:colOff>165100</xdr:colOff>
      <xdr:row>97</xdr:row>
      <xdr:rowOff>92179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108706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9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144267</xdr:rowOff>
    </xdr:from>
    <xdr:to>
      <xdr:col>72</xdr:col>
      <xdr:colOff>38100</xdr:colOff>
      <xdr:row>98</xdr:row>
      <xdr:rowOff>74417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65544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97267</xdr:rowOff>
    </xdr:from>
    <xdr:to>
      <xdr:col>67</xdr:col>
      <xdr:colOff>101600</xdr:colOff>
      <xdr:row>98</xdr:row>
      <xdr:rowOff>27417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2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43944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50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95314</xdr:rowOff>
    </xdr:from>
    <xdr:to>
      <xdr:col>116</xdr:col>
      <xdr:colOff>63500</xdr:colOff>
      <xdr:row>38</xdr:row>
      <xdr:rowOff>109410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10414"/>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7112</xdr:rowOff>
    </xdr:from>
    <xdr:to>
      <xdr:col>111</xdr:col>
      <xdr:colOff>177800</xdr:colOff>
      <xdr:row>38</xdr:row>
      <xdr:rowOff>109410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22212"/>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7112</xdr:rowOff>
    </xdr:from>
    <xdr:to>
      <xdr:col>107</xdr:col>
      <xdr:colOff>50800</xdr:colOff>
      <xdr:row>38</xdr:row>
      <xdr:rowOff>14542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2221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14542</xdr:rowOff>
    </xdr:from>
    <xdr:to>
      <xdr:col>102</xdr:col>
      <xdr:colOff>114300</xdr:colOff>
      <xdr:row>38</xdr:row>
      <xdr:rowOff>140653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29642"/>
          <a:ext cx="889000" cy="1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44514</xdr:rowOff>
    </xdr:from>
    <xdr:to>
      <xdr:col>116</xdr:col>
      <xdr:colOff>114300</xdr:colOff>
      <xdr:row>38</xdr:row>
      <xdr:rowOff>146114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130891</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74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58610</xdr:rowOff>
    </xdr:from>
    <xdr:to>
      <xdr:col>112</xdr:col>
      <xdr:colOff>38100</xdr:colOff>
      <xdr:row>38</xdr:row>
      <xdr:rowOff>160210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151337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127762</xdr:rowOff>
    </xdr:from>
    <xdr:to>
      <xdr:col>107</xdr:col>
      <xdr:colOff>101600</xdr:colOff>
      <xdr:row>38</xdr:row>
      <xdr:rowOff>57912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49039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135191</xdr:rowOff>
    </xdr:from>
    <xdr:to>
      <xdr:col>102</xdr:col>
      <xdr:colOff>165100</xdr:colOff>
      <xdr:row>38</xdr:row>
      <xdr:rowOff>65342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78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56469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7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89853</xdr:rowOff>
    </xdr:from>
    <xdr:to>
      <xdr:col>98</xdr:col>
      <xdr:colOff>38100</xdr:colOff>
      <xdr:row>39</xdr:row>
      <xdr:rowOff>20003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11130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21399</xdr:rowOff>
    </xdr:from>
    <xdr:to>
      <xdr:col>116</xdr:col>
      <xdr:colOff>63500</xdr:colOff>
      <xdr:row>59</xdr:row>
      <xdr:rowOff>21685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36949"/>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18332</xdr:rowOff>
    </xdr:from>
    <xdr:to>
      <xdr:col>111</xdr:col>
      <xdr:colOff>177800</xdr:colOff>
      <xdr:row>59</xdr:row>
      <xdr:rowOff>21685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3388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18332</xdr:rowOff>
    </xdr:from>
    <xdr:to>
      <xdr:col>107</xdr:col>
      <xdr:colOff>50800</xdr:colOff>
      <xdr:row>59</xdr:row>
      <xdr:rowOff>21457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33882"/>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7989</xdr:rowOff>
    </xdr:from>
    <xdr:to>
      <xdr:col>102</xdr:col>
      <xdr:colOff>114300</xdr:colOff>
      <xdr:row>59</xdr:row>
      <xdr:rowOff>21457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23539"/>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142049</xdr:rowOff>
    </xdr:from>
    <xdr:to>
      <xdr:col>116</xdr:col>
      <xdr:colOff>114300</xdr:colOff>
      <xdr:row>59</xdr:row>
      <xdr:rowOff>72199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56976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142335</xdr:rowOff>
    </xdr:from>
    <xdr:to>
      <xdr:col>112</xdr:col>
      <xdr:colOff>38100</xdr:colOff>
      <xdr:row>59</xdr:row>
      <xdr:rowOff>72485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63612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138982</xdr:rowOff>
    </xdr:from>
    <xdr:to>
      <xdr:col>107</xdr:col>
      <xdr:colOff>101600</xdr:colOff>
      <xdr:row>59</xdr:row>
      <xdr:rowOff>69132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60259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7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142107</xdr:rowOff>
    </xdr:from>
    <xdr:to>
      <xdr:col>102</xdr:col>
      <xdr:colOff>165100</xdr:colOff>
      <xdr:row>59</xdr:row>
      <xdr:rowOff>72257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63384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128639</xdr:rowOff>
    </xdr:from>
    <xdr:to>
      <xdr:col>98</xdr:col>
      <xdr:colOff>38100</xdr:colOff>
      <xdr:row>59</xdr:row>
      <xdr:rowOff>58789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49916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6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133452</xdr:rowOff>
    </xdr:from>
    <xdr:to>
      <xdr:col>116</xdr:col>
      <xdr:colOff>63500</xdr:colOff>
      <xdr:row>75</xdr:row>
      <xdr:rowOff>168618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92202"/>
          <a:ext cx="8382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168618</xdr:rowOff>
    </xdr:from>
    <xdr:to>
      <xdr:col>111</xdr:col>
      <xdr:colOff>177800</xdr:colOff>
      <xdr:row>76</xdr:row>
      <xdr:rowOff>10922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27368"/>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10922</xdr:rowOff>
    </xdr:from>
    <xdr:to>
      <xdr:col>107</xdr:col>
      <xdr:colOff>50800</xdr:colOff>
      <xdr:row>76</xdr:row>
      <xdr:rowOff>51270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41122"/>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51270</xdr:rowOff>
    </xdr:from>
    <xdr:to>
      <xdr:col>102</xdr:col>
      <xdr:colOff>114300</xdr:colOff>
      <xdr:row>76</xdr:row>
      <xdr:rowOff>76569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81470"/>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82652</xdr:rowOff>
    </xdr:from>
    <xdr:to>
      <xdr:col>116</xdr:col>
      <xdr:colOff>114300</xdr:colOff>
      <xdr:row>76</xdr:row>
      <xdr:rowOff>12802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61079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1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117818</xdr:rowOff>
    </xdr:from>
    <xdr:to>
      <xdr:col>112</xdr:col>
      <xdr:colOff>38100</xdr:colOff>
      <xdr:row>76</xdr:row>
      <xdr:rowOff>47968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39095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0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131572</xdr:rowOff>
    </xdr:from>
    <xdr:to>
      <xdr:col>107</xdr:col>
      <xdr:colOff>101600</xdr:colOff>
      <xdr:row>76</xdr:row>
      <xdr:rowOff>61722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52849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470</xdr:rowOff>
    </xdr:from>
    <xdr:to>
      <xdr:col>102</xdr:col>
      <xdr:colOff>165100</xdr:colOff>
      <xdr:row>76</xdr:row>
      <xdr:rowOff>102070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93197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25769</xdr:rowOff>
    </xdr:from>
    <xdr:to>
      <xdr:col>98</xdr:col>
      <xdr:colOff>38100</xdr:colOff>
      <xdr:row>76</xdr:row>
      <xdr:rowOff>127369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118496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人件費は、職員給の増などにより住民一人当たり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54,975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円となり、引き続き類似団体平均を下回っている。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維持補修費は、道路除排雪事業の減などにより住民一人当たり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円となったものの、類似団体平均を上回っている。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補助費等は、公共交通利用促進対策事業の増などにより対前年度比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53,593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円となり、類似団体と比較したコストが依然として高い状況となっている。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大新小学校校舎長寿命化改修事業や太田地区土地区画整理事業（交付金）の減などがあったものの、（仮称）盛岡学校給食センター建設事業や盛岡南公園野球場整備事業の増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円となり、類似団体平均を上回っている。今後、施設の長寿命化等のための更新整備の増が見込まれることから、公共施設等総合管理計画に基づき計画的に適正な規模での実施に努めることとする。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積立金は、公共施設等整備基金積立金の減などにより、前年度比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円減の住民一人当たり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282,960
281,213
886.47
139,303,721
136,577,158
1,818,839
66,367,120
140,306,450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142748</xdr:rowOff>
    </xdr:from>
    <xdr:to>
      <xdr:col>24</xdr:col>
      <xdr:colOff>63500</xdr:colOff>
      <xdr:row>34</xdr:row>
      <xdr:rowOff>17780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00598"/>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5588</xdr:rowOff>
    </xdr:from>
    <xdr:to>
      <xdr:col>19</xdr:col>
      <xdr:colOff>177800</xdr:colOff>
      <xdr:row>34</xdr:row>
      <xdr:rowOff>17780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488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132080</xdr:rowOff>
    </xdr:from>
    <xdr:to>
      <xdr:col>15</xdr:col>
      <xdr:colOff>50800</xdr:colOff>
      <xdr:row>34</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993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127508</xdr:rowOff>
    </xdr:from>
    <xdr:to>
      <xdr:col>10</xdr:col>
      <xdr:colOff>114300</xdr:colOff>
      <xdr:row>33</xdr:row>
      <xdr:rowOff>132080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853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91948</xdr:rowOff>
    </xdr:from>
    <xdr:to>
      <xdr:col>24</xdr:col>
      <xdr:colOff>114300</xdr:colOff>
      <xdr:row>34</xdr:row>
      <xdr:rowOff>22098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114825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138430</xdr:rowOff>
    </xdr:from>
    <xdr:to>
      <xdr:col>20</xdr:col>
      <xdr:colOff>38100</xdr:colOff>
      <xdr:row>34</xdr:row>
      <xdr:rowOff>68580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85107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126238</xdr:rowOff>
    </xdr:from>
    <xdr:to>
      <xdr:col>15</xdr:col>
      <xdr:colOff>101600</xdr:colOff>
      <xdr:row>34</xdr:row>
      <xdr:rowOff>56388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72915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81280</xdr:rowOff>
    </xdr:from>
    <xdr:to>
      <xdr:col>10</xdr:col>
      <xdr:colOff>165100</xdr:colOff>
      <xdr:row>34</xdr:row>
      <xdr:rowOff>11430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27957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76708</xdr:rowOff>
    </xdr:from>
    <xdr:to>
      <xdr:col>6</xdr:col>
      <xdr:colOff>38100</xdr:colOff>
      <xdr:row>34</xdr:row>
      <xdr:rowOff>6858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23385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0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8799</xdr:rowOff>
    </xdr:from>
    <xdr:to>
      <xdr:col>24</xdr:col>
      <xdr:colOff>63500</xdr:colOff>
      <xdr:row>57</xdr:row>
      <xdr:rowOff>12871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81449"/>
          <a:ext cx="8382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146656</xdr:rowOff>
    </xdr:from>
    <xdr:to>
      <xdr:col>19</xdr:col>
      <xdr:colOff>177800</xdr:colOff>
      <xdr:row>57</xdr:row>
      <xdr:rowOff>12871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19156"/>
          <a:ext cx="889000" cy="106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146656</xdr:rowOff>
    </xdr:from>
    <xdr:to>
      <xdr:col>15</xdr:col>
      <xdr:colOff>50800</xdr:colOff>
      <xdr:row>57</xdr:row>
      <xdr:rowOff>95765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19156"/>
          <a:ext cx="889000" cy="11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52494</xdr:rowOff>
    </xdr:from>
    <xdr:to>
      <xdr:col>10</xdr:col>
      <xdr:colOff>114300</xdr:colOff>
      <xdr:row>57</xdr:row>
      <xdr:rowOff>95765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25144"/>
          <a:ext cx="88900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129449</xdr:rowOff>
    </xdr:from>
    <xdr:to>
      <xdr:col>24</xdr:col>
      <xdr:colOff>114300</xdr:colOff>
      <xdr:row>57</xdr:row>
      <xdr:rowOff>59599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107876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133521</xdr:rowOff>
    </xdr:from>
    <xdr:to>
      <xdr:col>20</xdr:col>
      <xdr:colOff>38100</xdr:colOff>
      <xdr:row>57</xdr:row>
      <xdr:rowOff>63671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54798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95856</xdr:rowOff>
    </xdr:from>
    <xdr:to>
      <xdr:col>15</xdr:col>
      <xdr:colOff>101600</xdr:colOff>
      <xdr:row>51</xdr:row>
      <xdr:rowOff>26006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6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17133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76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44965</xdr:rowOff>
    </xdr:from>
    <xdr:to>
      <xdr:col>10</xdr:col>
      <xdr:colOff>165100</xdr:colOff>
      <xdr:row>57</xdr:row>
      <xdr:rowOff>146565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137692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1694</xdr:rowOff>
    </xdr:from>
    <xdr:to>
      <xdr:col>6</xdr:col>
      <xdr:colOff>38100</xdr:colOff>
      <xdr:row>57</xdr:row>
      <xdr:rowOff>103294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119821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5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83483</xdr:rowOff>
    </xdr:from>
    <xdr:to>
      <xdr:col>24</xdr:col>
      <xdr:colOff>63500</xdr:colOff>
      <xdr:row>76</xdr:row>
      <xdr:rowOff>88393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13683"/>
          <a:ext cx="8382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83483</xdr:rowOff>
    </xdr:from>
    <xdr:to>
      <xdr:col>19</xdr:col>
      <xdr:colOff>177800</xdr:colOff>
      <xdr:row>77</xdr:row>
      <xdr:rowOff>132759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3683"/>
          <a:ext cx="889000" cy="2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132759</xdr:rowOff>
    </xdr:from>
    <xdr:to>
      <xdr:col>15</xdr:col>
      <xdr:colOff>50800</xdr:colOff>
      <xdr:row>78</xdr:row>
      <xdr:rowOff>33638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34409"/>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33638</xdr:rowOff>
    </xdr:from>
    <xdr:to>
      <xdr:col>10</xdr:col>
      <xdr:colOff>114300</xdr:colOff>
      <xdr:row>78</xdr:row>
      <xdr:rowOff>98461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06738"/>
          <a:ext cx="889000" cy="6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1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37593</xdr:rowOff>
    </xdr:from>
    <xdr:to>
      <xdr:col>24</xdr:col>
      <xdr:colOff>114300</xdr:colOff>
      <xdr:row>76</xdr:row>
      <xdr:rowOff>139193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32683</xdr:rowOff>
    </xdr:from>
    <xdr:to>
      <xdr:col>20</xdr:col>
      <xdr:colOff>38100</xdr:colOff>
      <xdr:row>76</xdr:row>
      <xdr:rowOff>134283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81959</xdr:rowOff>
    </xdr:from>
    <xdr:to>
      <xdr:col>15</xdr:col>
      <xdr:colOff>101600</xdr:colOff>
      <xdr:row>78</xdr:row>
      <xdr:rowOff>12109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154288</xdr:rowOff>
    </xdr:from>
    <xdr:to>
      <xdr:col>10</xdr:col>
      <xdr:colOff>165100</xdr:colOff>
      <xdr:row>78</xdr:row>
      <xdr:rowOff>84438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75565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47661</xdr:rowOff>
    </xdr:from>
    <xdr:to>
      <xdr:col>6</xdr:col>
      <xdr:colOff>38100</xdr:colOff>
      <xdr:row>78</xdr:row>
      <xdr:rowOff>149261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140388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33303</xdr:rowOff>
    </xdr:from>
    <xdr:to>
      <xdr:col>24</xdr:col>
      <xdr:colOff>63500</xdr:colOff>
      <xdr:row>96</xdr:row>
      <xdr:rowOff>72002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92503"/>
          <a:ext cx="8382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146883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33303</xdr:rowOff>
    </xdr:from>
    <xdr:to>
      <xdr:col>19</xdr:col>
      <xdr:colOff>177800</xdr:colOff>
      <xdr:row>99</xdr:row>
      <xdr:rowOff>5871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92503"/>
          <a:ext cx="88900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5871</xdr:rowOff>
    </xdr:from>
    <xdr:to>
      <xdr:col>15</xdr:col>
      <xdr:colOff>50800</xdr:colOff>
      <xdr:row>99</xdr:row>
      <xdr:rowOff>59789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79421"/>
          <a:ext cx="889000" cy="5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57502</xdr:rowOff>
    </xdr:from>
    <xdr:to>
      <xdr:col>10</xdr:col>
      <xdr:colOff>114300</xdr:colOff>
      <xdr:row>99</xdr:row>
      <xdr:rowOff>59789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03105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21202</xdr:rowOff>
    </xdr:from>
    <xdr:to>
      <xdr:col>24</xdr:col>
      <xdr:colOff>114300</xdr:colOff>
      <xdr:row>96</xdr:row>
      <xdr:rowOff>122802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171079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153953</xdr:rowOff>
    </xdr:from>
    <xdr:to>
      <xdr:col>20</xdr:col>
      <xdr:colOff>38100</xdr:colOff>
      <xdr:row>96</xdr:row>
      <xdr:rowOff>84103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100630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1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126521</xdr:rowOff>
    </xdr:from>
    <xdr:to>
      <xdr:col>15</xdr:col>
      <xdr:colOff>101600</xdr:colOff>
      <xdr:row>99</xdr:row>
      <xdr:rowOff>56671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47798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2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8989</xdr:rowOff>
    </xdr:from>
    <xdr:to>
      <xdr:col>10</xdr:col>
      <xdr:colOff>165100</xdr:colOff>
      <xdr:row>99</xdr:row>
      <xdr:rowOff>110589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101716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7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6702</xdr:rowOff>
    </xdr:from>
    <xdr:to>
      <xdr:col>6</xdr:col>
      <xdr:colOff>38100</xdr:colOff>
      <xdr:row>99</xdr:row>
      <xdr:rowOff>108302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99429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7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157074</xdr:rowOff>
    </xdr:from>
    <xdr:to>
      <xdr:col>55</xdr:col>
      <xdr:colOff>0</xdr:colOff>
      <xdr:row>36</xdr:row>
      <xdr:rowOff>168504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292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167589</xdr:rowOff>
    </xdr:from>
    <xdr:to>
      <xdr:col>50</xdr:col>
      <xdr:colOff>114300</xdr:colOff>
      <xdr:row>36</xdr:row>
      <xdr:rowOff>168504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68339"/>
          <a:ext cx="889000" cy="1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44145</xdr:rowOff>
    </xdr:from>
    <xdr:to>
      <xdr:col>45</xdr:col>
      <xdr:colOff>177800</xdr:colOff>
      <xdr:row>35</xdr:row>
      <xdr:rowOff>167589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530545"/>
          <a:ext cx="889000" cy="6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44145</xdr:rowOff>
    </xdr:from>
    <xdr:to>
      <xdr:col>41</xdr:col>
      <xdr:colOff>50800</xdr:colOff>
      <xdr:row>36</xdr:row>
      <xdr:rowOff>71577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530545"/>
          <a:ext cx="889000" cy="7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32123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106274</xdr:rowOff>
    </xdr:from>
    <xdr:to>
      <xdr:col>55</xdr:col>
      <xdr:colOff>50800</xdr:colOff>
      <xdr:row>37</xdr:row>
      <xdr:rowOff>36424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129151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29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117704</xdr:rowOff>
    </xdr:from>
    <xdr:to>
      <xdr:col>50</xdr:col>
      <xdr:colOff>165100</xdr:colOff>
      <xdr:row>37</xdr:row>
      <xdr:rowOff>47854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38981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8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116789</xdr:rowOff>
    </xdr:from>
    <xdr:to>
      <xdr:col>46</xdr:col>
      <xdr:colOff>38100</xdr:colOff>
      <xdr:row>36</xdr:row>
      <xdr:rowOff>46939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63466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164795</xdr:rowOff>
    </xdr:from>
    <xdr:to>
      <xdr:col>41</xdr:col>
      <xdr:colOff>101600</xdr:colOff>
      <xdr:row>32</xdr:row>
      <xdr:rowOff>94945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47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111472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25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20777</xdr:rowOff>
    </xdr:from>
    <xdr:to>
      <xdr:col>36</xdr:col>
      <xdr:colOff>165100</xdr:colOff>
      <xdr:row>36</xdr:row>
      <xdr:rowOff>122377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138904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5968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86322</xdr:rowOff>
    </xdr:from>
    <xdr:to>
      <xdr:col>55</xdr:col>
      <xdr:colOff>0</xdr:colOff>
      <xdr:row>55</xdr:row>
      <xdr:rowOff>98552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516072"/>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86608</xdr:rowOff>
    </xdr:from>
    <xdr:to>
      <xdr:col>50</xdr:col>
      <xdr:colOff>114300</xdr:colOff>
      <xdr:row>55</xdr:row>
      <xdr:rowOff>98552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51635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86608</xdr:rowOff>
    </xdr:from>
    <xdr:to>
      <xdr:col>45</xdr:col>
      <xdr:colOff>177800</xdr:colOff>
      <xdr:row>55</xdr:row>
      <xdr:rowOff>90436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516358"/>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90436</xdr:rowOff>
    </xdr:from>
    <xdr:to>
      <xdr:col>41</xdr:col>
      <xdr:colOff>50800</xdr:colOff>
      <xdr:row>55</xdr:row>
      <xdr:rowOff>111640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520186"/>
          <a:ext cx="889000" cy="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35522</xdr:rowOff>
    </xdr:from>
    <xdr:to>
      <xdr:col>55</xdr:col>
      <xdr:colOff>50800</xdr:colOff>
      <xdr:row>55</xdr:row>
      <xdr:rowOff>137122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4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58399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31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47752</xdr:rowOff>
    </xdr:from>
    <xdr:to>
      <xdr:col>50</xdr:col>
      <xdr:colOff>165100</xdr:colOff>
      <xdr:row>55</xdr:row>
      <xdr:rowOff>149352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4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165879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25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35808</xdr:rowOff>
    </xdr:from>
    <xdr:to>
      <xdr:col>46</xdr:col>
      <xdr:colOff>38100</xdr:colOff>
      <xdr:row>55</xdr:row>
      <xdr:rowOff>137408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4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153935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24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39636</xdr:rowOff>
    </xdr:from>
    <xdr:to>
      <xdr:col>41</xdr:col>
      <xdr:colOff>101600</xdr:colOff>
      <xdr:row>55</xdr:row>
      <xdr:rowOff>141236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157763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2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60840</xdr:rowOff>
    </xdr:from>
    <xdr:to>
      <xdr:col>36</xdr:col>
      <xdr:colOff>165100</xdr:colOff>
      <xdr:row>55</xdr:row>
      <xdr:rowOff>162440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7517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2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57519</xdr:rowOff>
    </xdr:from>
    <xdr:to>
      <xdr:col>55</xdr:col>
      <xdr:colOff>0</xdr:colOff>
      <xdr:row>78</xdr:row>
      <xdr:rowOff>84232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0619"/>
          <a:ext cx="8382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152290</xdr:rowOff>
    </xdr:from>
    <xdr:to>
      <xdr:col>50</xdr:col>
      <xdr:colOff>114300</xdr:colOff>
      <xdr:row>78</xdr:row>
      <xdr:rowOff>57519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3940"/>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152290</xdr:rowOff>
    </xdr:from>
    <xdr:to>
      <xdr:col>45</xdr:col>
      <xdr:colOff>177800</xdr:colOff>
      <xdr:row>78</xdr:row>
      <xdr:rowOff>168977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3940"/>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153677</xdr:rowOff>
    </xdr:from>
    <xdr:to>
      <xdr:col>41</xdr:col>
      <xdr:colOff>50800</xdr:colOff>
      <xdr:row>78</xdr:row>
      <xdr:rowOff>168977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26777"/>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33432</xdr:rowOff>
    </xdr:from>
    <xdr:to>
      <xdr:col>55</xdr:col>
      <xdr:colOff>50800</xdr:colOff>
      <xdr:row>78</xdr:row>
      <xdr:rowOff>135032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11859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6719</xdr:rowOff>
    </xdr:from>
    <xdr:to>
      <xdr:col>50</xdr:col>
      <xdr:colOff>165100</xdr:colOff>
      <xdr:row>78</xdr:row>
      <xdr:rowOff>108319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99446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101490</xdr:rowOff>
    </xdr:from>
    <xdr:to>
      <xdr:col>46</xdr:col>
      <xdr:colOff>38100</xdr:colOff>
      <xdr:row>78</xdr:row>
      <xdr:rowOff>31640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22767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118177</xdr:rowOff>
    </xdr:from>
    <xdr:to>
      <xdr:col>41</xdr:col>
      <xdr:colOff>101600</xdr:colOff>
      <xdr:row>79</xdr:row>
      <xdr:rowOff>48327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9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39454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8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102877</xdr:rowOff>
    </xdr:from>
    <xdr:to>
      <xdr:col>36</xdr:col>
      <xdr:colOff>165100</xdr:colOff>
      <xdr:row>79</xdr:row>
      <xdr:rowOff>33027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24154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65275</xdr:rowOff>
    </xdr:from>
    <xdr:to>
      <xdr:col>55</xdr:col>
      <xdr:colOff>0</xdr:colOff>
      <xdr:row>95</xdr:row>
      <xdr:rowOff>85292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53025"/>
          <a:ext cx="838200" cy="2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62106</xdr:rowOff>
    </xdr:from>
    <xdr:to>
      <xdr:col>50</xdr:col>
      <xdr:colOff>114300</xdr:colOff>
      <xdr:row>95</xdr:row>
      <xdr:rowOff>85292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349856"/>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62106</xdr:rowOff>
    </xdr:from>
    <xdr:to>
      <xdr:col>45</xdr:col>
      <xdr:colOff>177800</xdr:colOff>
      <xdr:row>96</xdr:row>
      <xdr:rowOff>26674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49856"/>
          <a:ext cx="889000" cy="1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26674</xdr:rowOff>
    </xdr:from>
    <xdr:to>
      <xdr:col>41</xdr:col>
      <xdr:colOff>50800</xdr:colOff>
      <xdr:row>96</xdr:row>
      <xdr:rowOff>96397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85874"/>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14475</xdr:rowOff>
    </xdr:from>
    <xdr:to>
      <xdr:col>55</xdr:col>
      <xdr:colOff>50800</xdr:colOff>
      <xdr:row>95</xdr:row>
      <xdr:rowOff>116075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37352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5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34492</xdr:rowOff>
    </xdr:from>
    <xdr:to>
      <xdr:col>50</xdr:col>
      <xdr:colOff>165100</xdr:colOff>
      <xdr:row>95</xdr:row>
      <xdr:rowOff>136092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152619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11306</xdr:rowOff>
    </xdr:from>
    <xdr:to>
      <xdr:col>46</xdr:col>
      <xdr:colOff>38100</xdr:colOff>
      <xdr:row>95</xdr:row>
      <xdr:rowOff>112906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9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129433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0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147324</xdr:rowOff>
    </xdr:from>
    <xdr:to>
      <xdr:col>41</xdr:col>
      <xdr:colOff>101600</xdr:colOff>
      <xdr:row>96</xdr:row>
      <xdr:rowOff>77474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94001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1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45597</xdr:rowOff>
    </xdr:from>
    <xdr:to>
      <xdr:col>36</xdr:col>
      <xdr:colOff>165100</xdr:colOff>
      <xdr:row>96</xdr:row>
      <xdr:rowOff>147197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163724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7929</xdr:rowOff>
    </xdr:from>
    <xdr:to>
      <xdr:col>85</xdr:col>
      <xdr:colOff>127000</xdr:colOff>
      <xdr:row>32</xdr:row>
      <xdr:rowOff>97246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494329"/>
          <a:ext cx="838200" cy="8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7929</xdr:rowOff>
    </xdr:from>
    <xdr:to>
      <xdr:col>81</xdr:col>
      <xdr:colOff>50800</xdr:colOff>
      <xdr:row>32</xdr:row>
      <xdr:rowOff>46627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494329"/>
          <a:ext cx="889000" cy="3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46627</xdr:rowOff>
    </xdr:from>
    <xdr:to>
      <xdr:col>76</xdr:col>
      <xdr:colOff>114300</xdr:colOff>
      <xdr:row>32</xdr:row>
      <xdr:rowOff>122229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533027"/>
          <a:ext cx="889000" cy="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122229</xdr:rowOff>
    </xdr:from>
    <xdr:to>
      <xdr:col>71</xdr:col>
      <xdr:colOff>177800</xdr:colOff>
      <xdr:row>33</xdr:row>
      <xdr:rowOff>165172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608629"/>
          <a:ext cx="889000" cy="2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46446</xdr:rowOff>
    </xdr:from>
    <xdr:to>
      <xdr:col>85</xdr:col>
      <xdr:colOff>177800</xdr:colOff>
      <xdr:row>32</xdr:row>
      <xdr:rowOff>148046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5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69323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38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128579</xdr:rowOff>
    </xdr:from>
    <xdr:to>
      <xdr:col>81</xdr:col>
      <xdr:colOff>101600</xdr:colOff>
      <xdr:row>32</xdr:row>
      <xdr:rowOff>58729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4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75256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21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167277</xdr:rowOff>
    </xdr:from>
    <xdr:to>
      <xdr:col>76</xdr:col>
      <xdr:colOff>165100</xdr:colOff>
      <xdr:row>32</xdr:row>
      <xdr:rowOff>97427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113954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25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71429</xdr:rowOff>
    </xdr:from>
    <xdr:to>
      <xdr:col>72</xdr:col>
      <xdr:colOff>38100</xdr:colOff>
      <xdr:row>33</xdr:row>
      <xdr:rowOff>1579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18106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33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114372</xdr:rowOff>
    </xdr:from>
    <xdr:to>
      <xdr:col>67</xdr:col>
      <xdr:colOff>101600</xdr:colOff>
      <xdr:row>34</xdr:row>
      <xdr:rowOff>44522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77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61049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54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47441</xdr:rowOff>
    </xdr:from>
    <xdr:to>
      <xdr:col>85</xdr:col>
      <xdr:colOff>127000</xdr:colOff>
      <xdr:row>55</xdr:row>
      <xdr:rowOff>155931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77191"/>
          <a:ext cx="838200" cy="10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155931</xdr:rowOff>
    </xdr:from>
    <xdr:to>
      <xdr:col>81</xdr:col>
      <xdr:colOff>50800</xdr:colOff>
      <xdr:row>56</xdr:row>
      <xdr:rowOff>133718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85681"/>
          <a:ext cx="889000" cy="1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86893</xdr:rowOff>
    </xdr:from>
    <xdr:to>
      <xdr:col>76</xdr:col>
      <xdr:colOff>114300</xdr:colOff>
      <xdr:row>56</xdr:row>
      <xdr:rowOff>133718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88093"/>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86893</xdr:rowOff>
    </xdr:from>
    <xdr:to>
      <xdr:col>71</xdr:col>
      <xdr:colOff>177800</xdr:colOff>
      <xdr:row>57</xdr:row>
      <xdr:rowOff>162351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88093"/>
          <a:ext cx="889000" cy="24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168091</xdr:rowOff>
    </xdr:from>
    <xdr:to>
      <xdr:col>85</xdr:col>
      <xdr:colOff>177800</xdr:colOff>
      <xdr:row>55</xdr:row>
      <xdr:rowOff>98241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19518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7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105131</xdr:rowOff>
    </xdr:from>
    <xdr:to>
      <xdr:col>81</xdr:col>
      <xdr:colOff>101600</xdr:colOff>
      <xdr:row>56</xdr:row>
      <xdr:rowOff>35281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51808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82918</xdr:rowOff>
    </xdr:from>
    <xdr:to>
      <xdr:col>76</xdr:col>
      <xdr:colOff>165100</xdr:colOff>
      <xdr:row>57</xdr:row>
      <xdr:rowOff>13068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4195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36093</xdr:rowOff>
    </xdr:from>
    <xdr:to>
      <xdr:col>72</xdr:col>
      <xdr:colOff>38100</xdr:colOff>
      <xdr:row>56</xdr:row>
      <xdr:rowOff>137693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3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154220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111551</xdr:rowOff>
    </xdr:from>
    <xdr:to>
      <xdr:col>67</xdr:col>
      <xdr:colOff>101600</xdr:colOff>
      <xdr:row>58</xdr:row>
      <xdr:rowOff>41701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32828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12700</xdr:rowOff>
    </xdr:from>
    <xdr:to>
      <xdr:col>85</xdr:col>
      <xdr:colOff>127000</xdr:colOff>
      <xdr:row>79</xdr:row>
      <xdr:rowOff>32513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57250"/>
          <a:ext cx="8382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32513</xdr:rowOff>
    </xdr:from>
    <xdr:to>
      <xdr:col>81</xdr:col>
      <xdr:colOff>50800</xdr:colOff>
      <xdr:row>79</xdr:row>
      <xdr:rowOff>32893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7706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32893</xdr:rowOff>
    </xdr:from>
    <xdr:to>
      <xdr:col>76</xdr:col>
      <xdr:colOff>114300</xdr:colOff>
      <xdr:row>79</xdr:row>
      <xdr:rowOff>40387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77443"/>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126112</xdr:rowOff>
    </xdr:from>
    <xdr:to>
      <xdr:col>71</xdr:col>
      <xdr:colOff>177800</xdr:colOff>
      <xdr:row>79</xdr:row>
      <xdr:rowOff>40387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99212"/>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133350</xdr:rowOff>
    </xdr:from>
    <xdr:to>
      <xdr:col>85</xdr:col>
      <xdr:colOff>177800</xdr:colOff>
      <xdr:row>79</xdr:row>
      <xdr:rowOff>63500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48277</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21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153163</xdr:rowOff>
    </xdr:from>
    <xdr:to>
      <xdr:col>81</xdr:col>
      <xdr:colOff>101600</xdr:colOff>
      <xdr:row>79</xdr:row>
      <xdr:rowOff>83313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74440</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24333" y="13618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153543</xdr:rowOff>
    </xdr:from>
    <xdr:to>
      <xdr:col>76</xdr:col>
      <xdr:colOff>165100</xdr:colOff>
      <xdr:row>79</xdr:row>
      <xdr:rowOff>83693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74820</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1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161037</xdr:rowOff>
    </xdr:from>
    <xdr:to>
      <xdr:col>72</xdr:col>
      <xdr:colOff>38100</xdr:colOff>
      <xdr:row>79</xdr:row>
      <xdr:rowOff>91187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82314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268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75312</xdr:rowOff>
    </xdr:from>
    <xdr:to>
      <xdr:col>67</xdr:col>
      <xdr:colOff>101600</xdr:colOff>
      <xdr:row>79</xdr:row>
      <xdr:rowOff>5462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4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168039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41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141757</xdr:rowOff>
    </xdr:from>
    <xdr:to>
      <xdr:col>85</xdr:col>
      <xdr:colOff>127000</xdr:colOff>
      <xdr:row>92</xdr:row>
      <xdr:rowOff>146427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915157"/>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146427</xdr:rowOff>
    </xdr:from>
    <xdr:to>
      <xdr:col>81</xdr:col>
      <xdr:colOff>50800</xdr:colOff>
      <xdr:row>93</xdr:row>
      <xdr:rowOff>46104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919827"/>
          <a:ext cx="889000" cy="7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46104</xdr:rowOff>
    </xdr:from>
    <xdr:to>
      <xdr:col>76</xdr:col>
      <xdr:colOff>114300</xdr:colOff>
      <xdr:row>93</xdr:row>
      <xdr:rowOff>55150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990954"/>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53942</xdr:rowOff>
    </xdr:from>
    <xdr:to>
      <xdr:col>71</xdr:col>
      <xdr:colOff>177800</xdr:colOff>
      <xdr:row>93</xdr:row>
      <xdr:rowOff>55150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98792"/>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90957</xdr:rowOff>
    </xdr:from>
    <xdr:to>
      <xdr:col>85</xdr:col>
      <xdr:colOff>177800</xdr:colOff>
      <xdr:row>93</xdr:row>
      <xdr:rowOff>21107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113834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95627</xdr:rowOff>
    </xdr:from>
    <xdr:to>
      <xdr:col>81</xdr:col>
      <xdr:colOff>101600</xdr:colOff>
      <xdr:row>93</xdr:row>
      <xdr:rowOff>25777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6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42304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4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166754</xdr:rowOff>
    </xdr:from>
    <xdr:to>
      <xdr:col>76</xdr:col>
      <xdr:colOff>165100</xdr:colOff>
      <xdr:row>93</xdr:row>
      <xdr:rowOff>96904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9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113431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71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4350</xdr:rowOff>
    </xdr:from>
    <xdr:to>
      <xdr:col>72</xdr:col>
      <xdr:colOff>38100</xdr:colOff>
      <xdr:row>93</xdr:row>
      <xdr:rowOff>105950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122477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72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3142</xdr:rowOff>
    </xdr:from>
    <xdr:to>
      <xdr:col>67</xdr:col>
      <xdr:colOff>101600</xdr:colOff>
      <xdr:row>93</xdr:row>
      <xdr:rowOff>104742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9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121269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7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39,775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円で、太田地区活動センター外２施設複合化・大規模改修事業の増などにより対前年度比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46,573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円で、感染症予防事業の減などにより対前年度比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労働費は、住民一人当たり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円で、若者の就業支援事業の増などにより対前年度比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64,058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円で、社会資本整備総合交付金事業の増などにより対前年度比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円の増とり、依然として類似団体と比較してコストが高くなっている。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円で、防災施設整備事業の減などにより、対前年度比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円の減となったものの、類似団体平均を上回る状態は平成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年度から継続しており、今後も事務事業の見直し等により適切なコストになるよう努めることとする。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円で、（仮称）盛岡学校給食センター建設事業や盛岡南公園野球場整備事業の増などにより前年度比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令和２年度から２年連続のプラスとなっていた実質単年度収支について、令和４年度は前年度比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4.39pt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の減少となった。財政調整基金残高、実質収支額については、それぞれ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2.75pt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0.39pt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の増となっている。財政調整基金残高の減少は、決算剰余金を積立てた一方で、増大する社会保障経費などに対応するため取り崩しが増加したことによる。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今後も、標準財政規模と財政調整基金のバランスを考慮した基金運用に努めることとする。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年度以降、全会計における連結実質赤字比率は黒字が続いている状況にあるが、病院事業会計において、平成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年度が標準財政規模比△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と、令和元年度が△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％と資金不足が生じている状況である。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病院事業会計において、経営健全化基準は下回ったものの、事業経営が厳しい状況を示していることから、更なる健全化に向けた経営改善の取組に努めていく。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36001;&#25919;&#37096;/031000&#36001;&#25919;&#35506;/13-&#36001;&#25919;&#20107;&#24773;&#35519;&#26619;/R5/R5.9.7&#29031;&#20250;&#12539;&#36001;&#25919;&#29366;&#27841;&#36039;&#26009;&#38598;&#65288;R3&#27770;&#31639;&#12539;&#9313;&#20844;&#20250;&#35336;&#20998;&#65289;/03%20&#22238;&#31572;/&#12304;&#36001;&#25919;&#29366;&#27841;&#36039;&#26009;&#38598;&#12305;_032018_&#30427;&#23713;&#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60.6</v>
          </cell>
          <cell r="BX51">
            <v>63</v>
          </cell>
          <cell r="CF51">
            <v>59.5</v>
          </cell>
          <cell r="CN51">
            <v>57.8</v>
          </cell>
          <cell r="CV51">
            <v>71.2</v>
          </cell>
        </row>
        <row r="53">
          <cell r="BP53">
            <v>59.6</v>
          </cell>
          <cell r="BX53">
            <v>60.8</v>
          </cell>
          <cell r="CF53">
            <v>62.1</v>
          </cell>
          <cell r="CN53">
            <v>63.6</v>
          </cell>
          <cell r="CV53">
            <v>63.7</v>
          </cell>
        </row>
        <row r="55">
          <cell r="AN55" t="str">
            <v>類似団体内平均値</v>
          </cell>
          <cell r="BP55">
            <v>34</v>
          </cell>
          <cell r="BX55">
            <v>33.9</v>
          </cell>
          <cell r="CF55">
            <v>31.5</v>
          </cell>
          <cell r="CN55">
            <v>23.4</v>
          </cell>
          <cell r="CV55">
            <v>18.2</v>
          </cell>
        </row>
        <row r="57">
          <cell r="BP57">
            <v>61.1</v>
          </cell>
          <cell r="BX57">
            <v>61.9</v>
          </cell>
          <cell r="CF57">
            <v>62.7</v>
          </cell>
          <cell r="CN57">
            <v>63.9</v>
          </cell>
          <cell r="CV57">
            <v>64.8</v>
          </cell>
        </row>
        <row r="72">
          <cell r="BP72" t="str">
            <v>H30</v>
          </cell>
          <cell r="BX72" t="str">
            <v>R01</v>
          </cell>
          <cell r="CF72" t="str">
            <v>R02</v>
          </cell>
          <cell r="CN72" t="str">
            <v>R03</v>
          </cell>
          <cell r="CV72" t="str">
            <v>R04</v>
          </cell>
        </row>
        <row r="73">
          <cell r="AN73" t="str">
            <v>当該団体値</v>
          </cell>
          <cell r="BP73">
            <v>60.6</v>
          </cell>
          <cell r="BX73">
            <v>63</v>
          </cell>
          <cell r="CF73">
            <v>59.5</v>
          </cell>
          <cell r="CN73">
            <v>57.8</v>
          </cell>
          <cell r="CV73">
            <v>71.2</v>
          </cell>
        </row>
        <row r="75">
          <cell r="BP75">
            <v>9.3000000000000007</v>
          </cell>
          <cell r="BX75">
            <v>9.5</v>
          </cell>
          <cell r="CF75">
            <v>9.6999999999999993</v>
          </cell>
          <cell r="CN75">
            <v>9.9</v>
          </cell>
          <cell r="CV75">
            <v>10.199999999999999</v>
          </cell>
        </row>
        <row r="77">
          <cell r="AN77" t="str">
            <v>類似団体内平均値</v>
          </cell>
          <cell r="BP77">
            <v>34</v>
          </cell>
          <cell r="BX77">
            <v>33.9</v>
          </cell>
          <cell r="CF77">
            <v>31.5</v>
          </cell>
          <cell r="CN77">
            <v>23.4</v>
          </cell>
          <cell r="CV77">
            <v>18.2</v>
          </cell>
        </row>
        <row r="79">
          <cell r="BP79">
            <v>5.9</v>
          </cell>
          <cell r="BX79">
            <v>5.7</v>
          </cell>
          <cell r="CF79">
            <v>5.4</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6" sqref="AC6:AL8"/>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84</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85</v>
      </c>
      <c r="C2" s="176"/>
      <c r="D2" s="177"/>
    </row>
    <row r="3" spans="1:119" ht="18.75" customHeight="1" thickBot="1" x14ac:dyDescent="0.2">
      <c r="A3" s="175"/>
      <c r="B3" s="367" t="s">
        <v>86</v>
      </c>
      <c r="C3" s="368"/>
      <c r="D3" s="368"/>
      <c r="E3" s="369"/>
      <c r="F3" s="369"/>
      <c r="G3" s="369"/>
      <c r="H3" s="369"/>
      <c r="I3" s="369"/>
      <c r="J3" s="369"/>
      <c r="K3" s="369"/>
      <c r="L3" s="369" t="s">
        <v>87</v>
      </c>
      <c r="M3" s="369"/>
      <c r="N3" s="369"/>
      <c r="O3" s="369"/>
      <c r="P3" s="369"/>
      <c r="Q3" s="369"/>
      <c r="R3" s="376"/>
      <c r="S3" s="376"/>
      <c r="T3" s="376"/>
      <c r="U3" s="376"/>
      <c r="V3" s="377"/>
      <c r="W3" s="351" t="s">
        <v>88</v>
      </c>
      <c r="X3" s="352"/>
      <c r="Y3" s="352"/>
      <c r="Z3" s="352"/>
      <c r="AA3" s="352"/>
      <c r="AB3" s="368"/>
      <c r="AC3" s="376" t="s">
        <v>89</v>
      </c>
      <c r="AD3" s="352"/>
      <c r="AE3" s="352"/>
      <c r="AF3" s="352"/>
      <c r="AG3" s="352"/>
      <c r="AH3" s="352"/>
      <c r="AI3" s="352"/>
      <c r="AJ3" s="352"/>
      <c r="AK3" s="352"/>
      <c r="AL3" s="353"/>
      <c r="AM3" s="351" t="s">
        <v>90</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91</v>
      </c>
      <c r="BO3" s="352"/>
      <c r="BP3" s="352"/>
      <c r="BQ3" s="352"/>
      <c r="BR3" s="352"/>
      <c r="BS3" s="352"/>
      <c r="BT3" s="352"/>
      <c r="BU3" s="353"/>
      <c r="BV3" s="351" t="s">
        <v>92</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93</v>
      </c>
      <c r="CU3" s="352"/>
      <c r="CV3" s="352"/>
      <c r="CW3" s="352"/>
      <c r="CX3" s="352"/>
      <c r="CY3" s="352"/>
      <c r="CZ3" s="352"/>
      <c r="DA3" s="353"/>
      <c r="DB3" s="351" t="s">
        <v>94</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95</v>
      </c>
      <c r="AZ4" s="355"/>
      <c r="BA4" s="355"/>
      <c r="BB4" s="355"/>
      <c r="BC4" s="355"/>
      <c r="BD4" s="355"/>
      <c r="BE4" s="355"/>
      <c r="BF4" s="355"/>
      <c r="BG4" s="355"/>
      <c r="BH4" s="355"/>
      <c r="BI4" s="355"/>
      <c r="BJ4" s="355"/>
      <c r="BK4" s="355"/>
      <c r="BL4" s="355"/>
      <c r="BM4" s="356"/>
      <c r="BN4" s="357">
        <v>139303721</v>
      </c>
      <c r="BO4" s="358"/>
      <c r="BP4" s="358"/>
      <c r="BQ4" s="358"/>
      <c r="BR4" s="358"/>
      <c r="BS4" s="358"/>
      <c r="BT4" s="358"/>
      <c r="BU4" s="359"/>
      <c r="BV4" s="357">
        <v>139109169</v>
      </c>
      <c r="BW4" s="358"/>
      <c r="BX4" s="358"/>
      <c r="BY4" s="358"/>
      <c r="BZ4" s="358"/>
      <c r="CA4" s="358"/>
      <c r="CB4" s="358"/>
      <c r="CC4" s="359"/>
      <c r="CD4" s="360" t="s">
        <v>96</v>
      </c>
      <c r="CE4" s="361"/>
      <c r="CF4" s="361"/>
      <c r="CG4" s="361"/>
      <c r="CH4" s="361"/>
      <c r="CI4" s="361"/>
      <c r="CJ4" s="361"/>
      <c r="CK4" s="361"/>
      <c r="CL4" s="361"/>
      <c r="CM4" s="361"/>
      <c r="CN4" s="361"/>
      <c r="CO4" s="361"/>
      <c r="CP4" s="361"/>
      <c r="CQ4" s="361"/>
      <c r="CR4" s="361"/>
      <c r="CS4" s="362"/>
      <c r="CT4" s="363">
        <v>2.7</v>
      </c>
      <c r="CU4" s="364"/>
      <c r="CV4" s="364"/>
      <c r="CW4" s="364"/>
      <c r="CX4" s="364"/>
      <c r="CY4" s="364"/>
      <c r="CZ4" s="364"/>
      <c r="DA4" s="365"/>
      <c r="DB4" s="363">
        <v>2.2999999999999998</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97</v>
      </c>
      <c r="AN5" s="424"/>
      <c r="AO5" s="424"/>
      <c r="AP5" s="424"/>
      <c r="AQ5" s="424"/>
      <c r="AR5" s="424"/>
      <c r="AS5" s="424"/>
      <c r="AT5" s="425"/>
      <c r="AU5" s="426" t="s">
        <v>98</v>
      </c>
      <c r="AV5" s="427"/>
      <c r="AW5" s="427"/>
      <c r="AX5" s="427"/>
      <c r="AY5" s="428" t="s">
        <v>99</v>
      </c>
      <c r="AZ5" s="429"/>
      <c r="BA5" s="429"/>
      <c r="BB5" s="429"/>
      <c r="BC5" s="429"/>
      <c r="BD5" s="429"/>
      <c r="BE5" s="429"/>
      <c r="BF5" s="429"/>
      <c r="BG5" s="429"/>
      <c r="BH5" s="429"/>
      <c r="BI5" s="429"/>
      <c r="BJ5" s="429"/>
      <c r="BK5" s="429"/>
      <c r="BL5" s="429"/>
      <c r="BM5" s="430"/>
      <c r="BN5" s="394">
        <v>136577158</v>
      </c>
      <c r="BO5" s="395"/>
      <c r="BP5" s="395"/>
      <c r="BQ5" s="395"/>
      <c r="BR5" s="395"/>
      <c r="BS5" s="395"/>
      <c r="BT5" s="395"/>
      <c r="BU5" s="396"/>
      <c r="BV5" s="394">
        <v>136553886</v>
      </c>
      <c r="BW5" s="395"/>
      <c r="BX5" s="395"/>
      <c r="BY5" s="395"/>
      <c r="BZ5" s="395"/>
      <c r="CA5" s="395"/>
      <c r="CB5" s="395"/>
      <c r="CC5" s="396"/>
      <c r="CD5" s="397" t="s">
        <v>100</v>
      </c>
      <c r="CE5" s="398"/>
      <c r="CF5" s="398"/>
      <c r="CG5" s="398"/>
      <c r="CH5" s="398"/>
      <c r="CI5" s="398"/>
      <c r="CJ5" s="398"/>
      <c r="CK5" s="398"/>
      <c r="CL5" s="398"/>
      <c r="CM5" s="398"/>
      <c r="CN5" s="398"/>
      <c r="CO5" s="398"/>
      <c r="CP5" s="398"/>
      <c r="CQ5" s="398"/>
      <c r="CR5" s="398"/>
      <c r="CS5" s="399"/>
      <c r="CT5" s="391">
        <v>96.4</v>
      </c>
      <c r="CU5" s="392"/>
      <c r="CV5" s="392"/>
      <c r="CW5" s="392"/>
      <c r="CX5" s="392"/>
      <c r="CY5" s="392"/>
      <c r="CZ5" s="392"/>
      <c r="DA5" s="393"/>
      <c r="DB5" s="391">
        <v>92.1</v>
      </c>
      <c r="DC5" s="392"/>
      <c r="DD5" s="392"/>
      <c r="DE5" s="392"/>
      <c r="DF5" s="392"/>
      <c r="DG5" s="392"/>
      <c r="DH5" s="392"/>
      <c r="DI5" s="393"/>
    </row>
    <row r="6" spans="1:119" ht="18.75" customHeight="1" x14ac:dyDescent="0.15">
      <c r="A6" s="175"/>
      <c r="B6" s="400" t="s">
        <v>101</v>
      </c>
      <c r="C6" s="401"/>
      <c r="D6" s="401"/>
      <c r="E6" s="402"/>
      <c r="F6" s="402"/>
      <c r="G6" s="402"/>
      <c r="H6" s="402"/>
      <c r="I6" s="402"/>
      <c r="J6" s="402"/>
      <c r="K6" s="402"/>
      <c r="L6" s="402" t="s">
        <v>102</v>
      </c>
      <c r="M6" s="402"/>
      <c r="N6" s="402"/>
      <c r="O6" s="402"/>
      <c r="P6" s="402"/>
      <c r="Q6" s="402"/>
      <c r="R6" s="406"/>
      <c r="S6" s="406"/>
      <c r="T6" s="406"/>
      <c r="U6" s="406"/>
      <c r="V6" s="407"/>
      <c r="W6" s="410" t="s">
        <v>103</v>
      </c>
      <c r="X6" s="411"/>
      <c r="Y6" s="411"/>
      <c r="Z6" s="411"/>
      <c r="AA6" s="411"/>
      <c r="AB6" s="401"/>
      <c r="AC6" s="414" t="s">
        <v>104</v>
      </c>
      <c r="AD6" s="415"/>
      <c r="AE6" s="415"/>
      <c r="AF6" s="415"/>
      <c r="AG6" s="415"/>
      <c r="AH6" s="415"/>
      <c r="AI6" s="415"/>
      <c r="AJ6" s="415"/>
      <c r="AK6" s="415"/>
      <c r="AL6" s="416"/>
      <c r="AM6" s="423" t="s">
        <v>105</v>
      </c>
      <c r="AN6" s="424"/>
      <c r="AO6" s="424"/>
      <c r="AP6" s="424"/>
      <c r="AQ6" s="424"/>
      <c r="AR6" s="424"/>
      <c r="AS6" s="424"/>
      <c r="AT6" s="425"/>
      <c r="AU6" s="426" t="s">
        <v>98</v>
      </c>
      <c r="AV6" s="427"/>
      <c r="AW6" s="427"/>
      <c r="AX6" s="427"/>
      <c r="AY6" s="428" t="s">
        <v>106</v>
      </c>
      <c r="AZ6" s="429"/>
      <c r="BA6" s="429"/>
      <c r="BB6" s="429"/>
      <c r="BC6" s="429"/>
      <c r="BD6" s="429"/>
      <c r="BE6" s="429"/>
      <c r="BF6" s="429"/>
      <c r="BG6" s="429"/>
      <c r="BH6" s="429"/>
      <c r="BI6" s="429"/>
      <c r="BJ6" s="429"/>
      <c r="BK6" s="429"/>
      <c r="BL6" s="429"/>
      <c r="BM6" s="430"/>
      <c r="BN6" s="394">
        <v>2726563</v>
      </c>
      <c r="BO6" s="395"/>
      <c r="BP6" s="395"/>
      <c r="BQ6" s="395"/>
      <c r="BR6" s="395"/>
      <c r="BS6" s="395"/>
      <c r="BT6" s="395"/>
      <c r="BU6" s="396"/>
      <c r="BV6" s="394">
        <v>2555283</v>
      </c>
      <c r="BW6" s="395"/>
      <c r="BX6" s="395"/>
      <c r="BY6" s="395"/>
      <c r="BZ6" s="395"/>
      <c r="CA6" s="395"/>
      <c r="CB6" s="395"/>
      <c r="CC6" s="396"/>
      <c r="CD6" s="397" t="s">
        <v>107</v>
      </c>
      <c r="CE6" s="398"/>
      <c r="CF6" s="398"/>
      <c r="CG6" s="398"/>
      <c r="CH6" s="398"/>
      <c r="CI6" s="398"/>
      <c r="CJ6" s="398"/>
      <c r="CK6" s="398"/>
      <c r="CL6" s="398"/>
      <c r="CM6" s="398"/>
      <c r="CN6" s="398"/>
      <c r="CO6" s="398"/>
      <c r="CP6" s="398"/>
      <c r="CQ6" s="398"/>
      <c r="CR6" s="398"/>
      <c r="CS6" s="399"/>
      <c r="CT6" s="431">
        <v>100.3</v>
      </c>
      <c r="CU6" s="432"/>
      <c r="CV6" s="432"/>
      <c r="CW6" s="432"/>
      <c r="CX6" s="432"/>
      <c r="CY6" s="432"/>
      <c r="CZ6" s="432"/>
      <c r="DA6" s="433"/>
      <c r="DB6" s="431">
        <v>100.4</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108</v>
      </c>
      <c r="AN7" s="424"/>
      <c r="AO7" s="424"/>
      <c r="AP7" s="424"/>
      <c r="AQ7" s="424"/>
      <c r="AR7" s="424"/>
      <c r="AS7" s="424"/>
      <c r="AT7" s="425"/>
      <c r="AU7" s="426" t="s">
        <v>98</v>
      </c>
      <c r="AV7" s="427"/>
      <c r="AW7" s="427"/>
      <c r="AX7" s="427"/>
      <c r="AY7" s="428" t="s">
        <v>109</v>
      </c>
      <c r="AZ7" s="429"/>
      <c r="BA7" s="429"/>
      <c r="BB7" s="429"/>
      <c r="BC7" s="429"/>
      <c r="BD7" s="429"/>
      <c r="BE7" s="429"/>
      <c r="BF7" s="429"/>
      <c r="BG7" s="429"/>
      <c r="BH7" s="429"/>
      <c r="BI7" s="429"/>
      <c r="BJ7" s="429"/>
      <c r="BK7" s="429"/>
      <c r="BL7" s="429"/>
      <c r="BM7" s="430"/>
      <c r="BN7" s="394">
        <v>907724</v>
      </c>
      <c r="BO7" s="395"/>
      <c r="BP7" s="395"/>
      <c r="BQ7" s="395"/>
      <c r="BR7" s="395"/>
      <c r="BS7" s="395"/>
      <c r="BT7" s="395"/>
      <c r="BU7" s="396"/>
      <c r="BV7" s="394">
        <v>961951</v>
      </c>
      <c r="BW7" s="395"/>
      <c r="BX7" s="395"/>
      <c r="BY7" s="395"/>
      <c r="BZ7" s="395"/>
      <c r="CA7" s="395"/>
      <c r="CB7" s="395"/>
      <c r="CC7" s="396"/>
      <c r="CD7" s="397" t="s">
        <v>110</v>
      </c>
      <c r="CE7" s="398"/>
      <c r="CF7" s="398"/>
      <c r="CG7" s="398"/>
      <c r="CH7" s="398"/>
      <c r="CI7" s="398"/>
      <c r="CJ7" s="398"/>
      <c r="CK7" s="398"/>
      <c r="CL7" s="398"/>
      <c r="CM7" s="398"/>
      <c r="CN7" s="398"/>
      <c r="CO7" s="398"/>
      <c r="CP7" s="398"/>
      <c r="CQ7" s="398"/>
      <c r="CR7" s="398"/>
      <c r="CS7" s="399"/>
      <c r="CT7" s="394">
        <v>66367120</v>
      </c>
      <c r="CU7" s="395"/>
      <c r="CV7" s="395"/>
      <c r="CW7" s="395"/>
      <c r="CX7" s="395"/>
      <c r="CY7" s="395"/>
      <c r="CZ7" s="395"/>
      <c r="DA7" s="396"/>
      <c r="DB7" s="394">
        <v>67851036</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111</v>
      </c>
      <c r="AN8" s="424"/>
      <c r="AO8" s="424"/>
      <c r="AP8" s="424"/>
      <c r="AQ8" s="424"/>
      <c r="AR8" s="424"/>
      <c r="AS8" s="424"/>
      <c r="AT8" s="425"/>
      <c r="AU8" s="426" t="s">
        <v>98</v>
      </c>
      <c r="AV8" s="427"/>
      <c r="AW8" s="427"/>
      <c r="AX8" s="427"/>
      <c r="AY8" s="428" t="s">
        <v>112</v>
      </c>
      <c r="AZ8" s="429"/>
      <c r="BA8" s="429"/>
      <c r="BB8" s="429"/>
      <c r="BC8" s="429"/>
      <c r="BD8" s="429"/>
      <c r="BE8" s="429"/>
      <c r="BF8" s="429"/>
      <c r="BG8" s="429"/>
      <c r="BH8" s="429"/>
      <c r="BI8" s="429"/>
      <c r="BJ8" s="429"/>
      <c r="BK8" s="429"/>
      <c r="BL8" s="429"/>
      <c r="BM8" s="430"/>
      <c r="BN8" s="394">
        <v>1818839</v>
      </c>
      <c r="BO8" s="395"/>
      <c r="BP8" s="395"/>
      <c r="BQ8" s="395"/>
      <c r="BR8" s="395"/>
      <c r="BS8" s="395"/>
      <c r="BT8" s="395"/>
      <c r="BU8" s="396"/>
      <c r="BV8" s="394">
        <v>1593332</v>
      </c>
      <c r="BW8" s="395"/>
      <c r="BX8" s="395"/>
      <c r="BY8" s="395"/>
      <c r="BZ8" s="395"/>
      <c r="CA8" s="395"/>
      <c r="CB8" s="395"/>
      <c r="CC8" s="396"/>
      <c r="CD8" s="397" t="s">
        <v>113</v>
      </c>
      <c r="CE8" s="398"/>
      <c r="CF8" s="398"/>
      <c r="CG8" s="398"/>
      <c r="CH8" s="398"/>
      <c r="CI8" s="398"/>
      <c r="CJ8" s="398"/>
      <c r="CK8" s="398"/>
      <c r="CL8" s="398"/>
      <c r="CM8" s="398"/>
      <c r="CN8" s="398"/>
      <c r="CO8" s="398"/>
      <c r="CP8" s="398"/>
      <c r="CQ8" s="398"/>
      <c r="CR8" s="398"/>
      <c r="CS8" s="399"/>
      <c r="CT8" s="434">
        <v>0.73</v>
      </c>
      <c r="CU8" s="435"/>
      <c r="CV8" s="435"/>
      <c r="CW8" s="435"/>
      <c r="CX8" s="435"/>
      <c r="CY8" s="435"/>
      <c r="CZ8" s="435"/>
      <c r="DA8" s="436"/>
      <c r="DB8" s="434">
        <v>0.74</v>
      </c>
      <c r="DC8" s="435"/>
      <c r="DD8" s="435"/>
      <c r="DE8" s="435"/>
      <c r="DF8" s="435"/>
      <c r="DG8" s="435"/>
      <c r="DH8" s="435"/>
      <c r="DI8" s="436"/>
    </row>
    <row r="9" spans="1:119" ht="18.75" customHeight="1" thickBot="1" x14ac:dyDescent="0.2">
      <c r="A9" s="175"/>
      <c r="B9" s="388" t="s">
        <v>114</v>
      </c>
      <c r="C9" s="389"/>
      <c r="D9" s="389"/>
      <c r="E9" s="389"/>
      <c r="F9" s="389"/>
      <c r="G9" s="389"/>
      <c r="H9" s="389"/>
      <c r="I9" s="389"/>
      <c r="J9" s="389"/>
      <c r="K9" s="437"/>
      <c r="L9" s="438" t="s">
        <v>115</v>
      </c>
      <c r="M9" s="439"/>
      <c r="N9" s="439"/>
      <c r="O9" s="439"/>
      <c r="P9" s="439"/>
      <c r="Q9" s="440"/>
      <c r="R9" s="441">
        <v>289731</v>
      </c>
      <c r="S9" s="442"/>
      <c r="T9" s="442"/>
      <c r="U9" s="442"/>
      <c r="V9" s="443"/>
      <c r="W9" s="351" t="s">
        <v>116</v>
      </c>
      <c r="X9" s="352"/>
      <c r="Y9" s="352"/>
      <c r="Z9" s="352"/>
      <c r="AA9" s="352"/>
      <c r="AB9" s="352"/>
      <c r="AC9" s="352"/>
      <c r="AD9" s="352"/>
      <c r="AE9" s="352"/>
      <c r="AF9" s="352"/>
      <c r="AG9" s="352"/>
      <c r="AH9" s="352"/>
      <c r="AI9" s="352"/>
      <c r="AJ9" s="352"/>
      <c r="AK9" s="352"/>
      <c r="AL9" s="353"/>
      <c r="AM9" s="423" t="s">
        <v>117</v>
      </c>
      <c r="AN9" s="424"/>
      <c r="AO9" s="424"/>
      <c r="AP9" s="424"/>
      <c r="AQ9" s="424"/>
      <c r="AR9" s="424"/>
      <c r="AS9" s="424"/>
      <c r="AT9" s="425"/>
      <c r="AU9" s="426" t="s">
        <v>98</v>
      </c>
      <c r="AV9" s="427"/>
      <c r="AW9" s="427"/>
      <c r="AX9" s="427"/>
      <c r="AY9" s="428" t="s">
        <v>118</v>
      </c>
      <c r="AZ9" s="429"/>
      <c r="BA9" s="429"/>
      <c r="BB9" s="429"/>
      <c r="BC9" s="429"/>
      <c r="BD9" s="429"/>
      <c r="BE9" s="429"/>
      <c r="BF9" s="429"/>
      <c r="BG9" s="429"/>
      <c r="BH9" s="429"/>
      <c r="BI9" s="429"/>
      <c r="BJ9" s="429"/>
      <c r="BK9" s="429"/>
      <c r="BL9" s="429"/>
      <c r="BM9" s="430"/>
      <c r="BN9" s="394">
        <v>225507</v>
      </c>
      <c r="BO9" s="395"/>
      <c r="BP9" s="395"/>
      <c r="BQ9" s="395"/>
      <c r="BR9" s="395"/>
      <c r="BS9" s="395"/>
      <c r="BT9" s="395"/>
      <c r="BU9" s="396"/>
      <c r="BV9" s="394">
        <v>639100</v>
      </c>
      <c r="BW9" s="395"/>
      <c r="BX9" s="395"/>
      <c r="BY9" s="395"/>
      <c r="BZ9" s="395"/>
      <c r="CA9" s="395"/>
      <c r="CB9" s="395"/>
      <c r="CC9" s="396"/>
      <c r="CD9" s="397" t="s">
        <v>119</v>
      </c>
      <c r="CE9" s="398"/>
      <c r="CF9" s="398"/>
      <c r="CG9" s="398"/>
      <c r="CH9" s="398"/>
      <c r="CI9" s="398"/>
      <c r="CJ9" s="398"/>
      <c r="CK9" s="398"/>
      <c r="CL9" s="398"/>
      <c r="CM9" s="398"/>
      <c r="CN9" s="398"/>
      <c r="CO9" s="398"/>
      <c r="CP9" s="398"/>
      <c r="CQ9" s="398"/>
      <c r="CR9" s="398"/>
      <c r="CS9" s="399"/>
      <c r="CT9" s="391">
        <v>15.5</v>
      </c>
      <c r="CU9" s="392"/>
      <c r="CV9" s="392"/>
      <c r="CW9" s="392"/>
      <c r="CX9" s="392"/>
      <c r="CY9" s="392"/>
      <c r="CZ9" s="392"/>
      <c r="DA9" s="393"/>
      <c r="DB9" s="391">
        <v>15.5</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120</v>
      </c>
      <c r="M10" s="424"/>
      <c r="N10" s="424"/>
      <c r="O10" s="424"/>
      <c r="P10" s="424"/>
      <c r="Q10" s="425"/>
      <c r="R10" s="445">
        <v>297631</v>
      </c>
      <c r="S10" s="446"/>
      <c r="T10" s="446"/>
      <c r="U10" s="446"/>
      <c r="V10" s="447"/>
      <c r="W10" s="382"/>
      <c r="X10" s="383"/>
      <c r="Y10" s="383"/>
      <c r="Z10" s="383"/>
      <c r="AA10" s="383"/>
      <c r="AB10" s="383"/>
      <c r="AC10" s="383"/>
      <c r="AD10" s="383"/>
      <c r="AE10" s="383"/>
      <c r="AF10" s="383"/>
      <c r="AG10" s="383"/>
      <c r="AH10" s="383"/>
      <c r="AI10" s="383"/>
      <c r="AJ10" s="383"/>
      <c r="AK10" s="383"/>
      <c r="AL10" s="386"/>
      <c r="AM10" s="423" t="s">
        <v>121</v>
      </c>
      <c r="AN10" s="424"/>
      <c r="AO10" s="424"/>
      <c r="AP10" s="424"/>
      <c r="AQ10" s="424"/>
      <c r="AR10" s="424"/>
      <c r="AS10" s="424"/>
      <c r="AT10" s="425"/>
      <c r="AU10" s="426" t="s">
        <v>122</v>
      </c>
      <c r="AV10" s="427"/>
      <c r="AW10" s="427"/>
      <c r="AX10" s="427"/>
      <c r="AY10" s="428" t="s">
        <v>123</v>
      </c>
      <c r="AZ10" s="429"/>
      <c r="BA10" s="429"/>
      <c r="BB10" s="429"/>
      <c r="BC10" s="429"/>
      <c r="BD10" s="429"/>
      <c r="BE10" s="429"/>
      <c r="BF10" s="429"/>
      <c r="BG10" s="429"/>
      <c r="BH10" s="429"/>
      <c r="BI10" s="429"/>
      <c r="BJ10" s="429"/>
      <c r="BK10" s="429"/>
      <c r="BL10" s="429"/>
      <c r="BM10" s="430"/>
      <c r="BN10" s="394">
        <v>1082496</v>
      </c>
      <c r="BO10" s="395"/>
      <c r="BP10" s="395"/>
      <c r="BQ10" s="395"/>
      <c r="BR10" s="395"/>
      <c r="BS10" s="395"/>
      <c r="BT10" s="395"/>
      <c r="BU10" s="396"/>
      <c r="BV10" s="394">
        <v>507991</v>
      </c>
      <c r="BW10" s="395"/>
      <c r="BX10" s="395"/>
      <c r="BY10" s="395"/>
      <c r="BZ10" s="395"/>
      <c r="CA10" s="395"/>
      <c r="CB10" s="395"/>
      <c r="CC10" s="396"/>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23" t="s">
        <v>127</v>
      </c>
      <c r="AN11" s="424"/>
      <c r="AO11" s="424"/>
      <c r="AP11" s="424"/>
      <c r="AQ11" s="424"/>
      <c r="AR11" s="424"/>
      <c r="AS11" s="424"/>
      <c r="AT11" s="425"/>
      <c r="AU11" s="426" t="s">
        <v>128</v>
      </c>
      <c r="AV11" s="427"/>
      <c r="AW11" s="427"/>
      <c r="AX11" s="427"/>
      <c r="AY11" s="428" t="s">
        <v>129</v>
      </c>
      <c r="AZ11" s="429"/>
      <c r="BA11" s="429"/>
      <c r="BB11" s="429"/>
      <c r="BC11" s="429"/>
      <c r="BD11" s="429"/>
      <c r="BE11" s="429"/>
      <c r="BF11" s="429"/>
      <c r="BG11" s="429"/>
      <c r="BH11" s="429"/>
      <c r="BI11" s="429"/>
      <c r="BJ11" s="429"/>
      <c r="BK11" s="429"/>
      <c r="BL11" s="429"/>
      <c r="BM11" s="430"/>
      <c r="BN11" s="394">
        <v>2661</v>
      </c>
      <c r="BO11" s="395"/>
      <c r="BP11" s="395"/>
      <c r="BQ11" s="395"/>
      <c r="BR11" s="395"/>
      <c r="BS11" s="395"/>
      <c r="BT11" s="395"/>
      <c r="BU11" s="396"/>
      <c r="BV11" s="394">
        <v>2266</v>
      </c>
      <c r="BW11" s="395"/>
      <c r="BX11" s="395"/>
      <c r="BY11" s="395"/>
      <c r="BZ11" s="395"/>
      <c r="CA11" s="395"/>
      <c r="CB11" s="395"/>
      <c r="CC11" s="396"/>
      <c r="CD11" s="397" t="s">
        <v>130</v>
      </c>
      <c r="CE11" s="398"/>
      <c r="CF11" s="398"/>
      <c r="CG11" s="398"/>
      <c r="CH11" s="398"/>
      <c r="CI11" s="398"/>
      <c r="CJ11" s="398"/>
      <c r="CK11" s="398"/>
      <c r="CL11" s="398"/>
      <c r="CM11" s="398"/>
      <c r="CN11" s="398"/>
      <c r="CO11" s="398"/>
      <c r="CP11" s="398"/>
      <c r="CQ11" s="398"/>
      <c r="CR11" s="398"/>
      <c r="CS11" s="399"/>
      <c r="CT11" s="434" t="s">
        <v>131</v>
      </c>
      <c r="CU11" s="435"/>
      <c r="CV11" s="435"/>
      <c r="CW11" s="435"/>
      <c r="CX11" s="435"/>
      <c r="CY11" s="435"/>
      <c r="CZ11" s="435"/>
      <c r="DA11" s="436"/>
      <c r="DB11" s="434" t="s">
        <v>132</v>
      </c>
      <c r="DC11" s="435"/>
      <c r="DD11" s="435"/>
      <c r="DE11" s="435"/>
      <c r="DF11" s="435"/>
      <c r="DG11" s="435"/>
      <c r="DH11" s="435"/>
      <c r="DI11" s="436"/>
    </row>
    <row r="12" spans="1:119" ht="18.75" customHeight="1" x14ac:dyDescent="0.15">
      <c r="A12" s="175"/>
      <c r="B12" s="454" t="s">
        <v>133</v>
      </c>
      <c r="C12" s="455"/>
      <c r="D12" s="455"/>
      <c r="E12" s="455"/>
      <c r="F12" s="455"/>
      <c r="G12" s="455"/>
      <c r="H12" s="455"/>
      <c r="I12" s="455"/>
      <c r="J12" s="455"/>
      <c r="K12" s="456"/>
      <c r="L12" s="463" t="s">
        <v>134</v>
      </c>
      <c r="M12" s="464"/>
      <c r="N12" s="464"/>
      <c r="O12" s="464"/>
      <c r="P12" s="464"/>
      <c r="Q12" s="465"/>
      <c r="R12" s="466">
        <v>282960</v>
      </c>
      <c r="S12" s="467"/>
      <c r="T12" s="467"/>
      <c r="U12" s="467"/>
      <c r="V12" s="468"/>
      <c r="W12" s="469" t="s">
        <v>1</v>
      </c>
      <c r="X12" s="427"/>
      <c r="Y12" s="427"/>
      <c r="Z12" s="427"/>
      <c r="AA12" s="427"/>
      <c r="AB12" s="470"/>
      <c r="AC12" s="471" t="s">
        <v>135</v>
      </c>
      <c r="AD12" s="472"/>
      <c r="AE12" s="472"/>
      <c r="AF12" s="472"/>
      <c r="AG12" s="473"/>
      <c r="AH12" s="471" t="s">
        <v>136</v>
      </c>
      <c r="AI12" s="472"/>
      <c r="AJ12" s="472"/>
      <c r="AK12" s="472"/>
      <c r="AL12" s="474"/>
      <c r="AM12" s="423" t="s">
        <v>137</v>
      </c>
      <c r="AN12" s="424"/>
      <c r="AO12" s="424"/>
      <c r="AP12" s="424"/>
      <c r="AQ12" s="424"/>
      <c r="AR12" s="424"/>
      <c r="AS12" s="424"/>
      <c r="AT12" s="425"/>
      <c r="AU12" s="426" t="s">
        <v>128</v>
      </c>
      <c r="AV12" s="427"/>
      <c r="AW12" s="427"/>
      <c r="AX12" s="427"/>
      <c r="AY12" s="428" t="s">
        <v>138</v>
      </c>
      <c r="AZ12" s="429"/>
      <c r="BA12" s="429"/>
      <c r="BB12" s="429"/>
      <c r="BC12" s="429"/>
      <c r="BD12" s="429"/>
      <c r="BE12" s="429"/>
      <c r="BF12" s="429"/>
      <c r="BG12" s="429"/>
      <c r="BH12" s="429"/>
      <c r="BI12" s="429"/>
      <c r="BJ12" s="429"/>
      <c r="BK12" s="429"/>
      <c r="BL12" s="429"/>
      <c r="BM12" s="430"/>
      <c r="BN12" s="394">
        <v>3102926</v>
      </c>
      <c r="BO12" s="395"/>
      <c r="BP12" s="395"/>
      <c r="BQ12" s="395"/>
      <c r="BR12" s="395"/>
      <c r="BS12" s="395"/>
      <c r="BT12" s="395"/>
      <c r="BU12" s="396"/>
      <c r="BV12" s="394">
        <v>65</v>
      </c>
      <c r="BW12" s="395"/>
      <c r="BX12" s="395"/>
      <c r="BY12" s="395"/>
      <c r="BZ12" s="395"/>
      <c r="CA12" s="395"/>
      <c r="CB12" s="395"/>
      <c r="CC12" s="396"/>
      <c r="CD12" s="397" t="s">
        <v>139</v>
      </c>
      <c r="CE12" s="398"/>
      <c r="CF12" s="398"/>
      <c r="CG12" s="398"/>
      <c r="CH12" s="398"/>
      <c r="CI12" s="398"/>
      <c r="CJ12" s="398"/>
      <c r="CK12" s="398"/>
      <c r="CL12" s="398"/>
      <c r="CM12" s="398"/>
      <c r="CN12" s="398"/>
      <c r="CO12" s="398"/>
      <c r="CP12" s="398"/>
      <c r="CQ12" s="398"/>
      <c r="CR12" s="398"/>
      <c r="CS12" s="399"/>
      <c r="CT12" s="434" t="s">
        <v>140</v>
      </c>
      <c r="CU12" s="435"/>
      <c r="CV12" s="435"/>
      <c r="CW12" s="435"/>
      <c r="CX12" s="435"/>
      <c r="CY12" s="435"/>
      <c r="CZ12" s="435"/>
      <c r="DA12" s="436"/>
      <c r="DB12" s="434" t="s">
        <v>140</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141</v>
      </c>
      <c r="N13" s="486"/>
      <c r="O13" s="486"/>
      <c r="P13" s="486"/>
      <c r="Q13" s="487"/>
      <c r="R13" s="478">
        <v>281213</v>
      </c>
      <c r="S13" s="479"/>
      <c r="T13" s="479"/>
      <c r="U13" s="479"/>
      <c r="V13" s="480"/>
      <c r="W13" s="410" t="s">
        <v>142</v>
      </c>
      <c r="X13" s="411"/>
      <c r="Y13" s="411"/>
      <c r="Z13" s="411"/>
      <c r="AA13" s="411"/>
      <c r="AB13" s="401"/>
      <c r="AC13" s="445">
        <v>4280</v>
      </c>
      <c r="AD13" s="446"/>
      <c r="AE13" s="446"/>
      <c r="AF13" s="446"/>
      <c r="AG13" s="488"/>
      <c r="AH13" s="445">
        <v>4797</v>
      </c>
      <c r="AI13" s="446"/>
      <c r="AJ13" s="446"/>
      <c r="AK13" s="446"/>
      <c r="AL13" s="447"/>
      <c r="AM13" s="423" t="s">
        <v>143</v>
      </c>
      <c r="AN13" s="424"/>
      <c r="AO13" s="424"/>
      <c r="AP13" s="424"/>
      <c r="AQ13" s="424"/>
      <c r="AR13" s="424"/>
      <c r="AS13" s="424"/>
      <c r="AT13" s="425"/>
      <c r="AU13" s="426" t="s">
        <v>144</v>
      </c>
      <c r="AV13" s="427"/>
      <c r="AW13" s="427"/>
      <c r="AX13" s="427"/>
      <c r="AY13" s="428" t="s">
        <v>145</v>
      </c>
      <c r="AZ13" s="429"/>
      <c r="BA13" s="429"/>
      <c r="BB13" s="429"/>
      <c r="BC13" s="429"/>
      <c r="BD13" s="429"/>
      <c r="BE13" s="429"/>
      <c r="BF13" s="429"/>
      <c r="BG13" s="429"/>
      <c r="BH13" s="429"/>
      <c r="BI13" s="429"/>
      <c r="BJ13" s="429"/>
      <c r="BK13" s="429"/>
      <c r="BL13" s="429"/>
      <c r="BM13" s="430"/>
      <c r="BN13" s="394">
        <v>-1792262</v>
      </c>
      <c r="BO13" s="395"/>
      <c r="BP13" s="395"/>
      <c r="BQ13" s="395"/>
      <c r="BR13" s="395"/>
      <c r="BS13" s="395"/>
      <c r="BT13" s="395"/>
      <c r="BU13" s="396"/>
      <c r="BV13" s="394">
        <v>1149292</v>
      </c>
      <c r="BW13" s="395"/>
      <c r="BX13" s="395"/>
      <c r="BY13" s="395"/>
      <c r="BZ13" s="395"/>
      <c r="CA13" s="395"/>
      <c r="CB13" s="395"/>
      <c r="CC13" s="396"/>
      <c r="CD13" s="397" t="s">
        <v>146</v>
      </c>
      <c r="CE13" s="398"/>
      <c r="CF13" s="398"/>
      <c r="CG13" s="398"/>
      <c r="CH13" s="398"/>
      <c r="CI13" s="398"/>
      <c r="CJ13" s="398"/>
      <c r="CK13" s="398"/>
      <c r="CL13" s="398"/>
      <c r="CM13" s="398"/>
      <c r="CN13" s="398"/>
      <c r="CO13" s="398"/>
      <c r="CP13" s="398"/>
      <c r="CQ13" s="398"/>
      <c r="CR13" s="398"/>
      <c r="CS13" s="399"/>
      <c r="CT13" s="391">
        <v>10.199999999999999</v>
      </c>
      <c r="CU13" s="392"/>
      <c r="CV13" s="392"/>
      <c r="CW13" s="392"/>
      <c r="CX13" s="392"/>
      <c r="CY13" s="392"/>
      <c r="CZ13" s="392"/>
      <c r="DA13" s="393"/>
      <c r="DB13" s="391">
        <v>9.9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147</v>
      </c>
      <c r="M14" s="476"/>
      <c r="N14" s="476"/>
      <c r="O14" s="476"/>
      <c r="P14" s="476"/>
      <c r="Q14" s="477"/>
      <c r="R14" s="478">
        <v>285270</v>
      </c>
      <c r="S14" s="479"/>
      <c r="T14" s="479"/>
      <c r="U14" s="479"/>
      <c r="V14" s="480"/>
      <c r="W14" s="384"/>
      <c r="X14" s="385"/>
      <c r="Y14" s="385"/>
      <c r="Z14" s="385"/>
      <c r="AA14" s="385"/>
      <c r="AB14" s="374"/>
      <c r="AC14" s="481">
        <v>3.1</v>
      </c>
      <c r="AD14" s="482"/>
      <c r="AE14" s="482"/>
      <c r="AF14" s="482"/>
      <c r="AG14" s="483"/>
      <c r="AH14" s="481">
        <v>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148</v>
      </c>
      <c r="CE14" s="490"/>
      <c r="CF14" s="490"/>
      <c r="CG14" s="490"/>
      <c r="CH14" s="490"/>
      <c r="CI14" s="490"/>
      <c r="CJ14" s="490"/>
      <c r="CK14" s="490"/>
      <c r="CL14" s="490"/>
      <c r="CM14" s="490"/>
      <c r="CN14" s="490"/>
      <c r="CO14" s="490"/>
      <c r="CP14" s="490"/>
      <c r="CQ14" s="490"/>
      <c r="CR14" s="490"/>
      <c r="CS14" s="491"/>
      <c r="CT14" s="492">
        <v>71.2</v>
      </c>
      <c r="CU14" s="493"/>
      <c r="CV14" s="493"/>
      <c r="CW14" s="493"/>
      <c r="CX14" s="493"/>
      <c r="CY14" s="493"/>
      <c r="CZ14" s="493"/>
      <c r="DA14" s="494"/>
      <c r="DB14" s="492">
        <v>57.8</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149</v>
      </c>
      <c r="N15" s="486"/>
      <c r="O15" s="486"/>
      <c r="P15" s="486"/>
      <c r="Q15" s="487"/>
      <c r="R15" s="478">
        <v>283766</v>
      </c>
      <c r="S15" s="479"/>
      <c r="T15" s="479"/>
      <c r="U15" s="479"/>
      <c r="V15" s="480"/>
      <c r="W15" s="410" t="s">
        <v>150</v>
      </c>
      <c r="X15" s="411"/>
      <c r="Y15" s="411"/>
      <c r="Z15" s="411"/>
      <c r="AA15" s="411"/>
      <c r="AB15" s="401"/>
      <c r="AC15" s="445">
        <v>18902</v>
      </c>
      <c r="AD15" s="446"/>
      <c r="AE15" s="446"/>
      <c r="AF15" s="446"/>
      <c r="AG15" s="488"/>
      <c r="AH15" s="445">
        <v>20013</v>
      </c>
      <c r="AI15" s="446"/>
      <c r="AJ15" s="446"/>
      <c r="AK15" s="446"/>
      <c r="AL15" s="447"/>
      <c r="AM15" s="423"/>
      <c r="AN15" s="424"/>
      <c r="AO15" s="424"/>
      <c r="AP15" s="424"/>
      <c r="AQ15" s="424"/>
      <c r="AR15" s="424"/>
      <c r="AS15" s="424"/>
      <c r="AT15" s="425"/>
      <c r="AU15" s="426"/>
      <c r="AV15" s="427"/>
      <c r="AW15" s="427"/>
      <c r="AX15" s="427"/>
      <c r="AY15" s="354" t="s">
        <v>151</v>
      </c>
      <c r="AZ15" s="355"/>
      <c r="BA15" s="355"/>
      <c r="BB15" s="355"/>
      <c r="BC15" s="355"/>
      <c r="BD15" s="355"/>
      <c r="BE15" s="355"/>
      <c r="BF15" s="355"/>
      <c r="BG15" s="355"/>
      <c r="BH15" s="355"/>
      <c r="BI15" s="355"/>
      <c r="BJ15" s="355"/>
      <c r="BK15" s="355"/>
      <c r="BL15" s="355"/>
      <c r="BM15" s="356"/>
      <c r="BN15" s="357">
        <v>38579778</v>
      </c>
      <c r="BO15" s="358"/>
      <c r="BP15" s="358"/>
      <c r="BQ15" s="358"/>
      <c r="BR15" s="358"/>
      <c r="BS15" s="358"/>
      <c r="BT15" s="358"/>
      <c r="BU15" s="359"/>
      <c r="BV15" s="357">
        <v>36874664</v>
      </c>
      <c r="BW15" s="358"/>
      <c r="BX15" s="358"/>
      <c r="BY15" s="358"/>
      <c r="BZ15" s="358"/>
      <c r="CA15" s="358"/>
      <c r="CB15" s="358"/>
      <c r="CC15" s="359"/>
      <c r="CD15" s="495" t="s">
        <v>152</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153</v>
      </c>
      <c r="M16" s="498"/>
      <c r="N16" s="498"/>
      <c r="O16" s="498"/>
      <c r="P16" s="498"/>
      <c r="Q16" s="499"/>
      <c r="R16" s="500" t="s">
        <v>154</v>
      </c>
      <c r="S16" s="501"/>
      <c r="T16" s="501"/>
      <c r="U16" s="501"/>
      <c r="V16" s="502"/>
      <c r="W16" s="384"/>
      <c r="X16" s="385"/>
      <c r="Y16" s="385"/>
      <c r="Z16" s="385"/>
      <c r="AA16" s="385"/>
      <c r="AB16" s="374"/>
      <c r="AC16" s="481">
        <v>13.7</v>
      </c>
      <c r="AD16" s="482"/>
      <c r="AE16" s="482"/>
      <c r="AF16" s="482"/>
      <c r="AG16" s="483"/>
      <c r="AH16" s="481">
        <v>14.3</v>
      </c>
      <c r="AI16" s="482"/>
      <c r="AJ16" s="482"/>
      <c r="AK16" s="482"/>
      <c r="AL16" s="484"/>
      <c r="AM16" s="423"/>
      <c r="AN16" s="424"/>
      <c r="AO16" s="424"/>
      <c r="AP16" s="424"/>
      <c r="AQ16" s="424"/>
      <c r="AR16" s="424"/>
      <c r="AS16" s="424"/>
      <c r="AT16" s="425"/>
      <c r="AU16" s="426"/>
      <c r="AV16" s="427"/>
      <c r="AW16" s="427"/>
      <c r="AX16" s="427"/>
      <c r="AY16" s="428" t="s">
        <v>155</v>
      </c>
      <c r="AZ16" s="429"/>
      <c r="BA16" s="429"/>
      <c r="BB16" s="429"/>
      <c r="BC16" s="429"/>
      <c r="BD16" s="429"/>
      <c r="BE16" s="429"/>
      <c r="BF16" s="429"/>
      <c r="BG16" s="429"/>
      <c r="BH16" s="429"/>
      <c r="BI16" s="429"/>
      <c r="BJ16" s="429"/>
      <c r="BK16" s="429"/>
      <c r="BL16" s="429"/>
      <c r="BM16" s="430"/>
      <c r="BN16" s="394">
        <v>53225840</v>
      </c>
      <c r="BO16" s="395"/>
      <c r="BP16" s="395"/>
      <c r="BQ16" s="395"/>
      <c r="BR16" s="395"/>
      <c r="BS16" s="395"/>
      <c r="BT16" s="395"/>
      <c r="BU16" s="396"/>
      <c r="BV16" s="394">
        <v>51877686</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156</v>
      </c>
      <c r="N17" s="506"/>
      <c r="O17" s="506"/>
      <c r="P17" s="506"/>
      <c r="Q17" s="507"/>
      <c r="R17" s="500" t="s">
        <v>157</v>
      </c>
      <c r="S17" s="501"/>
      <c r="T17" s="501"/>
      <c r="U17" s="501"/>
      <c r="V17" s="502"/>
      <c r="W17" s="410" t="s">
        <v>158</v>
      </c>
      <c r="X17" s="411"/>
      <c r="Y17" s="411"/>
      <c r="Z17" s="411"/>
      <c r="AA17" s="411"/>
      <c r="AB17" s="401"/>
      <c r="AC17" s="445">
        <v>114792</v>
      </c>
      <c r="AD17" s="446"/>
      <c r="AE17" s="446"/>
      <c r="AF17" s="446"/>
      <c r="AG17" s="488"/>
      <c r="AH17" s="445">
        <v>115081</v>
      </c>
      <c r="AI17" s="446"/>
      <c r="AJ17" s="446"/>
      <c r="AK17" s="446"/>
      <c r="AL17" s="447"/>
      <c r="AM17" s="423"/>
      <c r="AN17" s="424"/>
      <c r="AO17" s="424"/>
      <c r="AP17" s="424"/>
      <c r="AQ17" s="424"/>
      <c r="AR17" s="424"/>
      <c r="AS17" s="424"/>
      <c r="AT17" s="425"/>
      <c r="AU17" s="426"/>
      <c r="AV17" s="427"/>
      <c r="AW17" s="427"/>
      <c r="AX17" s="427"/>
      <c r="AY17" s="428" t="s">
        <v>159</v>
      </c>
      <c r="AZ17" s="429"/>
      <c r="BA17" s="429"/>
      <c r="BB17" s="429"/>
      <c r="BC17" s="429"/>
      <c r="BD17" s="429"/>
      <c r="BE17" s="429"/>
      <c r="BF17" s="429"/>
      <c r="BG17" s="429"/>
      <c r="BH17" s="429"/>
      <c r="BI17" s="429"/>
      <c r="BJ17" s="429"/>
      <c r="BK17" s="429"/>
      <c r="BL17" s="429"/>
      <c r="BM17" s="430"/>
      <c r="BN17" s="394">
        <v>49048162</v>
      </c>
      <c r="BO17" s="395"/>
      <c r="BP17" s="395"/>
      <c r="BQ17" s="395"/>
      <c r="BR17" s="395"/>
      <c r="BS17" s="395"/>
      <c r="BT17" s="395"/>
      <c r="BU17" s="396"/>
      <c r="BV17" s="394">
        <v>46875942</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160</v>
      </c>
      <c r="C18" s="437"/>
      <c r="D18" s="437"/>
      <c r="E18" s="520"/>
      <c r="F18" s="520"/>
      <c r="G18" s="520"/>
      <c r="H18" s="520"/>
      <c r="I18" s="520"/>
      <c r="J18" s="520"/>
      <c r="K18" s="520"/>
      <c r="L18" s="521">
        <v>886.47</v>
      </c>
      <c r="M18" s="521"/>
      <c r="N18" s="521"/>
      <c r="O18" s="521"/>
      <c r="P18" s="521"/>
      <c r="Q18" s="521"/>
      <c r="R18" s="522"/>
      <c r="S18" s="522"/>
      <c r="T18" s="522"/>
      <c r="U18" s="522"/>
      <c r="V18" s="523"/>
      <c r="W18" s="412"/>
      <c r="X18" s="413"/>
      <c r="Y18" s="413"/>
      <c r="Z18" s="413"/>
      <c r="AA18" s="413"/>
      <c r="AB18" s="404"/>
      <c r="AC18" s="524">
        <v>83.2</v>
      </c>
      <c r="AD18" s="525"/>
      <c r="AE18" s="525"/>
      <c r="AF18" s="525"/>
      <c r="AG18" s="526"/>
      <c r="AH18" s="524">
        <v>82.3</v>
      </c>
      <c r="AI18" s="525"/>
      <c r="AJ18" s="525"/>
      <c r="AK18" s="525"/>
      <c r="AL18" s="527"/>
      <c r="AM18" s="423"/>
      <c r="AN18" s="424"/>
      <c r="AO18" s="424"/>
      <c r="AP18" s="424"/>
      <c r="AQ18" s="424"/>
      <c r="AR18" s="424"/>
      <c r="AS18" s="424"/>
      <c r="AT18" s="425"/>
      <c r="AU18" s="426"/>
      <c r="AV18" s="427"/>
      <c r="AW18" s="427"/>
      <c r="AX18" s="427"/>
      <c r="AY18" s="428" t="s">
        <v>161</v>
      </c>
      <c r="AZ18" s="429"/>
      <c r="BA18" s="429"/>
      <c r="BB18" s="429"/>
      <c r="BC18" s="429"/>
      <c r="BD18" s="429"/>
      <c r="BE18" s="429"/>
      <c r="BF18" s="429"/>
      <c r="BG18" s="429"/>
      <c r="BH18" s="429"/>
      <c r="BI18" s="429"/>
      <c r="BJ18" s="429"/>
      <c r="BK18" s="429"/>
      <c r="BL18" s="429"/>
      <c r="BM18" s="430"/>
      <c r="BN18" s="394">
        <v>65467772</v>
      </c>
      <c r="BO18" s="395"/>
      <c r="BP18" s="395"/>
      <c r="BQ18" s="395"/>
      <c r="BR18" s="395"/>
      <c r="BS18" s="395"/>
      <c r="BT18" s="395"/>
      <c r="BU18" s="396"/>
      <c r="BV18" s="394">
        <v>65622111</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162</v>
      </c>
      <c r="C19" s="437"/>
      <c r="D19" s="437"/>
      <c r="E19" s="520"/>
      <c r="F19" s="520"/>
      <c r="G19" s="520"/>
      <c r="H19" s="520"/>
      <c r="I19" s="520"/>
      <c r="J19" s="520"/>
      <c r="K19" s="520"/>
      <c r="L19" s="528">
        <v>327</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163</v>
      </c>
      <c r="AZ19" s="429"/>
      <c r="BA19" s="429"/>
      <c r="BB19" s="429"/>
      <c r="BC19" s="429"/>
      <c r="BD19" s="429"/>
      <c r="BE19" s="429"/>
      <c r="BF19" s="429"/>
      <c r="BG19" s="429"/>
      <c r="BH19" s="429"/>
      <c r="BI19" s="429"/>
      <c r="BJ19" s="429"/>
      <c r="BK19" s="429"/>
      <c r="BL19" s="429"/>
      <c r="BM19" s="430"/>
      <c r="BN19" s="394">
        <v>81206895</v>
      </c>
      <c r="BO19" s="395"/>
      <c r="BP19" s="395"/>
      <c r="BQ19" s="395"/>
      <c r="BR19" s="395"/>
      <c r="BS19" s="395"/>
      <c r="BT19" s="395"/>
      <c r="BU19" s="396"/>
      <c r="BV19" s="394">
        <v>81911371</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164</v>
      </c>
      <c r="C20" s="437"/>
      <c r="D20" s="437"/>
      <c r="E20" s="520"/>
      <c r="F20" s="520"/>
      <c r="G20" s="520"/>
      <c r="H20" s="520"/>
      <c r="I20" s="520"/>
      <c r="J20" s="520"/>
      <c r="K20" s="520"/>
      <c r="L20" s="528">
        <v>131110</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165</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166</v>
      </c>
      <c r="C22" s="538"/>
      <c r="D22" s="539"/>
      <c r="E22" s="406" t="s">
        <v>1</v>
      </c>
      <c r="F22" s="411"/>
      <c r="G22" s="411"/>
      <c r="H22" s="411"/>
      <c r="I22" s="411"/>
      <c r="J22" s="411"/>
      <c r="K22" s="401"/>
      <c r="L22" s="406" t="s">
        <v>167</v>
      </c>
      <c r="M22" s="411"/>
      <c r="N22" s="411"/>
      <c r="O22" s="411"/>
      <c r="P22" s="401"/>
      <c r="Q22" s="569" t="s">
        <v>168</v>
      </c>
      <c r="R22" s="570"/>
      <c r="S22" s="570"/>
      <c r="T22" s="570"/>
      <c r="U22" s="570"/>
      <c r="V22" s="571"/>
      <c r="W22" s="537" t="s">
        <v>169</v>
      </c>
      <c r="X22" s="538"/>
      <c r="Y22" s="539"/>
      <c r="Z22" s="406" t="s">
        <v>1</v>
      </c>
      <c r="AA22" s="411"/>
      <c r="AB22" s="411"/>
      <c r="AC22" s="411"/>
      <c r="AD22" s="411"/>
      <c r="AE22" s="411"/>
      <c r="AF22" s="411"/>
      <c r="AG22" s="401"/>
      <c r="AH22" s="575" t="s">
        <v>170</v>
      </c>
      <c r="AI22" s="411"/>
      <c r="AJ22" s="411"/>
      <c r="AK22" s="411"/>
      <c r="AL22" s="401"/>
      <c r="AM22" s="575" t="s">
        <v>171</v>
      </c>
      <c r="AN22" s="576"/>
      <c r="AO22" s="576"/>
      <c r="AP22" s="576"/>
      <c r="AQ22" s="576"/>
      <c r="AR22" s="577"/>
      <c r="AS22" s="569" t="s">
        <v>168</v>
      </c>
      <c r="AT22" s="570"/>
      <c r="AU22" s="570"/>
      <c r="AV22" s="570"/>
      <c r="AW22" s="570"/>
      <c r="AX22" s="581"/>
      <c r="AY22" s="354" t="s">
        <v>172</v>
      </c>
      <c r="AZ22" s="355"/>
      <c r="BA22" s="355"/>
      <c r="BB22" s="355"/>
      <c r="BC22" s="355"/>
      <c r="BD22" s="355"/>
      <c r="BE22" s="355"/>
      <c r="BF22" s="355"/>
      <c r="BG22" s="355"/>
      <c r="BH22" s="355"/>
      <c r="BI22" s="355"/>
      <c r="BJ22" s="355"/>
      <c r="BK22" s="355"/>
      <c r="BL22" s="355"/>
      <c r="BM22" s="356"/>
      <c r="BN22" s="357">
        <v>140306450</v>
      </c>
      <c r="BO22" s="358"/>
      <c r="BP22" s="358"/>
      <c r="BQ22" s="358"/>
      <c r="BR22" s="358"/>
      <c r="BS22" s="358"/>
      <c r="BT22" s="358"/>
      <c r="BU22" s="359"/>
      <c r="BV22" s="357">
        <v>138714290</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173</v>
      </c>
      <c r="AZ23" s="429"/>
      <c r="BA23" s="429"/>
      <c r="BB23" s="429"/>
      <c r="BC23" s="429"/>
      <c r="BD23" s="429"/>
      <c r="BE23" s="429"/>
      <c r="BF23" s="429"/>
      <c r="BG23" s="429"/>
      <c r="BH23" s="429"/>
      <c r="BI23" s="429"/>
      <c r="BJ23" s="429"/>
      <c r="BK23" s="429"/>
      <c r="BL23" s="429"/>
      <c r="BM23" s="430"/>
      <c r="BN23" s="394">
        <v>121698479</v>
      </c>
      <c r="BO23" s="395"/>
      <c r="BP23" s="395"/>
      <c r="BQ23" s="395"/>
      <c r="BR23" s="395"/>
      <c r="BS23" s="395"/>
      <c r="BT23" s="395"/>
      <c r="BU23" s="396"/>
      <c r="BV23" s="394">
        <v>118243886</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174</v>
      </c>
      <c r="F24" s="424"/>
      <c r="G24" s="424"/>
      <c r="H24" s="424"/>
      <c r="I24" s="424"/>
      <c r="J24" s="424"/>
      <c r="K24" s="425"/>
      <c r="L24" s="445">
        <v>1</v>
      </c>
      <c r="M24" s="446"/>
      <c r="N24" s="446"/>
      <c r="O24" s="446"/>
      <c r="P24" s="488"/>
      <c r="Q24" s="445">
        <v>11380</v>
      </c>
      <c r="R24" s="446"/>
      <c r="S24" s="446"/>
      <c r="T24" s="446"/>
      <c r="U24" s="446"/>
      <c r="V24" s="488"/>
      <c r="W24" s="540"/>
      <c r="X24" s="541"/>
      <c r="Y24" s="542"/>
      <c r="Z24" s="444" t="s">
        <v>175</v>
      </c>
      <c r="AA24" s="424"/>
      <c r="AB24" s="424"/>
      <c r="AC24" s="424"/>
      <c r="AD24" s="424"/>
      <c r="AE24" s="424"/>
      <c r="AF24" s="424"/>
      <c r="AG24" s="425"/>
      <c r="AH24" s="445">
        <v>1660</v>
      </c>
      <c r="AI24" s="446"/>
      <c r="AJ24" s="446"/>
      <c r="AK24" s="446"/>
      <c r="AL24" s="488"/>
      <c r="AM24" s="445">
        <v>5063000</v>
      </c>
      <c r="AN24" s="446"/>
      <c r="AO24" s="446"/>
      <c r="AP24" s="446"/>
      <c r="AQ24" s="446"/>
      <c r="AR24" s="488"/>
      <c r="AS24" s="445">
        <v>3050</v>
      </c>
      <c r="AT24" s="446"/>
      <c r="AU24" s="446"/>
      <c r="AV24" s="446"/>
      <c r="AW24" s="446"/>
      <c r="AX24" s="447"/>
      <c r="AY24" s="513" t="s">
        <v>176</v>
      </c>
      <c r="AZ24" s="514"/>
      <c r="BA24" s="514"/>
      <c r="BB24" s="514"/>
      <c r="BC24" s="514"/>
      <c r="BD24" s="514"/>
      <c r="BE24" s="514"/>
      <c r="BF24" s="514"/>
      <c r="BG24" s="514"/>
      <c r="BH24" s="514"/>
      <c r="BI24" s="514"/>
      <c r="BJ24" s="514"/>
      <c r="BK24" s="514"/>
      <c r="BL24" s="514"/>
      <c r="BM24" s="515"/>
      <c r="BN24" s="394">
        <v>88984650</v>
      </c>
      <c r="BO24" s="395"/>
      <c r="BP24" s="395"/>
      <c r="BQ24" s="395"/>
      <c r="BR24" s="395"/>
      <c r="BS24" s="395"/>
      <c r="BT24" s="395"/>
      <c r="BU24" s="396"/>
      <c r="BV24" s="394">
        <v>85233232</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177</v>
      </c>
      <c r="F25" s="424"/>
      <c r="G25" s="424"/>
      <c r="H25" s="424"/>
      <c r="I25" s="424"/>
      <c r="J25" s="424"/>
      <c r="K25" s="425"/>
      <c r="L25" s="445">
        <v>2</v>
      </c>
      <c r="M25" s="446"/>
      <c r="N25" s="446"/>
      <c r="O25" s="446"/>
      <c r="P25" s="488"/>
      <c r="Q25" s="445">
        <v>8820</v>
      </c>
      <c r="R25" s="446"/>
      <c r="S25" s="446"/>
      <c r="T25" s="446"/>
      <c r="U25" s="446"/>
      <c r="V25" s="488"/>
      <c r="W25" s="540"/>
      <c r="X25" s="541"/>
      <c r="Y25" s="542"/>
      <c r="Z25" s="444" t="s">
        <v>178</v>
      </c>
      <c r="AA25" s="424"/>
      <c r="AB25" s="424"/>
      <c r="AC25" s="424"/>
      <c r="AD25" s="424"/>
      <c r="AE25" s="424"/>
      <c r="AF25" s="424"/>
      <c r="AG25" s="425"/>
      <c r="AH25" s="445" t="s">
        <v>140</v>
      </c>
      <c r="AI25" s="446"/>
      <c r="AJ25" s="446"/>
      <c r="AK25" s="446"/>
      <c r="AL25" s="488"/>
      <c r="AM25" s="445" t="s">
        <v>140</v>
      </c>
      <c r="AN25" s="446"/>
      <c r="AO25" s="446"/>
      <c r="AP25" s="446"/>
      <c r="AQ25" s="446"/>
      <c r="AR25" s="488"/>
      <c r="AS25" s="445" t="s">
        <v>140</v>
      </c>
      <c r="AT25" s="446"/>
      <c r="AU25" s="446"/>
      <c r="AV25" s="446"/>
      <c r="AW25" s="446"/>
      <c r="AX25" s="447"/>
      <c r="AY25" s="354" t="s">
        <v>179</v>
      </c>
      <c r="AZ25" s="355"/>
      <c r="BA25" s="355"/>
      <c r="BB25" s="355"/>
      <c r="BC25" s="355"/>
      <c r="BD25" s="355"/>
      <c r="BE25" s="355"/>
      <c r="BF25" s="355"/>
      <c r="BG25" s="355"/>
      <c r="BH25" s="355"/>
      <c r="BI25" s="355"/>
      <c r="BJ25" s="355"/>
      <c r="BK25" s="355"/>
      <c r="BL25" s="355"/>
      <c r="BM25" s="356"/>
      <c r="BN25" s="357">
        <v>34808624</v>
      </c>
      <c r="BO25" s="358"/>
      <c r="BP25" s="358"/>
      <c r="BQ25" s="358"/>
      <c r="BR25" s="358"/>
      <c r="BS25" s="358"/>
      <c r="BT25" s="358"/>
      <c r="BU25" s="359"/>
      <c r="BV25" s="357">
        <v>38339807</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180</v>
      </c>
      <c r="F26" s="424"/>
      <c r="G26" s="424"/>
      <c r="H26" s="424"/>
      <c r="I26" s="424"/>
      <c r="J26" s="424"/>
      <c r="K26" s="425"/>
      <c r="L26" s="445">
        <v>1</v>
      </c>
      <c r="M26" s="446"/>
      <c r="N26" s="446"/>
      <c r="O26" s="446"/>
      <c r="P26" s="488"/>
      <c r="Q26" s="445">
        <v>7210</v>
      </c>
      <c r="R26" s="446"/>
      <c r="S26" s="446"/>
      <c r="T26" s="446"/>
      <c r="U26" s="446"/>
      <c r="V26" s="488"/>
      <c r="W26" s="540"/>
      <c r="X26" s="541"/>
      <c r="Y26" s="542"/>
      <c r="Z26" s="444" t="s">
        <v>181</v>
      </c>
      <c r="AA26" s="546"/>
      <c r="AB26" s="546"/>
      <c r="AC26" s="546"/>
      <c r="AD26" s="546"/>
      <c r="AE26" s="546"/>
      <c r="AF26" s="546"/>
      <c r="AG26" s="547"/>
      <c r="AH26" s="445">
        <v>234</v>
      </c>
      <c r="AI26" s="446"/>
      <c r="AJ26" s="446"/>
      <c r="AK26" s="446"/>
      <c r="AL26" s="488"/>
      <c r="AM26" s="445">
        <v>716976</v>
      </c>
      <c r="AN26" s="446"/>
      <c r="AO26" s="446"/>
      <c r="AP26" s="446"/>
      <c r="AQ26" s="446"/>
      <c r="AR26" s="488"/>
      <c r="AS26" s="445">
        <v>3064</v>
      </c>
      <c r="AT26" s="446"/>
      <c r="AU26" s="446"/>
      <c r="AV26" s="446"/>
      <c r="AW26" s="446"/>
      <c r="AX26" s="447"/>
      <c r="AY26" s="397" t="s">
        <v>182</v>
      </c>
      <c r="AZ26" s="398"/>
      <c r="BA26" s="398"/>
      <c r="BB26" s="398"/>
      <c r="BC26" s="398"/>
      <c r="BD26" s="398"/>
      <c r="BE26" s="398"/>
      <c r="BF26" s="398"/>
      <c r="BG26" s="398"/>
      <c r="BH26" s="398"/>
      <c r="BI26" s="398"/>
      <c r="BJ26" s="398"/>
      <c r="BK26" s="398"/>
      <c r="BL26" s="398"/>
      <c r="BM26" s="399"/>
      <c r="BN26" s="394" t="s">
        <v>131</v>
      </c>
      <c r="BO26" s="395"/>
      <c r="BP26" s="395"/>
      <c r="BQ26" s="395"/>
      <c r="BR26" s="395"/>
      <c r="BS26" s="395"/>
      <c r="BT26" s="395"/>
      <c r="BU26" s="396"/>
      <c r="BV26" s="394" t="s">
        <v>131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183</v>
      </c>
      <c r="F27" s="424"/>
      <c r="G27" s="424"/>
      <c r="H27" s="424"/>
      <c r="I27" s="424"/>
      <c r="J27" s="424"/>
      <c r="K27" s="425"/>
      <c r="L27" s="445">
        <v>1</v>
      </c>
      <c r="M27" s="446"/>
      <c r="N27" s="446"/>
      <c r="O27" s="446"/>
      <c r="P27" s="488"/>
      <c r="Q27" s="445">
        <v>7110</v>
      </c>
      <c r="R27" s="446"/>
      <c r="S27" s="446"/>
      <c r="T27" s="446"/>
      <c r="U27" s="446"/>
      <c r="V27" s="488"/>
      <c r="W27" s="540"/>
      <c r="X27" s="541"/>
      <c r="Y27" s="542"/>
      <c r="Z27" s="444" t="s">
        <v>184</v>
      </c>
      <c r="AA27" s="424"/>
      <c r="AB27" s="424"/>
      <c r="AC27" s="424"/>
      <c r="AD27" s="424"/>
      <c r="AE27" s="424"/>
      <c r="AF27" s="424"/>
      <c r="AG27" s="425"/>
      <c r="AH27" s="445">
        <v>70</v>
      </c>
      <c r="AI27" s="446"/>
      <c r="AJ27" s="446"/>
      <c r="AK27" s="446"/>
      <c r="AL27" s="488"/>
      <c r="AM27" s="445">
        <v>278580</v>
      </c>
      <c r="AN27" s="446"/>
      <c r="AO27" s="446"/>
      <c r="AP27" s="446"/>
      <c r="AQ27" s="446"/>
      <c r="AR27" s="488"/>
      <c r="AS27" s="445">
        <v>3980</v>
      </c>
      <c r="AT27" s="446"/>
      <c r="AU27" s="446"/>
      <c r="AV27" s="446"/>
      <c r="AW27" s="446"/>
      <c r="AX27" s="447"/>
      <c r="AY27" s="489" t="s">
        <v>185</v>
      </c>
      <c r="AZ27" s="490"/>
      <c r="BA27" s="490"/>
      <c r="BB27" s="490"/>
      <c r="BC27" s="490"/>
      <c r="BD27" s="490"/>
      <c r="BE27" s="490"/>
      <c r="BF27" s="490"/>
      <c r="BG27" s="490"/>
      <c r="BH27" s="490"/>
      <c r="BI27" s="490"/>
      <c r="BJ27" s="490"/>
      <c r="BK27" s="490"/>
      <c r="BL27" s="490"/>
      <c r="BM27" s="491"/>
      <c r="BN27" s="516">
        <v>4797500</v>
      </c>
      <c r="BO27" s="517"/>
      <c r="BP27" s="517"/>
      <c r="BQ27" s="517"/>
      <c r="BR27" s="517"/>
      <c r="BS27" s="517"/>
      <c r="BT27" s="517"/>
      <c r="BU27" s="518"/>
      <c r="BV27" s="516">
        <v>4797500</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186</v>
      </c>
      <c r="F28" s="424"/>
      <c r="G28" s="424"/>
      <c r="H28" s="424"/>
      <c r="I28" s="424"/>
      <c r="J28" s="424"/>
      <c r="K28" s="425"/>
      <c r="L28" s="445">
        <v>1</v>
      </c>
      <c r="M28" s="446"/>
      <c r="N28" s="446"/>
      <c r="O28" s="446"/>
      <c r="P28" s="488"/>
      <c r="Q28" s="445">
        <v>6450</v>
      </c>
      <c r="R28" s="446"/>
      <c r="S28" s="446"/>
      <c r="T28" s="446"/>
      <c r="U28" s="446"/>
      <c r="V28" s="488"/>
      <c r="W28" s="540"/>
      <c r="X28" s="541"/>
      <c r="Y28" s="542"/>
      <c r="Z28" s="444" t="s">
        <v>187</v>
      </c>
      <c r="AA28" s="424"/>
      <c r="AB28" s="424"/>
      <c r="AC28" s="424"/>
      <c r="AD28" s="424"/>
      <c r="AE28" s="424"/>
      <c r="AF28" s="424"/>
      <c r="AG28" s="425"/>
      <c r="AH28" s="445" t="s">
        <v>140</v>
      </c>
      <c r="AI28" s="446"/>
      <c r="AJ28" s="446"/>
      <c r="AK28" s="446"/>
      <c r="AL28" s="488"/>
      <c r="AM28" s="445" t="s">
        <v>188</v>
      </c>
      <c r="AN28" s="446"/>
      <c r="AO28" s="446"/>
      <c r="AP28" s="446"/>
      <c r="AQ28" s="446"/>
      <c r="AR28" s="488"/>
      <c r="AS28" s="445" t="s">
        <v>188</v>
      </c>
      <c r="AT28" s="446"/>
      <c r="AU28" s="446"/>
      <c r="AV28" s="446"/>
      <c r="AW28" s="446"/>
      <c r="AX28" s="447"/>
      <c r="AY28" s="548" t="s">
        <v>189</v>
      </c>
      <c r="AZ28" s="549"/>
      <c r="BA28" s="549"/>
      <c r="BB28" s="550"/>
      <c r="BC28" s="354" t="s">
        <v>50</v>
      </c>
      <c r="BD28" s="355"/>
      <c r="BE28" s="355"/>
      <c r="BF28" s="355"/>
      <c r="BG28" s="355"/>
      <c r="BH28" s="355"/>
      <c r="BI28" s="355"/>
      <c r="BJ28" s="355"/>
      <c r="BK28" s="355"/>
      <c r="BL28" s="355"/>
      <c r="BM28" s="356"/>
      <c r="BN28" s="357">
        <v>6822683</v>
      </c>
      <c r="BO28" s="358"/>
      <c r="BP28" s="358"/>
      <c r="BQ28" s="358"/>
      <c r="BR28" s="358"/>
      <c r="BS28" s="358"/>
      <c r="BT28" s="358"/>
      <c r="BU28" s="359"/>
      <c r="BV28" s="357">
        <v>8843113</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190</v>
      </c>
      <c r="F29" s="424"/>
      <c r="G29" s="424"/>
      <c r="H29" s="424"/>
      <c r="I29" s="424"/>
      <c r="J29" s="424"/>
      <c r="K29" s="425"/>
      <c r="L29" s="445">
        <v>36</v>
      </c>
      <c r="M29" s="446"/>
      <c r="N29" s="446"/>
      <c r="O29" s="446"/>
      <c r="P29" s="488"/>
      <c r="Q29" s="445">
        <v>6170</v>
      </c>
      <c r="R29" s="446"/>
      <c r="S29" s="446"/>
      <c r="T29" s="446"/>
      <c r="U29" s="446"/>
      <c r="V29" s="488"/>
      <c r="W29" s="543"/>
      <c r="X29" s="544"/>
      <c r="Y29" s="545"/>
      <c r="Z29" s="444" t="s">
        <v>191</v>
      </c>
      <c r="AA29" s="424"/>
      <c r="AB29" s="424"/>
      <c r="AC29" s="424"/>
      <c r="AD29" s="424"/>
      <c r="AE29" s="424"/>
      <c r="AF29" s="424"/>
      <c r="AG29" s="425"/>
      <c r="AH29" s="445">
        <v>1730</v>
      </c>
      <c r="AI29" s="446"/>
      <c r="AJ29" s="446"/>
      <c r="AK29" s="446"/>
      <c r="AL29" s="488"/>
      <c r="AM29" s="445">
        <v>5341580</v>
      </c>
      <c r="AN29" s="446"/>
      <c r="AO29" s="446"/>
      <c r="AP29" s="446"/>
      <c r="AQ29" s="446"/>
      <c r="AR29" s="488"/>
      <c r="AS29" s="445">
        <v>3088</v>
      </c>
      <c r="AT29" s="446"/>
      <c r="AU29" s="446"/>
      <c r="AV29" s="446"/>
      <c r="AW29" s="446"/>
      <c r="AX29" s="447"/>
      <c r="AY29" s="551"/>
      <c r="AZ29" s="552"/>
      <c r="BA29" s="552"/>
      <c r="BB29" s="553"/>
      <c r="BC29" s="428" t="s">
        <v>192</v>
      </c>
      <c r="BD29" s="429"/>
      <c r="BE29" s="429"/>
      <c r="BF29" s="429"/>
      <c r="BG29" s="429"/>
      <c r="BH29" s="429"/>
      <c r="BI29" s="429"/>
      <c r="BJ29" s="429"/>
      <c r="BK29" s="429"/>
      <c r="BL29" s="429"/>
      <c r="BM29" s="430"/>
      <c r="BN29" s="394">
        <v>2949991</v>
      </c>
      <c r="BO29" s="395"/>
      <c r="BP29" s="395"/>
      <c r="BQ29" s="395"/>
      <c r="BR29" s="395"/>
      <c r="BS29" s="395"/>
      <c r="BT29" s="395"/>
      <c r="BU29" s="396"/>
      <c r="BV29" s="394">
        <v>2550278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193</v>
      </c>
      <c r="X30" s="562"/>
      <c r="Y30" s="562"/>
      <c r="Z30" s="562"/>
      <c r="AA30" s="562"/>
      <c r="AB30" s="562"/>
      <c r="AC30" s="562"/>
      <c r="AD30" s="562"/>
      <c r="AE30" s="562"/>
      <c r="AF30" s="562"/>
      <c r="AG30" s="563"/>
      <c r="AH30" s="524">
        <v>98.5</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52</v>
      </c>
      <c r="BD30" s="514"/>
      <c r="BE30" s="514"/>
      <c r="BF30" s="514"/>
      <c r="BG30" s="514"/>
      <c r="BH30" s="514"/>
      <c r="BI30" s="514"/>
      <c r="BJ30" s="514"/>
      <c r="BK30" s="514"/>
      <c r="BL30" s="514"/>
      <c r="BM30" s="515"/>
      <c r="BN30" s="516">
        <v>5945355</v>
      </c>
      <c r="BO30" s="517"/>
      <c r="BP30" s="517"/>
      <c r="BQ30" s="517"/>
      <c r="BR30" s="517"/>
      <c r="BS30" s="517"/>
      <c r="BT30" s="517"/>
      <c r="BU30" s="518"/>
      <c r="BV30" s="516">
        <v>6406251</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194</v>
      </c>
      <c r="D32" s="557"/>
      <c r="E32" s="557"/>
      <c r="F32" s="557"/>
      <c r="G32" s="557"/>
      <c r="H32" s="557"/>
      <c r="I32" s="557"/>
      <c r="J32" s="557"/>
      <c r="K32" s="557"/>
      <c r="L32" s="557"/>
      <c r="M32" s="557"/>
      <c r="N32" s="557"/>
      <c r="O32" s="557"/>
      <c r="P32" s="557"/>
      <c r="Q32" s="557"/>
      <c r="R32" s="557"/>
      <c r="S32" s="557"/>
      <c r="U32" s="398" t="s">
        <v>195</v>
      </c>
      <c r="V32" s="398"/>
      <c r="W32" s="398"/>
      <c r="X32" s="398"/>
      <c r="Y32" s="398"/>
      <c r="Z32" s="398"/>
      <c r="AA32" s="398"/>
      <c r="AB32" s="398"/>
      <c r="AC32" s="398"/>
      <c r="AD32" s="398"/>
      <c r="AE32" s="398"/>
      <c r="AF32" s="398"/>
      <c r="AG32" s="398"/>
      <c r="AH32" s="398"/>
      <c r="AI32" s="398"/>
      <c r="AJ32" s="398"/>
      <c r="AK32" s="398"/>
      <c r="AM32" s="398" t="s">
        <v>196</v>
      </c>
      <c r="AN32" s="398"/>
      <c r="AO32" s="398"/>
      <c r="AP32" s="398"/>
      <c r="AQ32" s="398"/>
      <c r="AR32" s="398"/>
      <c r="AS32" s="398"/>
      <c r="AT32" s="398"/>
      <c r="AU32" s="398"/>
      <c r="AV32" s="398"/>
      <c r="AW32" s="398"/>
      <c r="AX32" s="398"/>
      <c r="AY32" s="398"/>
      <c r="AZ32" s="398"/>
      <c r="BA32" s="398"/>
      <c r="BB32" s="398"/>
      <c r="BC32" s="398"/>
      <c r="BE32" s="398" t="s">
        <v>197</v>
      </c>
      <c r="BF32" s="398"/>
      <c r="BG32" s="398"/>
      <c r="BH32" s="398"/>
      <c r="BI32" s="398"/>
      <c r="BJ32" s="398"/>
      <c r="BK32" s="398"/>
      <c r="BL32" s="398"/>
      <c r="BM32" s="398"/>
      <c r="BN32" s="398"/>
      <c r="BO32" s="398"/>
      <c r="BP32" s="398"/>
      <c r="BQ32" s="398"/>
      <c r="BR32" s="398"/>
      <c r="BS32" s="398"/>
      <c r="BT32" s="398"/>
      <c r="BU32" s="398"/>
      <c r="BW32" s="398" t="s">
        <v>198</v>
      </c>
      <c r="BX32" s="398"/>
      <c r="BY32" s="398"/>
      <c r="BZ32" s="398"/>
      <c r="CA32" s="398"/>
      <c r="CB32" s="398"/>
      <c r="CC32" s="398"/>
      <c r="CD32" s="398"/>
      <c r="CE32" s="398"/>
      <c r="CF32" s="398"/>
      <c r="CG32" s="398"/>
      <c r="CH32" s="398"/>
      <c r="CI32" s="398"/>
      <c r="CJ32" s="398"/>
      <c r="CK32" s="398"/>
      <c r="CL32" s="398"/>
      <c r="CM32" s="398"/>
      <c r="CO32" s="398" t="s">
        <v>199</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200</v>
      </c>
      <c r="D33" s="418"/>
      <c r="E33" s="383" t="s">
        <v>201</v>
      </c>
      <c r="F33" s="383"/>
      <c r="G33" s="383"/>
      <c r="H33" s="383"/>
      <c r="I33" s="383"/>
      <c r="J33" s="383"/>
      <c r="K33" s="383"/>
      <c r="L33" s="383"/>
      <c r="M33" s="383"/>
      <c r="N33" s="383"/>
      <c r="O33" s="383"/>
      <c r="P33" s="383"/>
      <c r="Q33" s="383"/>
      <c r="R33" s="383"/>
      <c r="S33" s="383"/>
      <c r="T33" s="179"/>
      <c r="U33" s="418" t="s">
        <v>200</v>
      </c>
      <c r="V33" s="418"/>
      <c r="W33" s="383" t="s">
        <v>201</v>
      </c>
      <c r="X33" s="383"/>
      <c r="Y33" s="383"/>
      <c r="Z33" s="383"/>
      <c r="AA33" s="383"/>
      <c r="AB33" s="383"/>
      <c r="AC33" s="383"/>
      <c r="AD33" s="383"/>
      <c r="AE33" s="383"/>
      <c r="AF33" s="383"/>
      <c r="AG33" s="383"/>
      <c r="AH33" s="383"/>
      <c r="AI33" s="383"/>
      <c r="AJ33" s="383"/>
      <c r="AK33" s="383"/>
      <c r="AL33" s="179"/>
      <c r="AM33" s="418" t="s">
        <v>200</v>
      </c>
      <c r="AN33" s="418"/>
      <c r="AO33" s="383" t="s">
        <v>201</v>
      </c>
      <c r="AP33" s="383"/>
      <c r="AQ33" s="383"/>
      <c r="AR33" s="383"/>
      <c r="AS33" s="383"/>
      <c r="AT33" s="383"/>
      <c r="AU33" s="383"/>
      <c r="AV33" s="383"/>
      <c r="AW33" s="383"/>
      <c r="AX33" s="383"/>
      <c r="AY33" s="383"/>
      <c r="AZ33" s="383"/>
      <c r="BA33" s="383"/>
      <c r="BB33" s="383"/>
      <c r="BC33" s="383"/>
      <c r="BD33" s="185"/>
      <c r="BE33" s="383" t="s">
        <v>202</v>
      </c>
      <c r="BF33" s="383"/>
      <c r="BG33" s="383" t="s">
        <v>203</v>
      </c>
      <c r="BH33" s="383"/>
      <c r="BI33" s="383"/>
      <c r="BJ33" s="383"/>
      <c r="BK33" s="383"/>
      <c r="BL33" s="383"/>
      <c r="BM33" s="383"/>
      <c r="BN33" s="383"/>
      <c r="BO33" s="383"/>
      <c r="BP33" s="383"/>
      <c r="BQ33" s="383"/>
      <c r="BR33" s="383"/>
      <c r="BS33" s="383"/>
      <c r="BT33" s="383"/>
      <c r="BU33" s="383"/>
      <c r="BV33" s="185"/>
      <c r="BW33" s="418" t="s">
        <v>202</v>
      </c>
      <c r="BX33" s="418"/>
      <c r="BY33" s="383" t="s">
        <v>204</v>
      </c>
      <c r="BZ33" s="383"/>
      <c r="CA33" s="383"/>
      <c r="CB33" s="383"/>
      <c r="CC33" s="383"/>
      <c r="CD33" s="383"/>
      <c r="CE33" s="383"/>
      <c r="CF33" s="383"/>
      <c r="CG33" s="383"/>
      <c r="CH33" s="383"/>
      <c r="CI33" s="383"/>
      <c r="CJ33" s="383"/>
      <c r="CK33" s="383"/>
      <c r="CL33" s="383"/>
      <c r="CM33" s="383"/>
      <c r="CN33" s="179"/>
      <c r="CO33" s="418" t="s">
        <v>205</v>
      </c>
      <c r="CP33" s="418"/>
      <c r="CQ33" s="383" t="s">
        <v>206</v>
      </c>
      <c r="CR33" s="383"/>
      <c r="CS33" s="383"/>
      <c r="CT33" s="383"/>
      <c r="CU33" s="383"/>
      <c r="CV33" s="383"/>
      <c r="CW33" s="383"/>
      <c r="CX33" s="383"/>
      <c r="CY33" s="383"/>
      <c r="CZ33" s="383"/>
      <c r="DA33" s="383"/>
      <c r="DB33" s="383"/>
      <c r="DC33" s="383"/>
      <c r="DD33" s="383"/>
      <c r="DE33" s="383"/>
      <c r="DF33" s="179"/>
      <c r="DG33" s="583" t="s">
        <v>207</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国民健康保険費特別会計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IF('各会計、関係団体の財政状況及び健全化判断比率'!B34="","",'各会計、関係団体の財政状況及び健全化判断比率'!B34)</f>
        <v>農業集落排水事業費特別会計</v>
      </c>
      <c r="BH34" s="585"/>
      <c r="BI34" s="585"/>
      <c r="BJ34" s="585"/>
      <c r="BK34" s="585"/>
      <c r="BL34" s="585"/>
      <c r="BM34" s="585"/>
      <c r="BN34" s="585"/>
      <c r="BO34" s="585"/>
      <c r="BP34" s="585"/>
      <c r="BQ34" s="585"/>
      <c r="BR34" s="585"/>
      <c r="BS34" s="585"/>
      <c r="BT34" s="585"/>
      <c r="BU34" s="585"/>
      <c r="BV34" s="175"/>
      <c r="BW34" s="584">
        <f>IF(BY34="","",MAX(C34:D43,U34:V43,AM34:AN43,BE34:BF43)+1)</f>
        <v>14</v>
      </c>
      <c r="BX34" s="584"/>
      <c r="BY34" s="585" t="str">
        <f>IF('各会計、関係団体の財政状況及び健全化判断比率'!B68="","",'各会計、関係団体の財政状況及び健全化判断比率'!B68)</f>
        <v>盛岡地区広域消防組合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母子父子寡婦福祉資金貸付事業費特別会計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介護保険事業費特別会計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f t="shared" ref="BE35:BE43" si="1">IF(BG35="","",BE34+1)</f>
        <v>11</v>
      </c>
      <c r="BF35" s="584"/>
      <c r="BG35" s="585" t="str">
        <f>IF('各会計、関係団体の財政状況及び健全化判断比率'!B35="","",'各会計、関係団体の財政状況及び健全化判断比率'!B35)</f>
        <v>公設浄化槽事業費特別会計</v>
      </c>
      <c r="BH35" s="585"/>
      <c r="BI35" s="585"/>
      <c r="BJ35" s="585"/>
      <c r="BK35" s="585"/>
      <c r="BL35" s="585"/>
      <c r="BM35" s="585"/>
      <c r="BN35" s="585"/>
      <c r="BO35" s="585"/>
      <c r="BP35" s="585"/>
      <c r="BQ35" s="585"/>
      <c r="BR35" s="585"/>
      <c r="BS35" s="585"/>
      <c r="BT35" s="585"/>
      <c r="BU35" s="585"/>
      <c r="BV35" s="175"/>
      <c r="BW35" s="584">
        <f t="shared" ref="BW35:BW43" si="2">IF(BY35="","",BW34+1)</f>
        <v>15</v>
      </c>
      <c r="BX35" s="584"/>
      <c r="BY35" s="585" t="str">
        <f>IF('各会計、関係団体の財政状況及び健全化判断比率'!B69="","",'各会計、関係団体の財政状況及び健全化判断比率'!B69)</f>
        <v>盛岡・紫波地区環境施設組合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f>IF(E36="","",C35+1)</f>
        <v>3</v>
      </c>
      <c r="D36" s="584"/>
      <c r="E36" s="585" t="str">
        <f>IF('各会計、関係団体の財政状況及び健全化判断比率'!B9="","",'各会計、関係団体の財政状況及び健全化判断比率'!B9)</f>
        <v>土地取得事業費特別会計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後期高齢者医療費特別会計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75"/>
      <c r="BE36" s="584">
        <f t="shared" si="1"/>
        <v>12</v>
      </c>
      <c r="BF36" s="584"/>
      <c r="BG36" s="585" t="str">
        <f>IF('各会計、関係団体の財政状況及び健全化判断比率'!B36="","",'各会計、関係団体の財政状況及び健全化判断比率'!B36)</f>
        <v>中央卸売市場費特別会計</v>
      </c>
      <c r="BH36" s="585"/>
      <c r="BI36" s="585"/>
      <c r="BJ36" s="585"/>
      <c r="BK36" s="585"/>
      <c r="BL36" s="585"/>
      <c r="BM36" s="585"/>
      <c r="BN36" s="585"/>
      <c r="BO36" s="585"/>
      <c r="BP36" s="585"/>
      <c r="BQ36" s="585"/>
      <c r="BR36" s="585"/>
      <c r="BS36" s="585"/>
      <c r="BT36" s="585"/>
      <c r="BU36" s="585"/>
      <c r="BV36" s="175"/>
      <c r="BW36" s="584">
        <f t="shared" si="2"/>
        <v>16</v>
      </c>
      <c r="BX36" s="584"/>
      <c r="BY36" s="585" t="str">
        <f>IF('各会計、関係団体の財政状況及び健全化判断比率'!B70="","",'各会計、関係団体の財政状況及び健全化判断比率'!B70)</f>
        <v>盛岡地区衛生処理組合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f t="shared" si="1"/>
        <v>13</v>
      </c>
      <c r="BF37" s="584"/>
      <c r="BG37" s="585" t="str">
        <f>IF('各会計、関係団体の財政状況及び健全化判断比率'!B37="","",'各会計、関係団体の財政状況及び健全化判断比率'!B37)</f>
        <v>新産業等用地整備事業費特別会計</v>
      </c>
      <c r="BH37" s="585"/>
      <c r="BI37" s="585"/>
      <c r="BJ37" s="585"/>
      <c r="BK37" s="585"/>
      <c r="BL37" s="585"/>
      <c r="BM37" s="585"/>
      <c r="BN37" s="585"/>
      <c r="BO37" s="585"/>
      <c r="BP37" s="585"/>
      <c r="BQ37" s="585"/>
      <c r="BR37" s="585"/>
      <c r="BS37" s="585"/>
      <c r="BT37" s="585"/>
      <c r="BU37" s="585"/>
      <c r="BV37" s="175"/>
      <c r="BW37" s="584">
        <f t="shared" si="2"/>
        <v>17</v>
      </c>
      <c r="BX37" s="584"/>
      <c r="BY37" s="585" t="str">
        <f>IF('各会計、関係団体の財政状況及び健全化判断比率'!B71="","",'各会計、関係団体の財政状況及び健全化判断比率'!B71)</f>
        <v>矢櫃山造林一部組合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18</v>
      </c>
      <c r="BX38" s="584"/>
      <c r="BY38" s="585" t="str">
        <f>IF('各会計、関係団体の財政状況及び健全化判断比率'!B72="","",'各会計、関係団体の財政状況及び健全化判断比率'!B72)</f>
        <v>岩手・玉山環境組合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19</v>
      </c>
      <c r="BX39" s="584"/>
      <c r="BY39" s="585" t="str">
        <f>IF('各会計、関係団体の財政状況及び健全化判断比率'!B73="","",'各会計、関係団体の財政状況及び健全化判断比率'!B73)</f>
        <v>盛岡北部行政事務組合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20</v>
      </c>
      <c r="BX40" s="584"/>
      <c r="BY40" s="585" t="str">
        <f>IF('各会計、関係団体の財政状況及び健全化判断比率'!B74="","",'各会計、関係団体の財政状況及び健全化判断比率'!B74)</f>
        <v>岩手県後期高齢者医療広域連合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21</v>
      </c>
      <c r="BX41" s="584"/>
      <c r="BY41" s="585" t="str">
        <f>IF('各会計、関係団体の財政状況及び健全化判断比率'!B75="","",'各会計、関係団体の財政状況及び健全化判断比率'!B75)</f>
        <v>岩手県市町村総合事務組合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IBLuIC7z49moUQREbMzTuDOTw0OMoseN1wY1zpj/o0AkmjD63F40tqXwnsYNdu31hcfQqZGilBn1NU85PUjX/w==" saltValue="RTwrfi7Hgh8OAKOOS7lP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36" t="s">
        <v>573</v>
      </c>
      <c r="D34" s="1136"/>
      <c r="E34" s="1137"/>
      <c r="F34" s="32">
        <v>16.8</v>
      </c>
      <c r="G34" s="33">
        <v>16.53</v>
      </c>
      <c r="H34" s="33">
        <v>16.22</v>
      </c>
      <c r="I34" s="33">
        <v>14.64</v>
      </c>
      <c r="J34" s="34">
        <v>13.67</v>
      </c>
      <c r="K34" s="22"/>
      <c r="L34" s="22"/>
      <c r="M34" s="22"/>
      <c r="N34" s="22"/>
      <c r="O34" s="22"/>
      <c r="P34" s="22"/>
    </row>
    <row r="35" spans="1:16" ht="39" customHeight="1" x14ac:dyDescent="0.15">
      <c r="A35" s="22"/>
      <c r="B35" s="35"/>
      <c r="C35" s="1132" t="s">
        <v>574</v>
      </c>
      <c r="D35" s="1132"/>
      <c r="E35" s="1133"/>
      <c r="F35" s="36">
        <v>4.68</v>
      </c>
      <c r="G35" s="37">
        <v>5.89</v>
      </c>
      <c r="H35" s="37">
        <v>6.75</v>
      </c>
      <c r="I35" s="37">
        <v>7.77</v>
      </c>
      <c r="J35" s="38">
        <v>8.83</v>
      </c>
      <c r="K35" s="22"/>
      <c r="L35" s="22"/>
      <c r="M35" s="22"/>
      <c r="N35" s="22"/>
      <c r="O35" s="22"/>
      <c r="P35" s="22"/>
    </row>
    <row r="36" spans="1:16" ht="39" customHeight="1" x14ac:dyDescent="0.15">
      <c r="A36" s="22"/>
      <c r="B36" s="35"/>
      <c r="C36" s="1132" t="s">
        <v>575</v>
      </c>
      <c r="D36" s="1132"/>
      <c r="E36" s="1133"/>
      <c r="F36" s="36">
        <v>1.49</v>
      </c>
      <c r="G36" s="37">
        <v>0.63</v>
      </c>
      <c r="H36" s="37">
        <v>1.44</v>
      </c>
      <c r="I36" s="37">
        <v>2.27</v>
      </c>
      <c r="J36" s="38">
        <v>2.61</v>
      </c>
      <c r="K36" s="22"/>
      <c r="L36" s="22"/>
      <c r="M36" s="22"/>
      <c r="N36" s="22"/>
      <c r="O36" s="22"/>
      <c r="P36" s="22"/>
    </row>
    <row r="37" spans="1:16" ht="39" customHeight="1" x14ac:dyDescent="0.15">
      <c r="A37" s="22"/>
      <c r="B37" s="35"/>
      <c r="C37" s="1132" t="s">
        <v>576</v>
      </c>
      <c r="D37" s="1132"/>
      <c r="E37" s="1133"/>
      <c r="F37" s="36" t="s">
        <v>577</v>
      </c>
      <c r="G37" s="37" t="s">
        <v>578</v>
      </c>
      <c r="H37" s="37">
        <v>0.33</v>
      </c>
      <c r="I37" s="37">
        <v>1.27</v>
      </c>
      <c r="J37" s="38">
        <v>1.69</v>
      </c>
      <c r="K37" s="22"/>
      <c r="L37" s="22"/>
      <c r="M37" s="22"/>
      <c r="N37" s="22"/>
      <c r="O37" s="22"/>
      <c r="P37" s="22"/>
    </row>
    <row r="38" spans="1:16" ht="39" customHeight="1" x14ac:dyDescent="0.15">
      <c r="A38" s="22"/>
      <c r="B38" s="35"/>
      <c r="C38" s="1132" t="s">
        <v>579</v>
      </c>
      <c r="D38" s="1132"/>
      <c r="E38" s="1133"/>
      <c r="F38" s="36">
        <v>0.26</v>
      </c>
      <c r="G38" s="37">
        <v>0.11</v>
      </c>
      <c r="H38" s="37">
        <v>0.28999999999999998</v>
      </c>
      <c r="I38" s="37">
        <v>0.3</v>
      </c>
      <c r="J38" s="38">
        <v>0.19</v>
      </c>
      <c r="K38" s="22"/>
      <c r="L38" s="22"/>
      <c r="M38" s="22"/>
      <c r="N38" s="22"/>
      <c r="O38" s="22"/>
      <c r="P38" s="22"/>
    </row>
    <row r="39" spans="1:16" ht="39" customHeight="1" x14ac:dyDescent="0.15">
      <c r="A39" s="22"/>
      <c r="B39" s="35"/>
      <c r="C39" s="1132" t="s">
        <v>580</v>
      </c>
      <c r="D39" s="1132"/>
      <c r="E39" s="1133"/>
      <c r="F39" s="36">
        <v>0.26</v>
      </c>
      <c r="G39" s="37">
        <v>0.75</v>
      </c>
      <c r="H39" s="37">
        <v>0.02</v>
      </c>
      <c r="I39" s="37">
        <v>0.37</v>
      </c>
      <c r="J39" s="38">
        <v>0.19</v>
      </c>
      <c r="K39" s="22"/>
      <c r="L39" s="22"/>
      <c r="M39" s="22"/>
      <c r="N39" s="22"/>
      <c r="O39" s="22"/>
      <c r="P39" s="22"/>
    </row>
    <row r="40" spans="1:16" ht="39" customHeight="1" x14ac:dyDescent="0.15">
      <c r="A40" s="22"/>
      <c r="B40" s="35"/>
      <c r="C40" s="1132" t="s">
        <v>581</v>
      </c>
      <c r="D40" s="1132"/>
      <c r="E40" s="1133"/>
      <c r="F40" s="36">
        <v>0.11</v>
      </c>
      <c r="G40" s="37">
        <v>0.01</v>
      </c>
      <c r="H40" s="37">
        <v>0.02</v>
      </c>
      <c r="I40" s="37">
        <v>7.0000000000000007E-2</v>
      </c>
      <c r="J40" s="38">
        <v>0.12</v>
      </c>
      <c r="K40" s="22"/>
      <c r="L40" s="22"/>
      <c r="M40" s="22"/>
      <c r="N40" s="22"/>
      <c r="O40" s="22"/>
      <c r="P40" s="22"/>
    </row>
    <row r="41" spans="1:16" ht="39" customHeight="1" x14ac:dyDescent="0.15">
      <c r="A41" s="22"/>
      <c r="B41" s="35"/>
      <c r="C41" s="1132" t="s">
        <v>582</v>
      </c>
      <c r="D41" s="1132"/>
      <c r="E41" s="1133"/>
      <c r="F41" s="36">
        <v>0.01</v>
      </c>
      <c r="G41" s="37">
        <v>0.01</v>
      </c>
      <c r="H41" s="37">
        <v>0.01</v>
      </c>
      <c r="I41" s="37">
        <v>0.01</v>
      </c>
      <c r="J41" s="38">
        <v>0</v>
      </c>
      <c r="K41" s="22"/>
      <c r="L41" s="22"/>
      <c r="M41" s="22"/>
      <c r="N41" s="22"/>
      <c r="O41" s="22"/>
      <c r="P41" s="22"/>
    </row>
    <row r="42" spans="1:16" ht="39" customHeight="1" x14ac:dyDescent="0.15">
      <c r="A42" s="22"/>
      <c r="B42" s="39"/>
      <c r="C42" s="1132" t="s">
        <v>583</v>
      </c>
      <c r="D42" s="1132"/>
      <c r="E42" s="1133"/>
      <c r="F42" s="36" t="s">
        <v>524</v>
      </c>
      <c r="G42" s="37" t="s">
        <v>524</v>
      </c>
      <c r="H42" s="37" t="s">
        <v>524</v>
      </c>
      <c r="I42" s="37" t="s">
        <v>524</v>
      </c>
      <c r="J42" s="38" t="s">
        <v>524</v>
      </c>
      <c r="K42" s="22"/>
      <c r="L42" s="22"/>
      <c r="M42" s="22"/>
      <c r="N42" s="22"/>
      <c r="O42" s="22"/>
      <c r="P42" s="22"/>
    </row>
    <row r="43" spans="1:16" ht="39" customHeight="1" thickBot="1" x14ac:dyDescent="0.2">
      <c r="A43" s="22"/>
      <c r="B43" s="40"/>
      <c r="C43" s="1134" t="s">
        <v>584</v>
      </c>
      <c r="D43" s="1134"/>
      <c r="E43" s="1135"/>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gPytfSl3VPWmxMfxIG1IpOHz3nNZQaOuzekcUzU6Jux0eKWrow7CRAwuwVdWRPLAgIU4PRaQiXOljkS/lPVZQ==" saltValue="MTRT+nyItkzV+5LWvoc8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15">
      <c r="A45" s="46"/>
      <c r="B45" s="1138" t="s">
        <v>11</v>
      </c>
      <c r="C45" s="1139"/>
      <c r="D45" s="56"/>
      <c r="E45" s="1144" t="s">
        <v>12</v>
      </c>
      <c r="F45" s="1144"/>
      <c r="G45" s="1144"/>
      <c r="H45" s="1144"/>
      <c r="I45" s="1144"/>
      <c r="J45" s="1145"/>
      <c r="K45" s="57">
        <v>12436</v>
      </c>
      <c r="L45" s="58">
        <v>12353</v>
      </c>
      <c r="M45" s="58">
        <v>12364</v>
      </c>
      <c r="N45" s="58">
        <v>12536</v>
      </c>
      <c r="O45" s="59">
        <v>12844</v>
      </c>
      <c r="P45" s="46"/>
      <c r="Q45" s="46"/>
      <c r="R45" s="46"/>
      <c r="S45" s="46"/>
      <c r="T45" s="46"/>
      <c r="U45" s="46"/>
    </row>
    <row r="46" spans="1:21" ht="30.75" customHeight="1" x14ac:dyDescent="0.15">
      <c r="A46" s="46"/>
      <c r="B46" s="1140"/>
      <c r="C46" s="1141"/>
      <c r="D46" s="60"/>
      <c r="E46" s="1146" t="s">
        <v>13</v>
      </c>
      <c r="F46" s="1146"/>
      <c r="G46" s="1146"/>
      <c r="H46" s="1146"/>
      <c r="I46" s="1146"/>
      <c r="J46" s="1147"/>
      <c r="K46" s="61" t="s">
        <v>524</v>
      </c>
      <c r="L46" s="62" t="s">
        <v>524</v>
      </c>
      <c r="M46" s="62" t="s">
        <v>524</v>
      </c>
      <c r="N46" s="62" t="s">
        <v>524</v>
      </c>
      <c r="O46" s="63" t="s">
        <v>524</v>
      </c>
      <c r="P46" s="46"/>
      <c r="Q46" s="46"/>
      <c r="R46" s="46"/>
      <c r="S46" s="46"/>
      <c r="T46" s="46"/>
      <c r="U46" s="46"/>
    </row>
    <row r="47" spans="1:21" ht="30.75" customHeight="1" x14ac:dyDescent="0.15">
      <c r="A47" s="46"/>
      <c r="B47" s="1140"/>
      <c r="C47" s="1141"/>
      <c r="D47" s="60"/>
      <c r="E47" s="1146" t="s">
        <v>14</v>
      </c>
      <c r="F47" s="1146"/>
      <c r="G47" s="1146"/>
      <c r="H47" s="1146"/>
      <c r="I47" s="1146"/>
      <c r="J47" s="1147"/>
      <c r="K47" s="61" t="s">
        <v>524</v>
      </c>
      <c r="L47" s="62" t="s">
        <v>524</v>
      </c>
      <c r="M47" s="62" t="s">
        <v>524</v>
      </c>
      <c r="N47" s="62" t="s">
        <v>524</v>
      </c>
      <c r="O47" s="63" t="s">
        <v>524</v>
      </c>
      <c r="P47" s="46"/>
      <c r="Q47" s="46"/>
      <c r="R47" s="46"/>
      <c r="S47" s="46"/>
      <c r="T47" s="46"/>
      <c r="U47" s="46"/>
    </row>
    <row r="48" spans="1:21" ht="30.75" customHeight="1" x14ac:dyDescent="0.15">
      <c r="A48" s="46"/>
      <c r="B48" s="1140"/>
      <c r="C48" s="1141"/>
      <c r="D48" s="60"/>
      <c r="E48" s="1146" t="s">
        <v>15</v>
      </c>
      <c r="F48" s="1146"/>
      <c r="G48" s="1146"/>
      <c r="H48" s="1146"/>
      <c r="I48" s="1146"/>
      <c r="J48" s="1147"/>
      <c r="K48" s="61">
        <v>3460</v>
      </c>
      <c r="L48" s="62">
        <v>3399</v>
      </c>
      <c r="M48" s="62">
        <v>3358</v>
      </c>
      <c r="N48" s="62">
        <v>3351</v>
      </c>
      <c r="O48" s="63">
        <v>3318</v>
      </c>
      <c r="P48" s="46"/>
      <c r="Q48" s="46"/>
      <c r="R48" s="46"/>
      <c r="S48" s="46"/>
      <c r="T48" s="46"/>
      <c r="U48" s="46"/>
    </row>
    <row r="49" spans="1:21" ht="30.75" customHeight="1" x14ac:dyDescent="0.15">
      <c r="A49" s="46"/>
      <c r="B49" s="1140"/>
      <c r="C49" s="1141"/>
      <c r="D49" s="60"/>
      <c r="E49" s="1146" t="s">
        <v>16</v>
      </c>
      <c r="F49" s="1146"/>
      <c r="G49" s="1146"/>
      <c r="H49" s="1146"/>
      <c r="I49" s="1146"/>
      <c r="J49" s="1147"/>
      <c r="K49" s="61">
        <v>499</v>
      </c>
      <c r="L49" s="62">
        <v>563</v>
      </c>
      <c r="M49" s="62">
        <v>541</v>
      </c>
      <c r="N49" s="62">
        <v>572</v>
      </c>
      <c r="O49" s="63">
        <v>552</v>
      </c>
      <c r="P49" s="46"/>
      <c r="Q49" s="46"/>
      <c r="R49" s="46"/>
      <c r="S49" s="46"/>
      <c r="T49" s="46"/>
      <c r="U49" s="46"/>
    </row>
    <row r="50" spans="1:21" ht="30.75" customHeight="1" x14ac:dyDescent="0.15">
      <c r="A50" s="46"/>
      <c r="B50" s="1140"/>
      <c r="C50" s="1141"/>
      <c r="D50" s="60"/>
      <c r="E50" s="1146" t="s">
        <v>17</v>
      </c>
      <c r="F50" s="1146"/>
      <c r="G50" s="1146"/>
      <c r="H50" s="1146"/>
      <c r="I50" s="1146"/>
      <c r="J50" s="1147"/>
      <c r="K50" s="61">
        <v>168</v>
      </c>
      <c r="L50" s="62">
        <v>147</v>
      </c>
      <c r="M50" s="62">
        <v>111</v>
      </c>
      <c r="N50" s="62">
        <v>91</v>
      </c>
      <c r="O50" s="63">
        <v>265</v>
      </c>
      <c r="P50" s="46"/>
      <c r="Q50" s="46"/>
      <c r="R50" s="46"/>
      <c r="S50" s="46"/>
      <c r="T50" s="46"/>
      <c r="U50" s="46"/>
    </row>
    <row r="51" spans="1:21" ht="30.75" customHeight="1" x14ac:dyDescent="0.15">
      <c r="A51" s="46"/>
      <c r="B51" s="1142"/>
      <c r="C51" s="1143"/>
      <c r="D51" s="64"/>
      <c r="E51" s="1146" t="s">
        <v>18</v>
      </c>
      <c r="F51" s="1146"/>
      <c r="G51" s="1146"/>
      <c r="H51" s="1146"/>
      <c r="I51" s="1146"/>
      <c r="J51" s="1147"/>
      <c r="K51" s="61" t="s">
        <v>524</v>
      </c>
      <c r="L51" s="62" t="s">
        <v>524</v>
      </c>
      <c r="M51" s="62" t="s">
        <v>524</v>
      </c>
      <c r="N51" s="62" t="s">
        <v>524</v>
      </c>
      <c r="O51" s="63" t="s">
        <v>524</v>
      </c>
      <c r="P51" s="46"/>
      <c r="Q51" s="46"/>
      <c r="R51" s="46"/>
      <c r="S51" s="46"/>
      <c r="T51" s="46"/>
      <c r="U51" s="46"/>
    </row>
    <row r="52" spans="1:21" ht="30.75" customHeight="1" x14ac:dyDescent="0.15">
      <c r="A52" s="46"/>
      <c r="B52" s="1148" t="s">
        <v>19</v>
      </c>
      <c r="C52" s="1149"/>
      <c r="D52" s="64"/>
      <c r="E52" s="1146" t="s">
        <v>20</v>
      </c>
      <c r="F52" s="1146"/>
      <c r="G52" s="1146"/>
      <c r="H52" s="1146"/>
      <c r="I52" s="1146"/>
      <c r="J52" s="1147"/>
      <c r="K52" s="61">
        <v>11406</v>
      </c>
      <c r="L52" s="62">
        <v>11069</v>
      </c>
      <c r="M52" s="62">
        <v>10842</v>
      </c>
      <c r="N52" s="62">
        <v>10716</v>
      </c>
      <c r="O52" s="63">
        <v>10657</v>
      </c>
      <c r="P52" s="46"/>
      <c r="Q52" s="46"/>
      <c r="R52" s="46"/>
      <c r="S52" s="46"/>
      <c r="T52" s="46"/>
      <c r="U52" s="46"/>
    </row>
    <row r="53" spans="1:21" ht="30.75" customHeight="1" thickBot="1" x14ac:dyDescent="0.2">
      <c r="A53" s="46"/>
      <c r="B53" s="1150" t="s">
        <v>21</v>
      </c>
      <c r="C53" s="1151"/>
      <c r="D53" s="65"/>
      <c r="E53" s="1152" t="s">
        <v>22</v>
      </c>
      <c r="F53" s="1152"/>
      <c r="G53" s="1152"/>
      <c r="H53" s="1152"/>
      <c r="I53" s="1152"/>
      <c r="J53" s="1153"/>
      <c r="K53" s="66">
        <v>5157</v>
      </c>
      <c r="L53" s="67">
        <v>5393</v>
      </c>
      <c r="M53" s="67">
        <v>5532</v>
      </c>
      <c r="N53" s="67">
        <v>5834</v>
      </c>
      <c r="O53" s="68">
        <v>6322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585</v>
      </c>
      <c r="P56" s="46"/>
      <c r="Q56" s="46"/>
      <c r="R56" s="46"/>
      <c r="S56" s="46"/>
      <c r="T56" s="46"/>
      <c r="U56" s="46"/>
    </row>
    <row r="57" spans="1:21" ht="31.5" customHeight="1" thickBot="1" x14ac:dyDescent="0.2">
      <c r="A57" s="46"/>
      <c r="B57" s="74"/>
      <c r="C57" s="75"/>
      <c r="D57" s="75"/>
      <c r="E57" s="76"/>
      <c r="F57" s="76"/>
      <c r="G57" s="76"/>
      <c r="H57" s="76"/>
      <c r="I57" s="76"/>
      <c r="J57" s="77" t="s">
        <v>2</v>
      </c>
      <c r="K57" s="78" t="s">
        <v>586</v>
      </c>
      <c r="L57" s="79" t="s">
        <v>587</v>
      </c>
      <c r="M57" s="79" t="s">
        <v>588</v>
      </c>
      <c r="N57" s="79" t="s">
        <v>589</v>
      </c>
      <c r="O57" s="80" t="s">
        <v>590</v>
      </c>
      <c r="P57" s="46"/>
      <c r="Q57" s="46"/>
      <c r="R57" s="46"/>
      <c r="S57" s="46"/>
      <c r="T57" s="46"/>
      <c r="U57" s="46"/>
    </row>
    <row r="58" spans="1:21" ht="31.5" customHeight="1" x14ac:dyDescent="0.15">
      <c r="B58" s="1154" t="s">
        <v>26</v>
      </c>
      <c r="C58" s="1155"/>
      <c r="D58" s="1160" t="s">
        <v>27</v>
      </c>
      <c r="E58" s="1161"/>
      <c r="F58" s="1161"/>
      <c r="G58" s="1161"/>
      <c r="H58" s="1161"/>
      <c r="I58" s="1161"/>
      <c r="J58" s="1162"/>
      <c r="K58" s="81"/>
      <c r="L58" s="82"/>
      <c r="M58" s="82"/>
      <c r="N58" s="82"/>
      <c r="O58" s="83"/>
    </row>
    <row r="59" spans="1:21" ht="31.5" customHeight="1" x14ac:dyDescent="0.15">
      <c r="B59" s="1156"/>
      <c r="C59" s="1157"/>
      <c r="D59" s="1163" t="s">
        <v>28</v>
      </c>
      <c r="E59" s="1164"/>
      <c r="F59" s="1164"/>
      <c r="G59" s="1164"/>
      <c r="H59" s="1164"/>
      <c r="I59" s="1164"/>
      <c r="J59" s="1165"/>
      <c r="K59" s="84"/>
      <c r="L59" s="85"/>
      <c r="M59" s="85"/>
      <c r="N59" s="85"/>
      <c r="O59" s="86"/>
    </row>
    <row r="60" spans="1:21" ht="31.5" customHeight="1" thickBot="1" x14ac:dyDescent="0.2">
      <c r="B60" s="1158"/>
      <c r="C60" s="1159"/>
      <c r="D60" s="1166" t="s">
        <v>29</v>
      </c>
      <c r="E60" s="1167"/>
      <c r="F60" s="1167"/>
      <c r="G60" s="1167"/>
      <c r="H60" s="1167"/>
      <c r="I60" s="1167"/>
      <c r="J60" s="1168"/>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uhUEPG9JVkdyTtFHXHU5ZJ3SNltG0lJqyacPg1dM6c0Iu9VbRpzTakUjwm2sety8wSedGkqefPYv9UG348hTw==" saltValue="73bv5+6R6ceLyOdEiWAW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L28"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565</v>
      </c>
      <c r="J40" s="101" t="s">
        <v>566</v>
      </c>
      <c r="K40" s="101" t="s">
        <v>567</v>
      </c>
      <c r="L40" s="101" t="s">
        <v>568</v>
      </c>
      <c r="M40" s="102" t="s">
        <v>569</v>
      </c>
    </row>
    <row r="41" spans="2:13" ht="27.75" customHeight="1" x14ac:dyDescent="0.15">
      <c r="B41" s="1169" t="s">
        <v>32</v>
      </c>
      <c r="C41" s="1170"/>
      <c r="D41" s="103"/>
      <c r="E41" s="1175" t="s">
        <v>33</v>
      </c>
      <c r="F41" s="1175"/>
      <c r="G41" s="1175"/>
      <c r="H41" s="1176"/>
      <c r="I41" s="342">
        <v>131489</v>
      </c>
      <c r="J41" s="343">
        <v>133658</v>
      </c>
      <c r="K41" s="343">
        <v>135587</v>
      </c>
      <c r="L41" s="343">
        <v>138976</v>
      </c>
      <c r="M41" s="344">
        <v>140568</v>
      </c>
    </row>
    <row r="42" spans="2:13" ht="27.75" customHeight="1" x14ac:dyDescent="0.15">
      <c r="B42" s="1171"/>
      <c r="C42" s="1172"/>
      <c r="D42" s="104"/>
      <c r="E42" s="1177" t="s">
        <v>34</v>
      </c>
      <c r="F42" s="1177"/>
      <c r="G42" s="1177"/>
      <c r="H42" s="1178"/>
      <c r="I42" s="345">
        <v>515</v>
      </c>
      <c r="J42" s="346">
        <v>374</v>
      </c>
      <c r="K42" s="346">
        <v>264</v>
      </c>
      <c r="L42" s="346">
        <v>173</v>
      </c>
      <c r="M42" s="347">
        <v>2221</v>
      </c>
    </row>
    <row r="43" spans="2:13" ht="27.75" customHeight="1" x14ac:dyDescent="0.15">
      <c r="B43" s="1171"/>
      <c r="C43" s="1172"/>
      <c r="D43" s="104"/>
      <c r="E43" s="1177" t="s">
        <v>35</v>
      </c>
      <c r="F43" s="1177"/>
      <c r="G43" s="1177"/>
      <c r="H43" s="1178"/>
      <c r="I43" s="345">
        <v>26206</v>
      </c>
      <c r="J43" s="346">
        <v>24858</v>
      </c>
      <c r="K43" s="346">
        <v>24169</v>
      </c>
      <c r="L43" s="346">
        <v>23307</v>
      </c>
      <c r="M43" s="347">
        <v>22988</v>
      </c>
    </row>
    <row r="44" spans="2:13" ht="27.75" customHeight="1" x14ac:dyDescent="0.15">
      <c r="B44" s="1171"/>
      <c r="C44" s="1172"/>
      <c r="D44" s="104"/>
      <c r="E44" s="1177" t="s">
        <v>36</v>
      </c>
      <c r="F44" s="1177"/>
      <c r="G44" s="1177"/>
      <c r="H44" s="1178"/>
      <c r="I44" s="345">
        <v>3095</v>
      </c>
      <c r="J44" s="346">
        <v>2941</v>
      </c>
      <c r="K44" s="346">
        <v>2957</v>
      </c>
      <c r="L44" s="346">
        <v>2462</v>
      </c>
      <c r="M44" s="347">
        <v>2105</v>
      </c>
    </row>
    <row r="45" spans="2:13" ht="27.75" customHeight="1" x14ac:dyDescent="0.15">
      <c r="B45" s="1171"/>
      <c r="C45" s="1172"/>
      <c r="D45" s="104"/>
      <c r="E45" s="1177" t="s">
        <v>37</v>
      </c>
      <c r="F45" s="1177"/>
      <c r="G45" s="1177"/>
      <c r="H45" s="1178"/>
      <c r="I45" s="345">
        <v>12854</v>
      </c>
      <c r="J45" s="346">
        <v>12585</v>
      </c>
      <c r="K45" s="346">
        <v>12069</v>
      </c>
      <c r="L45" s="346">
        <v>12073</v>
      </c>
      <c r="M45" s="347">
        <v>11994</v>
      </c>
    </row>
    <row r="46" spans="2:13" ht="27.75" customHeight="1" x14ac:dyDescent="0.15">
      <c r="B46" s="1171"/>
      <c r="C46" s="1172"/>
      <c r="D46" s="105"/>
      <c r="E46" s="1177" t="s">
        <v>38</v>
      </c>
      <c r="F46" s="1177"/>
      <c r="G46" s="1177"/>
      <c r="H46" s="1178"/>
      <c r="I46" s="345" t="s">
        <v>524</v>
      </c>
      <c r="J46" s="346" t="s">
        <v>524</v>
      </c>
      <c r="K46" s="346" t="s">
        <v>524</v>
      </c>
      <c r="L46" s="346" t="s">
        <v>524</v>
      </c>
      <c r="M46" s="347" t="s">
        <v>524</v>
      </c>
    </row>
    <row r="47" spans="2:13" ht="27.75" customHeight="1" x14ac:dyDescent="0.15">
      <c r="B47" s="1171"/>
      <c r="C47" s="1172"/>
      <c r="D47" s="106"/>
      <c r="E47" s="1179" t="s">
        <v>39</v>
      </c>
      <c r="F47" s="1180"/>
      <c r="G47" s="1180"/>
      <c r="H47" s="1181"/>
      <c r="I47" s="345" t="s">
        <v>524</v>
      </c>
      <c r="J47" s="346" t="s">
        <v>524</v>
      </c>
      <c r="K47" s="346" t="s">
        <v>524</v>
      </c>
      <c r="L47" s="346" t="s">
        <v>524</v>
      </c>
      <c r="M47" s="347" t="s">
        <v>524</v>
      </c>
    </row>
    <row r="48" spans="2:13" ht="27.75" customHeight="1" x14ac:dyDescent="0.15">
      <c r="B48" s="1171"/>
      <c r="C48" s="1172"/>
      <c r="D48" s="104"/>
      <c r="E48" s="1177" t="s">
        <v>40</v>
      </c>
      <c r="F48" s="1177"/>
      <c r="G48" s="1177"/>
      <c r="H48" s="1178"/>
      <c r="I48" s="345" t="s">
        <v>524</v>
      </c>
      <c r="J48" s="346" t="s">
        <v>524</v>
      </c>
      <c r="K48" s="346" t="s">
        <v>524</v>
      </c>
      <c r="L48" s="346" t="s">
        <v>524</v>
      </c>
      <c r="M48" s="347" t="s">
        <v>524</v>
      </c>
    </row>
    <row r="49" spans="2:13" ht="27.75" customHeight="1" x14ac:dyDescent="0.15">
      <c r="B49" s="1173"/>
      <c r="C49" s="1174"/>
      <c r="D49" s="104"/>
      <c r="E49" s="1177" t="s">
        <v>41</v>
      </c>
      <c r="F49" s="1177"/>
      <c r="G49" s="1177"/>
      <c r="H49" s="1178"/>
      <c r="I49" s="345" t="s">
        <v>524</v>
      </c>
      <c r="J49" s="346" t="s">
        <v>524</v>
      </c>
      <c r="K49" s="346" t="s">
        <v>524</v>
      </c>
      <c r="L49" s="346" t="s">
        <v>524</v>
      </c>
      <c r="M49" s="347" t="s">
        <v>524</v>
      </c>
    </row>
    <row r="50" spans="2:13" ht="27.75" customHeight="1" x14ac:dyDescent="0.15">
      <c r="B50" s="1182" t="s">
        <v>42</v>
      </c>
      <c r="C50" s="1183"/>
      <c r="D50" s="107"/>
      <c r="E50" s="1177" t="s">
        <v>43</v>
      </c>
      <c r="F50" s="1177"/>
      <c r="G50" s="1177"/>
      <c r="H50" s="1178"/>
      <c r="I50" s="345">
        <v>15449</v>
      </c>
      <c r="J50" s="346">
        <v>15587</v>
      </c>
      <c r="K50" s="346">
        <v>18060</v>
      </c>
      <c r="L50" s="346">
        <v>20358</v>
      </c>
      <c r="M50" s="347">
        <v>19186</v>
      </c>
    </row>
    <row r="51" spans="2:13" ht="27.75" customHeight="1" x14ac:dyDescent="0.15">
      <c r="B51" s="1171"/>
      <c r="C51" s="1172"/>
      <c r="D51" s="104"/>
      <c r="E51" s="1177" t="s">
        <v>44</v>
      </c>
      <c r="F51" s="1177"/>
      <c r="G51" s="1177"/>
      <c r="H51" s="1178"/>
      <c r="I51" s="345">
        <v>20833</v>
      </c>
      <c r="J51" s="346">
        <v>20400</v>
      </c>
      <c r="K51" s="346">
        <v>20338</v>
      </c>
      <c r="L51" s="346">
        <v>19820</v>
      </c>
      <c r="M51" s="347">
        <v>18788</v>
      </c>
    </row>
    <row r="52" spans="2:13" ht="27.75" customHeight="1" x14ac:dyDescent="0.15">
      <c r="B52" s="1173"/>
      <c r="C52" s="1174"/>
      <c r="D52" s="104"/>
      <c r="E52" s="1177" t="s">
        <v>45</v>
      </c>
      <c r="F52" s="1177"/>
      <c r="G52" s="1177"/>
      <c r="H52" s="1178"/>
      <c r="I52" s="345">
        <v>104948</v>
      </c>
      <c r="J52" s="346">
        <v>104005</v>
      </c>
      <c r="K52" s="346">
        <v>103394</v>
      </c>
      <c r="L52" s="346">
        <v>102806</v>
      </c>
      <c r="M52" s="347">
        <v>101024</v>
      </c>
    </row>
    <row r="53" spans="2:13" ht="27.75" customHeight="1" thickBot="1" x14ac:dyDescent="0.2">
      <c r="B53" s="1184" t="s">
        <v>46</v>
      </c>
      <c r="C53" s="1185"/>
      <c r="D53" s="108"/>
      <c r="E53" s="1186" t="s">
        <v>47</v>
      </c>
      <c r="F53" s="1186"/>
      <c r="G53" s="1186"/>
      <c r="H53" s="1187"/>
      <c r="I53" s="348">
        <v>32929</v>
      </c>
      <c r="J53" s="349">
        <v>34425</v>
      </c>
      <c r="K53" s="349">
        <v>33254</v>
      </c>
      <c r="L53" s="349">
        <v>34007</v>
      </c>
      <c r="M53" s="350">
        <v>40878</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I6i/2cANsuxnIwgNgd/JxbCursoA9jpmEMoaXUxgKXoBmueFqWrRIKT0AqhFaZOdSeoL/hkTBeQl8M6shpACiw==" saltValue="8a/cITdEzIOKHfHL23gR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567</v>
      </c>
      <c r="G54" s="117" t="s">
        <v>568</v>
      </c>
      <c r="H54" s="118" t="s">
        <v>569</v>
      </c>
    </row>
    <row r="55" spans="2:8" ht="52.5" customHeight="1" x14ac:dyDescent="0.15">
      <c r="B55" s="119"/>
      <c r="C55" s="1196" t="s">
        <v>50</v>
      </c>
      <c r="D55" s="1196"/>
      <c r="E55" s="1197"/>
      <c r="F55" s="120">
        <v>8335</v>
      </c>
      <c r="G55" s="120">
        <v>8843</v>
      </c>
      <c r="H55" s="121">
        <v>6823</v>
      </c>
    </row>
    <row r="56" spans="2:8" ht="52.5" customHeight="1" x14ac:dyDescent="0.15">
      <c r="B56" s="122"/>
      <c r="C56" s="1198" t="s">
        <v>51</v>
      </c>
      <c r="D56" s="1198"/>
      <c r="E56" s="1199"/>
      <c r="F56" s="123">
        <v>1020</v>
      </c>
      <c r="G56" s="123">
        <v>2550</v>
      </c>
      <c r="H56" s="124">
        <v>2950</v>
      </c>
    </row>
    <row r="57" spans="2:8" ht="53.25" customHeight="1" x14ac:dyDescent="0.15">
      <c r="B57" s="122"/>
      <c r="C57" s="1200" t="s">
        <v>52</v>
      </c>
      <c r="D57" s="1200"/>
      <c r="E57" s="1201"/>
      <c r="F57" s="125">
        <v>6120</v>
      </c>
      <c r="G57" s="125">
        <v>6406</v>
      </c>
      <c r="H57" s="126">
        <v>5945</v>
      </c>
    </row>
    <row r="58" spans="2:8" ht="45.75" customHeight="1" x14ac:dyDescent="0.15">
      <c r="B58" s="127"/>
      <c r="C58" s="1188" t="s">
        <v>53</v>
      </c>
      <c r="D58" s="1189"/>
      <c r="E58" s="1190"/>
      <c r="F58" s="128"/>
      <c r="G58" s="128"/>
      <c r="H58" s="129"/>
    </row>
    <row r="59" spans="2:8" ht="45.75" customHeight="1" x14ac:dyDescent="0.15">
      <c r="B59" s="127"/>
      <c r="C59" s="1188" t="s">
        <v>54</v>
      </c>
      <c r="D59" s="1189"/>
      <c r="E59" s="1190"/>
      <c r="F59" s="128"/>
      <c r="G59" s="128"/>
      <c r="H59" s="129"/>
    </row>
    <row r="60" spans="2:8" ht="45.75" customHeight="1" x14ac:dyDescent="0.15">
      <c r="B60" s="127"/>
      <c r="C60" s="1188" t="s">
        <v>54</v>
      </c>
      <c r="D60" s="1189"/>
      <c r="E60" s="1190"/>
      <c r="F60" s="128"/>
      <c r="G60" s="128"/>
      <c r="H60" s="129"/>
    </row>
    <row r="61" spans="2:8" ht="45.75" customHeight="1" x14ac:dyDescent="0.15">
      <c r="B61" s="127"/>
      <c r="C61" s="1188" t="s">
        <v>54</v>
      </c>
      <c r="D61" s="1189"/>
      <c r="E61" s="1190"/>
      <c r="F61" s="128"/>
      <c r="G61" s="128"/>
      <c r="H61" s="129"/>
    </row>
    <row r="62" spans="2:8" ht="45.75" customHeight="1" thickBot="1" x14ac:dyDescent="0.2">
      <c r="B62" s="130"/>
      <c r="C62" s="1191" t="s">
        <v>54</v>
      </c>
      <c r="D62" s="1192"/>
      <c r="E62" s="1193"/>
      <c r="F62" s="131"/>
      <c r="G62" s="131"/>
      <c r="H62" s="132"/>
    </row>
    <row r="63" spans="2:8" ht="52.5" customHeight="1" thickBot="1" x14ac:dyDescent="0.2">
      <c r="B63" s="133"/>
      <c r="C63" s="1194" t="s">
        <v>55</v>
      </c>
      <c r="D63" s="1194"/>
      <c r="E63" s="1195"/>
      <c r="F63" s="134">
        <v>15475</v>
      </c>
      <c r="G63" s="134">
        <v>17800</v>
      </c>
      <c r="H63" s="135">
        <v>15718</v>
      </c>
    </row>
    <row r="64" spans="2:8" x14ac:dyDescent="0.15"/>
  </sheetData>
  <sheetProtection algorithmName="SHA-512" hashValue="apFe6oxPKJKcH21IMHg/nhkt7vxz7cf2+QMcaiKb8pjAZHWRhCTKHUP2LEGBT6vY6O70Wx5ZmbQfQhINSp2OMQ==" saltValue="gp+kgzxr2uUn/Jd1p4AD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E5D2D-4D76-4434-952D-67C18DDAC2A0}">
  <sheetPr>
    <pageSetUpPr fitToPage="1"/>
  </sheetPr>
  <dimension ref="A1:DE85"/>
  <sheetViews>
    <sheetView showGridLines="0" topLeftCell="A29" zoomScale="85" zoomScaleNormal="85" zoomScaleSheetLayoutView="55" workbookViewId="0">
      <selection activeCell="AG110" sqref="AG11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601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602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603</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565</v>
      </c>
      <c r="BQ50" s="1226"/>
      <c r="BR50" s="1226"/>
      <c r="BS50" s="1226"/>
      <c r="BT50" s="1226"/>
      <c r="BU50" s="1226"/>
      <c r="BV50" s="1226"/>
      <c r="BW50" s="1226"/>
      <c r="BX50" s="1226" t="s">
        <v>566</v>
      </c>
      <c r="BY50" s="1226"/>
      <c r="BZ50" s="1226"/>
      <c r="CA50" s="1226"/>
      <c r="CB50" s="1226"/>
      <c r="CC50" s="1226"/>
      <c r="CD50" s="1226"/>
      <c r="CE50" s="1226"/>
      <c r="CF50" s="1226" t="s">
        <v>567</v>
      </c>
      <c r="CG50" s="1226"/>
      <c r="CH50" s="1226"/>
      <c r="CI50" s="1226"/>
      <c r="CJ50" s="1226"/>
      <c r="CK50" s="1226"/>
      <c r="CL50" s="1226"/>
      <c r="CM50" s="1226"/>
      <c r="CN50" s="1226" t="s">
        <v>568</v>
      </c>
      <c r="CO50" s="1226"/>
      <c r="CP50" s="1226"/>
      <c r="CQ50" s="1226"/>
      <c r="CR50" s="1226"/>
      <c r="CS50" s="1226"/>
      <c r="CT50" s="1226"/>
      <c r="CU50" s="1226"/>
      <c r="CV50" s="1226" t="s">
        <v>569</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604</v>
      </c>
      <c r="AO51" s="1230"/>
      <c r="AP51" s="1230"/>
      <c r="AQ51" s="1230"/>
      <c r="AR51" s="1230"/>
      <c r="AS51" s="1230"/>
      <c r="AT51" s="1230"/>
      <c r="AU51" s="1230"/>
      <c r="AV51" s="1230"/>
      <c r="AW51" s="1230"/>
      <c r="AX51" s="1230"/>
      <c r="AY51" s="1230"/>
      <c r="AZ51" s="1230"/>
      <c r="BA51" s="1230"/>
      <c r="BB51" s="1230" t="s">
        <v>605</v>
      </c>
      <c r="BC51" s="1230"/>
      <c r="BD51" s="1230"/>
      <c r="BE51" s="1230"/>
      <c r="BF51" s="1230"/>
      <c r="BG51" s="1230"/>
      <c r="BH51" s="1230"/>
      <c r="BI51" s="1230"/>
      <c r="BJ51" s="1230"/>
      <c r="BK51" s="1230"/>
      <c r="BL51" s="1230"/>
      <c r="BM51" s="1230"/>
      <c r="BN51" s="1230"/>
      <c r="BO51" s="1230"/>
      <c r="BP51" s="1231">
        <v>60.6</v>
      </c>
      <c r="BQ51" s="1231"/>
      <c r="BR51" s="1231"/>
      <c r="BS51" s="1231"/>
      <c r="BT51" s="1231"/>
      <c r="BU51" s="1231"/>
      <c r="BV51" s="1231"/>
      <c r="BW51" s="1231"/>
      <c r="BX51" s="1231">
        <v>63</v>
      </c>
      <c r="BY51" s="1231"/>
      <c r="BZ51" s="1231"/>
      <c r="CA51" s="1231"/>
      <c r="CB51" s="1231"/>
      <c r="CC51" s="1231"/>
      <c r="CD51" s="1231"/>
      <c r="CE51" s="1231"/>
      <c r="CF51" s="1231">
        <v>59.5</v>
      </c>
      <c r="CG51" s="1231"/>
      <c r="CH51" s="1231"/>
      <c r="CI51" s="1231"/>
      <c r="CJ51" s="1231"/>
      <c r="CK51" s="1231"/>
      <c r="CL51" s="1231"/>
      <c r="CM51" s="1231"/>
      <c r="CN51" s="1231">
        <v>57.8</v>
      </c>
      <c r="CO51" s="1231"/>
      <c r="CP51" s="1231"/>
      <c r="CQ51" s="1231"/>
      <c r="CR51" s="1231"/>
      <c r="CS51" s="1231"/>
      <c r="CT51" s="1231"/>
      <c r="CU51" s="1231"/>
      <c r="CV51" s="1231">
        <v>71.2</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606</v>
      </c>
      <c r="BC53" s="1230"/>
      <c r="BD53" s="1230"/>
      <c r="BE53" s="1230"/>
      <c r="BF53" s="1230"/>
      <c r="BG53" s="1230"/>
      <c r="BH53" s="1230"/>
      <c r="BI53" s="1230"/>
      <c r="BJ53" s="1230"/>
      <c r="BK53" s="1230"/>
      <c r="BL53" s="1230"/>
      <c r="BM53" s="1230"/>
      <c r="BN53" s="1230"/>
      <c r="BO53" s="1230"/>
      <c r="BP53" s="1231">
        <v>59.6</v>
      </c>
      <c r="BQ53" s="1231"/>
      <c r="BR53" s="1231"/>
      <c r="BS53" s="1231"/>
      <c r="BT53" s="1231"/>
      <c r="BU53" s="1231"/>
      <c r="BV53" s="1231"/>
      <c r="BW53" s="1231"/>
      <c r="BX53" s="1231">
        <v>60.8</v>
      </c>
      <c r="BY53" s="1231"/>
      <c r="BZ53" s="1231"/>
      <c r="CA53" s="1231"/>
      <c r="CB53" s="1231"/>
      <c r="CC53" s="1231"/>
      <c r="CD53" s="1231"/>
      <c r="CE53" s="1231"/>
      <c r="CF53" s="1231">
        <v>62.1</v>
      </c>
      <c r="CG53" s="1231"/>
      <c r="CH53" s="1231"/>
      <c r="CI53" s="1231"/>
      <c r="CJ53" s="1231"/>
      <c r="CK53" s="1231"/>
      <c r="CL53" s="1231"/>
      <c r="CM53" s="1231"/>
      <c r="CN53" s="1231">
        <v>63.6</v>
      </c>
      <c r="CO53" s="1231"/>
      <c r="CP53" s="1231"/>
      <c r="CQ53" s="1231"/>
      <c r="CR53" s="1231"/>
      <c r="CS53" s="1231"/>
      <c r="CT53" s="1231"/>
      <c r="CU53" s="1231"/>
      <c r="CV53" s="1231">
        <v>63.7</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607</v>
      </c>
      <c r="AO55" s="1226"/>
      <c r="AP55" s="1226"/>
      <c r="AQ55" s="1226"/>
      <c r="AR55" s="1226"/>
      <c r="AS55" s="1226"/>
      <c r="AT55" s="1226"/>
      <c r="AU55" s="1226"/>
      <c r="AV55" s="1226"/>
      <c r="AW55" s="1226"/>
      <c r="AX55" s="1226"/>
      <c r="AY55" s="1226"/>
      <c r="AZ55" s="1226"/>
      <c r="BA55" s="1226"/>
      <c r="BB55" s="1230" t="s">
        <v>605</v>
      </c>
      <c r="BC55" s="1230"/>
      <c r="BD55" s="1230"/>
      <c r="BE55" s="1230"/>
      <c r="BF55" s="1230"/>
      <c r="BG55" s="1230"/>
      <c r="BH55" s="1230"/>
      <c r="BI55" s="1230"/>
      <c r="BJ55" s="1230"/>
      <c r="BK55" s="1230"/>
      <c r="BL55" s="1230"/>
      <c r="BM55" s="1230"/>
      <c r="BN55" s="1230"/>
      <c r="BO55" s="1230"/>
      <c r="BP55" s="1231">
        <v>34</v>
      </c>
      <c r="BQ55" s="1231"/>
      <c r="BR55" s="1231"/>
      <c r="BS55" s="1231"/>
      <c r="BT55" s="1231"/>
      <c r="BU55" s="1231"/>
      <c r="BV55" s="1231"/>
      <c r="BW55" s="1231"/>
      <c r="BX55" s="1231">
        <v>33.9</v>
      </c>
      <c r="BY55" s="1231"/>
      <c r="BZ55" s="1231"/>
      <c r="CA55" s="1231"/>
      <c r="CB55" s="1231"/>
      <c r="CC55" s="1231"/>
      <c r="CD55" s="1231"/>
      <c r="CE55" s="1231"/>
      <c r="CF55" s="1231">
        <v>31.5</v>
      </c>
      <c r="CG55" s="1231"/>
      <c r="CH55" s="1231"/>
      <c r="CI55" s="1231"/>
      <c r="CJ55" s="1231"/>
      <c r="CK55" s="1231"/>
      <c r="CL55" s="1231"/>
      <c r="CM55" s="1231"/>
      <c r="CN55" s="1231">
        <v>23.4</v>
      </c>
      <c r="CO55" s="1231"/>
      <c r="CP55" s="1231"/>
      <c r="CQ55" s="1231"/>
      <c r="CR55" s="1231"/>
      <c r="CS55" s="1231"/>
      <c r="CT55" s="1231"/>
      <c r="CU55" s="1231"/>
      <c r="CV55" s="1231">
        <v>18.2</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606</v>
      </c>
      <c r="BC57" s="1230"/>
      <c r="BD57" s="1230"/>
      <c r="BE57" s="1230"/>
      <c r="BF57" s="1230"/>
      <c r="BG57" s="1230"/>
      <c r="BH57" s="1230"/>
      <c r="BI57" s="1230"/>
      <c r="BJ57" s="1230"/>
      <c r="BK57" s="1230"/>
      <c r="BL57" s="1230"/>
      <c r="BM57" s="1230"/>
      <c r="BN57" s="1230"/>
      <c r="BO57" s="1230"/>
      <c r="BP57" s="1231">
        <v>61.1</v>
      </c>
      <c r="BQ57" s="1231"/>
      <c r="BR57" s="1231"/>
      <c r="BS57" s="1231"/>
      <c r="BT57" s="1231"/>
      <c r="BU57" s="1231"/>
      <c r="BV57" s="1231"/>
      <c r="BW57" s="1231"/>
      <c r="BX57" s="1231">
        <v>61.9</v>
      </c>
      <c r="BY57" s="1231"/>
      <c r="BZ57" s="1231"/>
      <c r="CA57" s="1231"/>
      <c r="CB57" s="1231"/>
      <c r="CC57" s="1231"/>
      <c r="CD57" s="1231"/>
      <c r="CE57" s="1231"/>
      <c r="CF57" s="1231">
        <v>62.7</v>
      </c>
      <c r="CG57" s="1231"/>
      <c r="CH57" s="1231"/>
      <c r="CI57" s="1231"/>
      <c r="CJ57" s="1231"/>
      <c r="CK57" s="1231"/>
      <c r="CL57" s="1231"/>
      <c r="CM57" s="1231"/>
      <c r="CN57" s="1231">
        <v>63.9</v>
      </c>
      <c r="CO57" s="1231"/>
      <c r="CP57" s="1231"/>
      <c r="CQ57" s="1231"/>
      <c r="CR57" s="1231"/>
      <c r="CS57" s="1231"/>
      <c r="CT57" s="1231"/>
      <c r="CU57" s="1231"/>
      <c r="CV57" s="1231">
        <v>64.8</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608</v>
      </c>
    </row>
    <row r="64" spans="1:109" x14ac:dyDescent="0.15">
      <c r="B64" s="259"/>
      <c r="G64" s="1208"/>
      <c r="I64" s="1240"/>
      <c r="J64" s="1240"/>
      <c r="K64" s="1240"/>
      <c r="L64" s="1240"/>
      <c r="M64" s="1240"/>
      <c r="N64" s="1241"/>
      <c r="AM64" s="1208"/>
      <c r="AN64" s="1208" t="s">
        <v>601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x14ac:dyDescent="0.15">
      <c r="B65" s="259"/>
      <c r="AN65" s="1210" t="s">
        <v>609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603</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565</v>
      </c>
      <c r="BQ72" s="1226"/>
      <c r="BR72" s="1226"/>
      <c r="BS72" s="1226"/>
      <c r="BT72" s="1226"/>
      <c r="BU72" s="1226"/>
      <c r="BV72" s="1226"/>
      <c r="BW72" s="1226"/>
      <c r="BX72" s="1226" t="s">
        <v>566</v>
      </c>
      <c r="BY72" s="1226"/>
      <c r="BZ72" s="1226"/>
      <c r="CA72" s="1226"/>
      <c r="CB72" s="1226"/>
      <c r="CC72" s="1226"/>
      <c r="CD72" s="1226"/>
      <c r="CE72" s="1226"/>
      <c r="CF72" s="1226" t="s">
        <v>567</v>
      </c>
      <c r="CG72" s="1226"/>
      <c r="CH72" s="1226"/>
      <c r="CI72" s="1226"/>
      <c r="CJ72" s="1226"/>
      <c r="CK72" s="1226"/>
      <c r="CL72" s="1226"/>
      <c r="CM72" s="1226"/>
      <c r="CN72" s="1226" t="s">
        <v>568</v>
      </c>
      <c r="CO72" s="1226"/>
      <c r="CP72" s="1226"/>
      <c r="CQ72" s="1226"/>
      <c r="CR72" s="1226"/>
      <c r="CS72" s="1226"/>
      <c r="CT72" s="1226"/>
      <c r="CU72" s="1226"/>
      <c r="CV72" s="1226" t="s">
        <v>569</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604</v>
      </c>
      <c r="AO73" s="1230"/>
      <c r="AP73" s="1230"/>
      <c r="AQ73" s="1230"/>
      <c r="AR73" s="1230"/>
      <c r="AS73" s="1230"/>
      <c r="AT73" s="1230"/>
      <c r="AU73" s="1230"/>
      <c r="AV73" s="1230"/>
      <c r="AW73" s="1230"/>
      <c r="AX73" s="1230"/>
      <c r="AY73" s="1230"/>
      <c r="AZ73" s="1230"/>
      <c r="BA73" s="1230"/>
      <c r="BB73" s="1230" t="s">
        <v>605</v>
      </c>
      <c r="BC73" s="1230"/>
      <c r="BD73" s="1230"/>
      <c r="BE73" s="1230"/>
      <c r="BF73" s="1230"/>
      <c r="BG73" s="1230"/>
      <c r="BH73" s="1230"/>
      <c r="BI73" s="1230"/>
      <c r="BJ73" s="1230"/>
      <c r="BK73" s="1230"/>
      <c r="BL73" s="1230"/>
      <c r="BM73" s="1230"/>
      <c r="BN73" s="1230"/>
      <c r="BO73" s="1230"/>
      <c r="BP73" s="1231">
        <v>60.6</v>
      </c>
      <c r="BQ73" s="1231"/>
      <c r="BR73" s="1231"/>
      <c r="BS73" s="1231"/>
      <c r="BT73" s="1231"/>
      <c r="BU73" s="1231"/>
      <c r="BV73" s="1231"/>
      <c r="BW73" s="1231"/>
      <c r="BX73" s="1231">
        <v>63</v>
      </c>
      <c r="BY73" s="1231"/>
      <c r="BZ73" s="1231"/>
      <c r="CA73" s="1231"/>
      <c r="CB73" s="1231"/>
      <c r="CC73" s="1231"/>
      <c r="CD73" s="1231"/>
      <c r="CE73" s="1231"/>
      <c r="CF73" s="1231">
        <v>59.5</v>
      </c>
      <c r="CG73" s="1231"/>
      <c r="CH73" s="1231"/>
      <c r="CI73" s="1231"/>
      <c r="CJ73" s="1231"/>
      <c r="CK73" s="1231"/>
      <c r="CL73" s="1231"/>
      <c r="CM73" s="1231"/>
      <c r="CN73" s="1231">
        <v>57.8</v>
      </c>
      <c r="CO73" s="1231"/>
      <c r="CP73" s="1231"/>
      <c r="CQ73" s="1231"/>
      <c r="CR73" s="1231"/>
      <c r="CS73" s="1231"/>
      <c r="CT73" s="1231"/>
      <c r="CU73" s="1231"/>
      <c r="CV73" s="1231">
        <v>71.2</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610</v>
      </c>
      <c r="BC75" s="1230"/>
      <c r="BD75" s="1230"/>
      <c r="BE75" s="1230"/>
      <c r="BF75" s="1230"/>
      <c r="BG75" s="1230"/>
      <c r="BH75" s="1230"/>
      <c r="BI75" s="1230"/>
      <c r="BJ75" s="1230"/>
      <c r="BK75" s="1230"/>
      <c r="BL75" s="1230"/>
      <c r="BM75" s="1230"/>
      <c r="BN75" s="1230"/>
      <c r="BO75" s="1230"/>
      <c r="BP75" s="1231">
        <v>9.3000000000000007</v>
      </c>
      <c r="BQ75" s="1231"/>
      <c r="BR75" s="1231"/>
      <c r="BS75" s="1231"/>
      <c r="BT75" s="1231"/>
      <c r="BU75" s="1231"/>
      <c r="BV75" s="1231"/>
      <c r="BW75" s="1231"/>
      <c r="BX75" s="1231">
        <v>9.5</v>
      </c>
      <c r="BY75" s="1231"/>
      <c r="BZ75" s="1231"/>
      <c r="CA75" s="1231"/>
      <c r="CB75" s="1231"/>
      <c r="CC75" s="1231"/>
      <c r="CD75" s="1231"/>
      <c r="CE75" s="1231"/>
      <c r="CF75" s="1231">
        <v>9.6999999999999993</v>
      </c>
      <c r="CG75" s="1231"/>
      <c r="CH75" s="1231"/>
      <c r="CI75" s="1231"/>
      <c r="CJ75" s="1231"/>
      <c r="CK75" s="1231"/>
      <c r="CL75" s="1231"/>
      <c r="CM75" s="1231"/>
      <c r="CN75" s="1231">
        <v>9.9</v>
      </c>
      <c r="CO75" s="1231"/>
      <c r="CP75" s="1231"/>
      <c r="CQ75" s="1231"/>
      <c r="CR75" s="1231"/>
      <c r="CS75" s="1231"/>
      <c r="CT75" s="1231"/>
      <c r="CU75" s="1231"/>
      <c r="CV75" s="1231">
        <v>10.199999999999999</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607</v>
      </c>
      <c r="AO77" s="1226"/>
      <c r="AP77" s="1226"/>
      <c r="AQ77" s="1226"/>
      <c r="AR77" s="1226"/>
      <c r="AS77" s="1226"/>
      <c r="AT77" s="1226"/>
      <c r="AU77" s="1226"/>
      <c r="AV77" s="1226"/>
      <c r="AW77" s="1226"/>
      <c r="AX77" s="1226"/>
      <c r="AY77" s="1226"/>
      <c r="AZ77" s="1226"/>
      <c r="BA77" s="1226"/>
      <c r="BB77" s="1230" t="s">
        <v>605</v>
      </c>
      <c r="BC77" s="1230"/>
      <c r="BD77" s="1230"/>
      <c r="BE77" s="1230"/>
      <c r="BF77" s="1230"/>
      <c r="BG77" s="1230"/>
      <c r="BH77" s="1230"/>
      <c r="BI77" s="1230"/>
      <c r="BJ77" s="1230"/>
      <c r="BK77" s="1230"/>
      <c r="BL77" s="1230"/>
      <c r="BM77" s="1230"/>
      <c r="BN77" s="1230"/>
      <c r="BO77" s="1230"/>
      <c r="BP77" s="1231">
        <v>34</v>
      </c>
      <c r="BQ77" s="1231"/>
      <c r="BR77" s="1231"/>
      <c r="BS77" s="1231"/>
      <c r="BT77" s="1231"/>
      <c r="BU77" s="1231"/>
      <c r="BV77" s="1231"/>
      <c r="BW77" s="1231"/>
      <c r="BX77" s="1231">
        <v>33.9</v>
      </c>
      <c r="BY77" s="1231"/>
      <c r="BZ77" s="1231"/>
      <c r="CA77" s="1231"/>
      <c r="CB77" s="1231"/>
      <c r="CC77" s="1231"/>
      <c r="CD77" s="1231"/>
      <c r="CE77" s="1231"/>
      <c r="CF77" s="1231">
        <v>31.5</v>
      </c>
      <c r="CG77" s="1231"/>
      <c r="CH77" s="1231"/>
      <c r="CI77" s="1231"/>
      <c r="CJ77" s="1231"/>
      <c r="CK77" s="1231"/>
      <c r="CL77" s="1231"/>
      <c r="CM77" s="1231"/>
      <c r="CN77" s="1231">
        <v>23.4</v>
      </c>
      <c r="CO77" s="1231"/>
      <c r="CP77" s="1231"/>
      <c r="CQ77" s="1231"/>
      <c r="CR77" s="1231"/>
      <c r="CS77" s="1231"/>
      <c r="CT77" s="1231"/>
      <c r="CU77" s="1231"/>
      <c r="CV77" s="1231">
        <v>18.2</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610</v>
      </c>
      <c r="BC79" s="1230"/>
      <c r="BD79" s="1230"/>
      <c r="BE79" s="1230"/>
      <c r="BF79" s="1230"/>
      <c r="BG79" s="1230"/>
      <c r="BH79" s="1230"/>
      <c r="BI79" s="1230"/>
      <c r="BJ79" s="1230"/>
      <c r="BK79" s="1230"/>
      <c r="BL79" s="1230"/>
      <c r="BM79" s="1230"/>
      <c r="BN79" s="1230"/>
      <c r="BO79" s="1230"/>
      <c r="BP79" s="1231">
        <v>5.9</v>
      </c>
      <c r="BQ79" s="1231"/>
      <c r="BR79" s="1231"/>
      <c r="BS79" s="1231"/>
      <c r="BT79" s="1231"/>
      <c r="BU79" s="1231"/>
      <c r="BV79" s="1231"/>
      <c r="BW79" s="1231"/>
      <c r="BX79" s="1231">
        <v>5.7</v>
      </c>
      <c r="BY79" s="1231"/>
      <c r="BZ79" s="1231"/>
      <c r="CA79" s="1231"/>
      <c r="CB79" s="1231"/>
      <c r="CC79" s="1231"/>
      <c r="CD79" s="1231"/>
      <c r="CE79" s="1231"/>
      <c r="CF79" s="1231">
        <v>5.4</v>
      </c>
      <c r="CG79" s="1231"/>
      <c r="CH79" s="1231"/>
      <c r="CI79" s="1231"/>
      <c r="CJ79" s="1231"/>
      <c r="CK79" s="1231"/>
      <c r="CL79" s="1231"/>
      <c r="CM79" s="1231"/>
      <c r="CN79" s="1231">
        <v>5.2</v>
      </c>
      <c r="CO79" s="1231"/>
      <c r="CP79" s="1231"/>
      <c r="CQ79" s="1231"/>
      <c r="CR79" s="1231"/>
      <c r="CS79" s="1231"/>
      <c r="CT79" s="1231"/>
      <c r="CU79" s="1231"/>
      <c r="CV79" s="1231">
        <v>5.2</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xQ48DQ2QoSVLmGnP7mf6Jj0InA8PqInzWq2pEUAta+EgzAhQ5MjNrp7IdFiNDfiFzLgDDqxYCRYD6D+ZAHAYaQ==" saltValue="Q2LHtCEeESzRU4ETyz28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12AEC-6EE6-45EF-AAA5-DC91B39E0E5F}">
  <sheetPr>
    <pageSetUpPr fitToPage="1"/>
  </sheetPr>
  <dimension ref="A1:DR125"/>
  <sheetViews>
    <sheetView showGridLines="0" zoomScaleNormal="100" zoomScaleSheetLayoutView="70" workbookViewId="0">
      <selection activeCell="AG110" sqref="AG11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512</v>
      </c>
    </row>
  </sheetData>
  <sheetProtection algorithmName="SHA-512" hashValue="3qSDoab9oRi/ona8/O9Ce27xEtdxLyfthO6k+/jhLMyl1zCpsHZaNQLfqVZjir5mapegzMsr7bMcznKi8ALITw==" saltValue="i+USf7L5hF6oF+5kstyX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A6843-0D91-4941-957F-54BC31AFCDB1}">
  <sheetPr>
    <pageSetUpPr fitToPage="1"/>
  </sheetPr>
  <dimension ref="A1:DR125"/>
  <sheetViews>
    <sheetView showGridLines="0" topLeftCell="A52" zoomScaleNormal="100" zoomScaleSheetLayoutView="55" workbookViewId="0">
      <selection activeCell="AG110" sqref="AG11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512</v>
      </c>
    </row>
  </sheetData>
  <sheetProtection algorithmName="SHA-512" hashValue="h21GC8LIgaAfuVPYXt6yYWxqb97V5nrYSz8uL+MBlZOLkp7B+42e9aZrMCAP70TF8IlsF4x/9mP1tejUdnefNA==" saltValue="2X6u0pjV3AbMRDjvPT37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56</v>
      </c>
      <c r="E2" s="147"/>
      <c r="F2" s="148" t="s">
        <v>562</v>
      </c>
      <c r="G2" s="149"/>
      <c r="H2" s="150"/>
    </row>
    <row r="3" spans="1:8" x14ac:dyDescent="0.15">
      <c r="A3" s="146" t="s">
        <v>555</v>
      </c>
      <c r="B3" s="151"/>
      <c r="C3" s="152"/>
      <c r="D3" s="153">
        <v>45470</v>
      </c>
      <c r="E3" s="154"/>
      <c r="F3" s="155">
        <v>46457</v>
      </c>
      <c r="G3" s="156"/>
      <c r="H3" s="157"/>
    </row>
    <row r="4" spans="1:8" x14ac:dyDescent="0.15">
      <c r="A4" s="158"/>
      <c r="B4" s="159"/>
      <c r="C4" s="160"/>
      <c r="D4" s="161">
        <v>21607</v>
      </c>
      <c r="E4" s="162"/>
      <c r="F4" s="163">
        <v>24020</v>
      </c>
      <c r="G4" s="164"/>
      <c r="H4" s="165"/>
    </row>
    <row r="5" spans="1:8" x14ac:dyDescent="0.15">
      <c r="A5" s="146" t="s">
        <v>557</v>
      </c>
      <c r="B5" s="151"/>
      <c r="C5" s="152"/>
      <c r="D5" s="153">
        <v>59573</v>
      </c>
      <c r="E5" s="154"/>
      <c r="F5" s="155">
        <v>51849</v>
      </c>
      <c r="G5" s="156"/>
      <c r="H5" s="157"/>
    </row>
    <row r="6" spans="1:8" x14ac:dyDescent="0.15">
      <c r="A6" s="158"/>
      <c r="B6" s="159"/>
      <c r="C6" s="160"/>
      <c r="D6" s="161">
        <v>27850</v>
      </c>
      <c r="E6" s="162"/>
      <c r="F6" s="163">
        <v>26326</v>
      </c>
      <c r="G6" s="164"/>
      <c r="H6" s="165"/>
    </row>
    <row r="7" spans="1:8" x14ac:dyDescent="0.15">
      <c r="A7" s="146" t="s">
        <v>558</v>
      </c>
      <c r="B7" s="151"/>
      <c r="C7" s="152"/>
      <c r="D7" s="153">
        <v>59687</v>
      </c>
      <c r="E7" s="154"/>
      <c r="F7" s="155">
        <v>52191</v>
      </c>
      <c r="G7" s="156"/>
      <c r="H7" s="157"/>
    </row>
    <row r="8" spans="1:8" x14ac:dyDescent="0.15">
      <c r="A8" s="158"/>
      <c r="B8" s="159"/>
      <c r="C8" s="160"/>
      <c r="D8" s="161">
        <v>23078</v>
      </c>
      <c r="E8" s="162"/>
      <c r="F8" s="163">
        <v>26807</v>
      </c>
      <c r="G8" s="164"/>
      <c r="H8" s="165"/>
    </row>
    <row r="9" spans="1:8" x14ac:dyDescent="0.15">
      <c r="A9" s="146" t="s">
        <v>559</v>
      </c>
      <c r="B9" s="151"/>
      <c r="C9" s="152"/>
      <c r="D9" s="153">
        <v>62806</v>
      </c>
      <c r="E9" s="154"/>
      <c r="F9" s="155">
        <v>48105</v>
      </c>
      <c r="G9" s="156"/>
      <c r="H9" s="157"/>
    </row>
    <row r="10" spans="1:8" x14ac:dyDescent="0.15">
      <c r="A10" s="158"/>
      <c r="B10" s="159"/>
      <c r="C10" s="160"/>
      <c r="D10" s="161">
        <v>30866</v>
      </c>
      <c r="E10" s="162"/>
      <c r="F10" s="163">
        <v>24072</v>
      </c>
      <c r="G10" s="164"/>
      <c r="H10" s="165"/>
    </row>
    <row r="11" spans="1:8" x14ac:dyDescent="0.15">
      <c r="A11" s="146" t="s">
        <v>560</v>
      </c>
      <c r="B11" s="151"/>
      <c r="C11" s="152"/>
      <c r="D11" s="153">
        <v>73418</v>
      </c>
      <c r="E11" s="154"/>
      <c r="F11" s="155">
        <v>47446</v>
      </c>
      <c r="G11" s="156"/>
      <c r="H11" s="157"/>
    </row>
    <row r="12" spans="1:8" x14ac:dyDescent="0.15">
      <c r="A12" s="158"/>
      <c r="B12" s="159"/>
      <c r="C12" s="166"/>
      <c r="D12" s="161">
        <v>41058</v>
      </c>
      <c r="E12" s="162"/>
      <c r="F12" s="163">
        <v>24371</v>
      </c>
      <c r="G12" s="164"/>
      <c r="H12" s="165"/>
    </row>
    <row r="13" spans="1:8" x14ac:dyDescent="0.15">
      <c r="A13" s="146"/>
      <c r="B13" s="151"/>
      <c r="C13" s="152"/>
      <c r="D13" s="153">
        <v>60191</v>
      </c>
      <c r="E13" s="154"/>
      <c r="F13" s="155">
        <v>49210</v>
      </c>
      <c r="G13" s="167"/>
      <c r="H13" s="157"/>
    </row>
    <row r="14" spans="1:8" x14ac:dyDescent="0.15">
      <c r="A14" s="158"/>
      <c r="B14" s="159"/>
      <c r="C14" s="160"/>
      <c r="D14" s="161">
        <v>28892</v>
      </c>
      <c r="E14" s="162"/>
      <c r="F14" s="163">
        <v>25119</v>
      </c>
      <c r="G14" s="164"/>
      <c r="H14" s="165"/>
    </row>
    <row r="17" spans="1:11" x14ac:dyDescent="0.15">
      <c r="A17" s="142" t="s">
        <v>57</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58</v>
      </c>
      <c r="B19" s="168">
        <f>ROUND(VALUE(SUBSTITUTE(実質収支比率等に係る経年分析!F$48,"▲","-")),2)</f>
        <v>1.61</v>
      </c>
      <c r="C19" s="168">
        <f>ROUND(VALUE(SUBSTITUTE(実質収支比率等に係る経年分析!G$48,"▲","-")),2)</f>
        <v>0.64</v>
      </c>
      <c r="D19" s="168">
        <f>ROUND(VALUE(SUBSTITUTE(実質収支比率等に係る経年分析!H$48,"▲","-")),2)</f>
        <v>1.47</v>
      </c>
      <c r="E19" s="168">
        <f>ROUND(VALUE(SUBSTITUTE(実質収支比率等に係る経年分析!I$48,"▲","-")),2)</f>
        <v>2.35</v>
      </c>
      <c r="F19" s="168">
        <f>ROUND(VALUE(SUBSTITUTE(実質収支比率等に係る経年分析!J$48,"▲","-")),2)</f>
        <v>2.74</v>
      </c>
    </row>
    <row r="20" spans="1:11" x14ac:dyDescent="0.15">
      <c r="A20" s="168" t="s">
        <v>59</v>
      </c>
      <c r="B20" s="168">
        <f>ROUND(VALUE(SUBSTITUTE(実質収支比率等に係る経年分析!F$47,"▲","-")),2)</f>
        <v>12.1</v>
      </c>
      <c r="C20" s="168">
        <f>ROUND(VALUE(SUBSTITUTE(実質収支比率等に係る経年分析!G$47,"▲","-")),2)</f>
        <v>12.08</v>
      </c>
      <c r="D20" s="168">
        <f>ROUND(VALUE(SUBSTITUTE(実質収支比率等に係る経年分析!H$47,"▲","-")),2)</f>
        <v>12.82</v>
      </c>
      <c r="E20" s="168">
        <f>ROUND(VALUE(SUBSTITUTE(実質収支比率等に係る経年分析!I$47,"▲","-")),2)</f>
        <v>13.03</v>
      </c>
      <c r="F20" s="168">
        <f>ROUND(VALUE(SUBSTITUTE(実質収支比率等に係る経年分析!J$47,"▲","-")),2)</f>
        <v>10.28</v>
      </c>
    </row>
    <row r="21" spans="1:11" x14ac:dyDescent="0.15">
      <c r="A21" s="168" t="s">
        <v>60</v>
      </c>
      <c r="B21" s="168">
        <f>IF(ISNUMBER(VALUE(SUBSTITUTE(実質収支比率等に係る経年分析!F$49,"▲","-"))),ROUND(VALUE(SUBSTITUTE(実質収支比率等に係る経年分析!F$49,"▲","-")),2),NA())</f>
        <v>-0.52</v>
      </c>
      <c r="C21" s="168">
        <f>IF(ISNUMBER(VALUE(SUBSTITUTE(実質収支比率等に係る経年分析!G$49,"▲","-"))),ROUND(VALUE(SUBSTITUTE(実質収支比率等に係る経年分析!G$49,"▲","-")),2),NA())</f>
        <v>-0.98</v>
      </c>
      <c r="D21" s="168">
        <f>IF(ISNUMBER(VALUE(SUBSTITUTE(実質収支比率等に係る経年分析!H$49,"▲","-"))),ROUND(VALUE(SUBSTITUTE(実質収支比率等に係る経年分析!H$49,"▲","-")),2),NA())</f>
        <v>1.77</v>
      </c>
      <c r="E21" s="168">
        <f>IF(ISNUMBER(VALUE(SUBSTITUTE(実質収支比率等に係る経年分析!I$49,"▲","-"))),ROUND(VALUE(SUBSTITUTE(実質収支比率等に係る経年分析!I$49,"▲","-")),2),NA())</f>
        <v>1.69</v>
      </c>
      <c r="F21" s="168">
        <f>IF(ISNUMBER(VALUE(SUBSTITUTE(実質収支比率等に係る経年分析!J$49,"▲","-"))),ROUND(VALUE(SUBSTITUTE(実質収支比率等に係る経年分析!J$49,"▲","-")),2),NA())</f>
        <v>-2.7</v>
      </c>
    </row>
    <row r="24" spans="1:11" x14ac:dyDescent="0.15">
      <c r="A24" s="142" t="s">
        <v>61</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62</v>
      </c>
      <c r="C26" s="169" t="s">
        <v>63</v>
      </c>
      <c r="D26" s="169" t="s">
        <v>62</v>
      </c>
      <c r="E26" s="169" t="s">
        <v>63</v>
      </c>
      <c r="F26" s="169" t="s">
        <v>62</v>
      </c>
      <c r="G26" s="169" t="s">
        <v>63</v>
      </c>
      <c r="H26" s="169" t="s">
        <v>62</v>
      </c>
      <c r="I26" s="169" t="s">
        <v>63</v>
      </c>
      <c r="J26" s="169" t="s">
        <v>62</v>
      </c>
      <c r="K26" s="169" t="s">
        <v>63</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後期高齢者医療費特別会計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母子父子寡婦福祉資金貸付事業費特別会計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15">
      <c r="A31" s="169" t="str">
        <f>IF(連結実質赤字比率に係る赤字・黒字の構成分析!C$39="",NA(),連結実質赤字比率に係る赤字・黒字の構成分析!C$39)</f>
        <v>介護保険事業費特別会計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0.19</v>
      </c>
    </row>
    <row r="32" spans="1:11" x14ac:dyDescent="0.15">
      <c r="A32" s="169" t="str">
        <f>IF(連結実質赤字比率に係る赤字・黒字の構成分析!C$38="",NA(),連結実質赤字比率に係る赤字・黒字の構成分析!C$38)</f>
        <v>国民健康保険費特別会計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0.28999999999999998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0.19</v>
      </c>
    </row>
    <row r="33" spans="1:16" x14ac:dyDescent="0.15">
      <c r="A33" s="169" t="str">
        <f>IF(連結実質赤字比率に係る赤字・黒字の構成分析!C$37="",NA(),連結実質赤字比率に係る赤字・黒字の構成分析!C$37)</f>
        <v>病院事業会計</v>
      </c>
      <c r="B33" s="169">
        <f>IF(ROUND(VALUE(SUBSTITUTE(連結実質赤字比率に係る赤字・黒字の構成分析!F$37,"▲", "-")), 2) &lt; 0, ABS(ROUND(VALUE(SUBSTITUTE(連結実質赤字比率に係る赤字・黒字の構成分析!F$37,"▲", "-")), 2)), NA())</f>
        <v>0.33</v>
      </c>
      <c r="C33" s="169" t="e">
        <f>IF(ROUND(VALUE(SUBSTITUTE(連結実質赤字比率に係る赤字・黒字の構成分析!F$37,"▲", "-")), 2) &gt;= 0, ABS(ROUND(VALUE(SUBSTITUTE(連結実質赤字比率に係る赤字・黒字の構成分析!F$37,"▲", "-")), 2)), NA())</f>
        <v>#N/A</v>
      </c>
      <c r="D33" s="169">
        <f>IF(ROUND(VALUE(SUBSTITUTE(連結実質赤字比率に係る赤字・黒字の構成分析!G$37,"▲", "-")), 2) &lt; 0, ABS(ROUND(VALUE(SUBSTITUTE(連結実質赤字比率に係る赤字・黒字の構成分析!G$37,"▲", "-")), 2)), NA())</f>
        <v>0.46</v>
      </c>
      <c r="E33" s="169" t="e">
        <f>IF(ROUND(VALUE(SUBSTITUTE(連結実質赤字比率に係る赤字・黒字の構成分析!G$37,"▲", "-")), 2) &gt;= 0, ABS(ROUND(VALUE(SUBSTITUTE(連結実質赤字比率に係る赤字・黒字の構成分析!G$37,"▲", "-")), 2)), NA())</f>
        <v>#N/A</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2.61</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4.68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5.89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6.75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8.83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16.53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16.22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14.64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13.67</v>
      </c>
    </row>
    <row r="39" spans="1:16" x14ac:dyDescent="0.15">
      <c r="A39" s="142" t="s">
        <v>64</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65</v>
      </c>
      <c r="C41" s="170"/>
      <c r="D41" s="170" t="s">
        <v>66</v>
      </c>
      <c r="E41" s="170" t="s">
        <v>65</v>
      </c>
      <c r="F41" s="170"/>
      <c r="G41" s="170" t="s">
        <v>66</v>
      </c>
      <c r="H41" s="170" t="s">
        <v>65</v>
      </c>
      <c r="I41" s="170"/>
      <c r="J41" s="170" t="s">
        <v>66</v>
      </c>
      <c r="K41" s="170" t="s">
        <v>65</v>
      </c>
      <c r="L41" s="170"/>
      <c r="M41" s="170" t="s">
        <v>66</v>
      </c>
      <c r="N41" s="170" t="s">
        <v>65</v>
      </c>
      <c r="O41" s="170"/>
      <c r="P41" s="170" t="s">
        <v>66</v>
      </c>
    </row>
    <row r="42" spans="1:16" x14ac:dyDescent="0.15">
      <c r="A42" s="170" t="s">
        <v>67</v>
      </c>
      <c r="B42" s="170"/>
      <c r="C42" s="170"/>
      <c r="D42" s="170">
        <f>'実質公債費比率（分子）の構造'!K$52</f>
        <v>11406</v>
      </c>
      <c r="E42" s="170"/>
      <c r="F42" s="170"/>
      <c r="G42" s="170">
        <f>'実質公債費比率（分子）の構造'!L$52</f>
        <v>11069</v>
      </c>
      <c r="H42" s="170"/>
      <c r="I42" s="170"/>
      <c r="J42" s="170">
        <f>'実質公債費比率（分子）の構造'!M$52</f>
        <v>10842</v>
      </c>
      <c r="K42" s="170"/>
      <c r="L42" s="170"/>
      <c r="M42" s="170">
        <f>'実質公債費比率（分子）の構造'!N$52</f>
        <v>10716</v>
      </c>
      <c r="N42" s="170"/>
      <c r="O42" s="170"/>
      <c r="P42" s="170">
        <f>'実質公債費比率（分子）の構造'!O$52</f>
        <v>10657</v>
      </c>
    </row>
    <row r="43" spans="1:16" x14ac:dyDescent="0.15">
      <c r="A43" s="170" t="s">
        <v>68</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69</v>
      </c>
      <c r="B44" s="170">
        <f>'実質公債費比率（分子）の構造'!K$50</f>
        <v>168</v>
      </c>
      <c r="C44" s="170"/>
      <c r="D44" s="170"/>
      <c r="E44" s="170">
        <f>'実質公債費比率（分子）の構造'!L$50</f>
        <v>147</v>
      </c>
      <c r="F44" s="170"/>
      <c r="G44" s="170"/>
      <c r="H44" s="170">
        <f>'実質公債費比率（分子）の構造'!M$50</f>
        <v>111</v>
      </c>
      <c r="I44" s="170"/>
      <c r="J44" s="170"/>
      <c r="K44" s="170">
        <f>'実質公債費比率（分子）の構造'!N$50</f>
        <v>91</v>
      </c>
      <c r="L44" s="170"/>
      <c r="M44" s="170"/>
      <c r="N44" s="170">
        <f>'実質公債費比率（分子）の構造'!O$50</f>
        <v>265</v>
      </c>
      <c r="O44" s="170"/>
      <c r="P44" s="170"/>
    </row>
    <row r="45" spans="1:16" x14ac:dyDescent="0.15">
      <c r="A45" s="170" t="s">
        <v>70</v>
      </c>
      <c r="B45" s="170">
        <f>'実質公債費比率（分子）の構造'!K$49</f>
        <v>499</v>
      </c>
      <c r="C45" s="170"/>
      <c r="D45" s="170"/>
      <c r="E45" s="170">
        <f>'実質公債費比率（分子）の構造'!L$49</f>
        <v>563</v>
      </c>
      <c r="F45" s="170"/>
      <c r="G45" s="170"/>
      <c r="H45" s="170">
        <f>'実質公債費比率（分子）の構造'!M$49</f>
        <v>541</v>
      </c>
      <c r="I45" s="170"/>
      <c r="J45" s="170"/>
      <c r="K45" s="170">
        <f>'実質公債費比率（分子）の構造'!N$49</f>
        <v>572</v>
      </c>
      <c r="L45" s="170"/>
      <c r="M45" s="170"/>
      <c r="N45" s="170">
        <f>'実質公債費比率（分子）の構造'!O$49</f>
        <v>552</v>
      </c>
      <c r="O45" s="170"/>
      <c r="P45" s="170"/>
    </row>
    <row r="46" spans="1:16" x14ac:dyDescent="0.15">
      <c r="A46" s="170" t="s">
        <v>71</v>
      </c>
      <c r="B46" s="170">
        <f>'実質公債費比率（分子）の構造'!K$48</f>
        <v>3460</v>
      </c>
      <c r="C46" s="170"/>
      <c r="D46" s="170"/>
      <c r="E46" s="170">
        <f>'実質公債費比率（分子）の構造'!L$48</f>
        <v>3399</v>
      </c>
      <c r="F46" s="170"/>
      <c r="G46" s="170"/>
      <c r="H46" s="170">
        <f>'実質公債費比率（分子）の構造'!M$48</f>
        <v>3358</v>
      </c>
      <c r="I46" s="170"/>
      <c r="J46" s="170"/>
      <c r="K46" s="170">
        <f>'実質公債費比率（分子）の構造'!N$48</f>
        <v>3351</v>
      </c>
      <c r="L46" s="170"/>
      <c r="M46" s="170"/>
      <c r="N46" s="170">
        <f>'実質公債費比率（分子）の構造'!O$48</f>
        <v>3318</v>
      </c>
      <c r="O46" s="170"/>
      <c r="P46" s="170"/>
    </row>
    <row r="47" spans="1:16" x14ac:dyDescent="0.15">
      <c r="A47" s="170" t="s">
        <v>72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73</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74</v>
      </c>
      <c r="B49" s="170">
        <f>'実質公債費比率（分子）の構造'!K$45</f>
        <v>12436</v>
      </c>
      <c r="C49" s="170"/>
      <c r="D49" s="170"/>
      <c r="E49" s="170">
        <f>'実質公債費比率（分子）の構造'!L$45</f>
        <v>12353</v>
      </c>
      <c r="F49" s="170"/>
      <c r="G49" s="170"/>
      <c r="H49" s="170">
        <f>'実質公債費比率（分子）の構造'!M$45</f>
        <v>12364</v>
      </c>
      <c r="I49" s="170"/>
      <c r="J49" s="170"/>
      <c r="K49" s="170">
        <f>'実質公債費比率（分子）の構造'!N$45</f>
        <v>12536</v>
      </c>
      <c r="L49" s="170"/>
      <c r="M49" s="170"/>
      <c r="N49" s="170">
        <f>'実質公債費比率（分子）の構造'!O$45</f>
        <v>12844</v>
      </c>
      <c r="O49" s="170"/>
      <c r="P49" s="170"/>
    </row>
    <row r="50" spans="1:16" x14ac:dyDescent="0.15">
      <c r="A50" s="170" t="s">
        <v>75</v>
      </c>
      <c r="B50" s="170" t="e">
        <f>NA()</f>
        <v>#N/A</v>
      </c>
      <c r="C50" s="170">
        <f>IF(ISNUMBER('実質公債費比率（分子）の構造'!K$53),'実質公債費比率（分子）の構造'!K$53,NA())</f>
        <v>5157</v>
      </c>
      <c r="D50" s="170" t="e">
        <f>NA()</f>
        <v>#N/A</v>
      </c>
      <c r="E50" s="170" t="e">
        <f>NA()</f>
        <v>#N/A</v>
      </c>
      <c r="F50" s="170">
        <f>IF(ISNUMBER('実質公債費比率（分子）の構造'!L$53),'実質公債費比率（分子）の構造'!L$53,NA())</f>
        <v>5393</v>
      </c>
      <c r="G50" s="170" t="e">
        <f>NA()</f>
        <v>#N/A</v>
      </c>
      <c r="H50" s="170" t="e">
        <f>NA()</f>
        <v>#N/A</v>
      </c>
      <c r="I50" s="170">
        <f>IF(ISNUMBER('実質公債費比率（分子）の構造'!M$53),'実質公債費比率（分子）の構造'!M$53,NA())</f>
        <v>5532</v>
      </c>
      <c r="J50" s="170" t="e">
        <f>NA()</f>
        <v>#N/A</v>
      </c>
      <c r="K50" s="170" t="e">
        <f>NA()</f>
        <v>#N/A</v>
      </c>
      <c r="L50" s="170">
        <f>IF(ISNUMBER('実質公債費比率（分子）の構造'!N$53),'実質公債費比率（分子）の構造'!N$53,NA())</f>
        <v>5834</v>
      </c>
      <c r="M50" s="170" t="e">
        <f>NA()</f>
        <v>#N/A</v>
      </c>
      <c r="N50" s="170" t="e">
        <f>NA()</f>
        <v>#N/A</v>
      </c>
      <c r="O50" s="170">
        <f>IF(ISNUMBER('実質公債費比率（分子）の構造'!O$53),'実質公債費比率（分子）の構造'!O$53,NA())</f>
        <v>6322</v>
      </c>
      <c r="P50" s="170" t="e">
        <f>NA()</f>
        <v>#N/A</v>
      </c>
    </row>
    <row r="53" spans="1:16" x14ac:dyDescent="0.15">
      <c r="A53" s="142" t="s">
        <v>76</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77</v>
      </c>
      <c r="C55" s="169"/>
      <c r="D55" s="169" t="s">
        <v>78</v>
      </c>
      <c r="E55" s="169" t="s">
        <v>77</v>
      </c>
      <c r="F55" s="169"/>
      <c r="G55" s="169" t="s">
        <v>78</v>
      </c>
      <c r="H55" s="169" t="s">
        <v>77</v>
      </c>
      <c r="I55" s="169"/>
      <c r="J55" s="169" t="s">
        <v>78</v>
      </c>
      <c r="K55" s="169" t="s">
        <v>77</v>
      </c>
      <c r="L55" s="169"/>
      <c r="M55" s="169" t="s">
        <v>78</v>
      </c>
      <c r="N55" s="169" t="s">
        <v>77</v>
      </c>
      <c r="O55" s="169"/>
      <c r="P55" s="169" t="s">
        <v>78</v>
      </c>
    </row>
    <row r="56" spans="1:16" x14ac:dyDescent="0.15">
      <c r="A56" s="169" t="s">
        <v>45</v>
      </c>
      <c r="B56" s="169"/>
      <c r="C56" s="169"/>
      <c r="D56" s="169">
        <f>'将来負担比率（分子）の構造'!I$52</f>
        <v>104948</v>
      </c>
      <c r="E56" s="169"/>
      <c r="F56" s="169"/>
      <c r="G56" s="169">
        <f>'将来負担比率（分子）の構造'!J$52</f>
        <v>104005</v>
      </c>
      <c r="H56" s="169"/>
      <c r="I56" s="169"/>
      <c r="J56" s="169">
        <f>'将来負担比率（分子）の構造'!K$52</f>
        <v>103394</v>
      </c>
      <c r="K56" s="169"/>
      <c r="L56" s="169"/>
      <c r="M56" s="169">
        <f>'将来負担比率（分子）の構造'!L$52</f>
        <v>102806</v>
      </c>
      <c r="N56" s="169"/>
      <c r="O56" s="169"/>
      <c r="P56" s="169">
        <f>'将来負担比率（分子）の構造'!M$52</f>
        <v>101024</v>
      </c>
    </row>
    <row r="57" spans="1:16" x14ac:dyDescent="0.15">
      <c r="A57" s="169" t="s">
        <v>44</v>
      </c>
      <c r="B57" s="169"/>
      <c r="C57" s="169"/>
      <c r="D57" s="169">
        <f>'将来負担比率（分子）の構造'!I$51</f>
        <v>20833</v>
      </c>
      <c r="E57" s="169"/>
      <c r="F57" s="169"/>
      <c r="G57" s="169">
        <f>'将来負担比率（分子）の構造'!J$51</f>
        <v>20400</v>
      </c>
      <c r="H57" s="169"/>
      <c r="I57" s="169"/>
      <c r="J57" s="169">
        <f>'将来負担比率（分子）の構造'!K$51</f>
        <v>20338</v>
      </c>
      <c r="K57" s="169"/>
      <c r="L57" s="169"/>
      <c r="M57" s="169">
        <f>'将来負担比率（分子）の構造'!L$51</f>
        <v>19820</v>
      </c>
      <c r="N57" s="169"/>
      <c r="O57" s="169"/>
      <c r="P57" s="169">
        <f>'将来負担比率（分子）の構造'!M$51</f>
        <v>18788</v>
      </c>
    </row>
    <row r="58" spans="1:16" x14ac:dyDescent="0.15">
      <c r="A58" s="169" t="s">
        <v>43</v>
      </c>
      <c r="B58" s="169"/>
      <c r="C58" s="169"/>
      <c r="D58" s="169">
        <f>'将来負担比率（分子）の構造'!I$50</f>
        <v>15449</v>
      </c>
      <c r="E58" s="169"/>
      <c r="F58" s="169"/>
      <c r="G58" s="169">
        <f>'将来負担比率（分子）の構造'!J$50</f>
        <v>15587</v>
      </c>
      <c r="H58" s="169"/>
      <c r="I58" s="169"/>
      <c r="J58" s="169">
        <f>'将来負担比率（分子）の構造'!K$50</f>
        <v>18060</v>
      </c>
      <c r="K58" s="169"/>
      <c r="L58" s="169"/>
      <c r="M58" s="169">
        <f>'将来負担比率（分子）の構造'!L$50</f>
        <v>20358</v>
      </c>
      <c r="N58" s="169"/>
      <c r="O58" s="169"/>
      <c r="P58" s="169">
        <f>'将来負担比率（分子）の構造'!M$50</f>
        <v>19186</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12854</v>
      </c>
      <c r="C62" s="169"/>
      <c r="D62" s="169"/>
      <c r="E62" s="169">
        <f>'将来負担比率（分子）の構造'!J$45</f>
        <v>12585</v>
      </c>
      <c r="F62" s="169"/>
      <c r="G62" s="169"/>
      <c r="H62" s="169">
        <f>'将来負担比率（分子）の構造'!K$45</f>
        <v>12069</v>
      </c>
      <c r="I62" s="169"/>
      <c r="J62" s="169"/>
      <c r="K62" s="169">
        <f>'将来負担比率（分子）の構造'!L$45</f>
        <v>12073</v>
      </c>
      <c r="L62" s="169"/>
      <c r="M62" s="169"/>
      <c r="N62" s="169">
        <f>'将来負担比率（分子）の構造'!M$45</f>
        <v>11994</v>
      </c>
      <c r="O62" s="169"/>
      <c r="P62" s="169"/>
    </row>
    <row r="63" spans="1:16" x14ac:dyDescent="0.15">
      <c r="A63" s="169" t="s">
        <v>36</v>
      </c>
      <c r="B63" s="169">
        <f>'将来負担比率（分子）の構造'!I$44</f>
        <v>3095</v>
      </c>
      <c r="C63" s="169"/>
      <c r="D63" s="169"/>
      <c r="E63" s="169">
        <f>'将来負担比率（分子）の構造'!J$44</f>
        <v>2941</v>
      </c>
      <c r="F63" s="169"/>
      <c r="G63" s="169"/>
      <c r="H63" s="169">
        <f>'将来負担比率（分子）の構造'!K$44</f>
        <v>2957</v>
      </c>
      <c r="I63" s="169"/>
      <c r="J63" s="169"/>
      <c r="K63" s="169">
        <f>'将来負担比率（分子）の構造'!L$44</f>
        <v>2462</v>
      </c>
      <c r="L63" s="169"/>
      <c r="M63" s="169"/>
      <c r="N63" s="169">
        <f>'将来負担比率（分子）の構造'!M$44</f>
        <v>2105</v>
      </c>
      <c r="O63" s="169"/>
      <c r="P63" s="169"/>
    </row>
    <row r="64" spans="1:16" x14ac:dyDescent="0.15">
      <c r="A64" s="169" t="s">
        <v>35</v>
      </c>
      <c r="B64" s="169">
        <f>'将来負担比率（分子）の構造'!I$43</f>
        <v>26206</v>
      </c>
      <c r="C64" s="169"/>
      <c r="D64" s="169"/>
      <c r="E64" s="169">
        <f>'将来負担比率（分子）の構造'!J$43</f>
        <v>24858</v>
      </c>
      <c r="F64" s="169"/>
      <c r="G64" s="169"/>
      <c r="H64" s="169">
        <f>'将来負担比率（分子）の構造'!K$43</f>
        <v>24169</v>
      </c>
      <c r="I64" s="169"/>
      <c r="J64" s="169"/>
      <c r="K64" s="169">
        <f>'将来負担比率（分子）の構造'!L$43</f>
        <v>23307</v>
      </c>
      <c r="L64" s="169"/>
      <c r="M64" s="169"/>
      <c r="N64" s="169">
        <f>'将来負担比率（分子）の構造'!M$43</f>
        <v>22988</v>
      </c>
      <c r="O64" s="169"/>
      <c r="P64" s="169"/>
    </row>
    <row r="65" spans="1:16" x14ac:dyDescent="0.15">
      <c r="A65" s="169" t="s">
        <v>34</v>
      </c>
      <c r="B65" s="169">
        <f>'将来負担比率（分子）の構造'!I$42</f>
        <v>515</v>
      </c>
      <c r="C65" s="169"/>
      <c r="D65" s="169"/>
      <c r="E65" s="169">
        <f>'将来負担比率（分子）の構造'!J$42</f>
        <v>374</v>
      </c>
      <c r="F65" s="169"/>
      <c r="G65" s="169"/>
      <c r="H65" s="169">
        <f>'将来負担比率（分子）の構造'!K$42</f>
        <v>264</v>
      </c>
      <c r="I65" s="169"/>
      <c r="J65" s="169"/>
      <c r="K65" s="169">
        <f>'将来負担比率（分子）の構造'!L$42</f>
        <v>173</v>
      </c>
      <c r="L65" s="169"/>
      <c r="M65" s="169"/>
      <c r="N65" s="169">
        <f>'将来負担比率（分子）の構造'!M$42</f>
        <v>2221</v>
      </c>
      <c r="O65" s="169"/>
      <c r="P65" s="169"/>
    </row>
    <row r="66" spans="1:16" x14ac:dyDescent="0.15">
      <c r="A66" s="169" t="s">
        <v>33</v>
      </c>
      <c r="B66" s="169">
        <f>'将来負担比率（分子）の構造'!I$41</f>
        <v>131489</v>
      </c>
      <c r="C66" s="169"/>
      <c r="D66" s="169"/>
      <c r="E66" s="169">
        <f>'将来負担比率（分子）の構造'!J$41</f>
        <v>133658</v>
      </c>
      <c r="F66" s="169"/>
      <c r="G66" s="169"/>
      <c r="H66" s="169">
        <f>'将来負担比率（分子）の構造'!K$41</f>
        <v>135587</v>
      </c>
      <c r="I66" s="169"/>
      <c r="J66" s="169"/>
      <c r="K66" s="169">
        <f>'将来負担比率（分子）の構造'!L$41</f>
        <v>138976</v>
      </c>
      <c r="L66" s="169"/>
      <c r="M66" s="169"/>
      <c r="N66" s="169">
        <f>'将来負担比率（分子）の構造'!M$41</f>
        <v>140568</v>
      </c>
      <c r="O66" s="169"/>
      <c r="P66" s="169"/>
    </row>
    <row r="67" spans="1:16" x14ac:dyDescent="0.15">
      <c r="A67" s="169" t="s">
        <v>79</v>
      </c>
      <c r="B67" s="169" t="e">
        <f>NA()</f>
        <v>#N/A</v>
      </c>
      <c r="C67" s="169">
        <f>IF(ISNUMBER('将来負担比率（分子）の構造'!I$53), IF('将来負担比率（分子）の構造'!I$53 &lt; 0, 0, '将来負担比率（分子）の構造'!I$53), NA())</f>
        <v>32929</v>
      </c>
      <c r="D67" s="169" t="e">
        <f>NA()</f>
        <v>#N/A</v>
      </c>
      <c r="E67" s="169" t="e">
        <f>NA()</f>
        <v>#N/A</v>
      </c>
      <c r="F67" s="169">
        <f>IF(ISNUMBER('将来負担比率（分子）の構造'!J$53), IF('将来負担比率（分子）の構造'!J$53 &lt; 0, 0, '将来負担比率（分子）の構造'!J$53), NA())</f>
        <v>34425</v>
      </c>
      <c r="G67" s="169" t="e">
        <f>NA()</f>
        <v>#N/A</v>
      </c>
      <c r="H67" s="169" t="e">
        <f>NA()</f>
        <v>#N/A</v>
      </c>
      <c r="I67" s="169">
        <f>IF(ISNUMBER('将来負担比率（分子）の構造'!K$53), IF('将来負担比率（分子）の構造'!K$53 &lt; 0, 0, '将来負担比率（分子）の構造'!K$53), NA())</f>
        <v>33254</v>
      </c>
      <c r="J67" s="169" t="e">
        <f>NA()</f>
        <v>#N/A</v>
      </c>
      <c r="K67" s="169" t="e">
        <f>NA()</f>
        <v>#N/A</v>
      </c>
      <c r="L67" s="169">
        <f>IF(ISNUMBER('将来負担比率（分子）の構造'!L$53), IF('将来負担比率（分子）の構造'!L$53 &lt; 0, 0, '将来負担比率（分子）の構造'!L$53), NA())</f>
        <v>34007</v>
      </c>
      <c r="M67" s="169" t="e">
        <f>NA()</f>
        <v>#N/A</v>
      </c>
      <c r="N67" s="169" t="e">
        <f>NA()</f>
        <v>#N/A</v>
      </c>
      <c r="O67" s="169">
        <f>IF(ISNUMBER('将来負担比率（分子）の構造'!M$53), IF('将来負担比率（分子）の構造'!M$53 &lt; 0, 0, '将来負担比率（分子）の構造'!M$53), NA())</f>
        <v>40878</v>
      </c>
      <c r="P67" s="169" t="e">
        <f>NA()</f>
        <v>#N/A</v>
      </c>
    </row>
    <row r="70" spans="1:16" x14ac:dyDescent="0.15">
      <c r="A70" s="171" t="s">
        <v>80</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81</v>
      </c>
      <c r="B72" s="173">
        <f>基金残高に係る経年分析!F55</f>
        <v>8335</v>
      </c>
      <c r="C72" s="173">
        <f>基金残高に係る経年分析!G55</f>
        <v>8843</v>
      </c>
      <c r="D72" s="173">
        <f>基金残高に係る経年分析!H55</f>
        <v>6823</v>
      </c>
    </row>
    <row r="73" spans="1:16" x14ac:dyDescent="0.15">
      <c r="A73" s="172" t="s">
        <v>82</v>
      </c>
      <c r="B73" s="173">
        <f>基金残高に係る経年分析!F56</f>
        <v>1020</v>
      </c>
      <c r="C73" s="173">
        <f>基金残高に係る経年分析!G56</f>
        <v>2550</v>
      </c>
      <c r="D73" s="173">
        <f>基金残高に係る経年分析!H56</f>
        <v>2950</v>
      </c>
    </row>
    <row r="74" spans="1:16" x14ac:dyDescent="0.15">
      <c r="A74" s="172" t="s">
        <v>83</v>
      </c>
      <c r="B74" s="173">
        <f>基金残高に係る経年分析!F57</f>
        <v>6120</v>
      </c>
      <c r="C74" s="173">
        <f>基金残高に係る経年分析!G57</f>
        <v>6406</v>
      </c>
      <c r="D74" s="173">
        <f>基金残高に係る経年分析!H57</f>
        <v>5945</v>
      </c>
    </row>
  </sheetData>
  <sheetProtection algorithmName="SHA-512" hashValue="2xUuCiPXzBzTLehcSgjYcWDB5s4kyayg74zs6yMeYu5jOQOa/D9XcgDZ4mLAeMk7x0qNuXX70sEGh37P90RIqg==" saltValue="BedzcM6yRz1/hkeVFphM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217</v>
      </c>
      <c r="DI1" s="590"/>
      <c r="DJ1" s="590"/>
      <c r="DK1" s="590"/>
      <c r="DL1" s="590"/>
      <c r="DM1" s="590"/>
      <c r="DN1" s="591"/>
      <c r="DO1" s="208"/>
      <c r="DP1" s="589" t="s">
        <v>218</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230</v>
      </c>
      <c r="C5" s="597"/>
      <c r="D5" s="597"/>
      <c r="E5" s="597"/>
      <c r="F5" s="597"/>
      <c r="G5" s="597"/>
      <c r="H5" s="597"/>
      <c r="I5" s="597"/>
      <c r="J5" s="597"/>
      <c r="K5" s="597"/>
      <c r="L5" s="597"/>
      <c r="M5" s="597"/>
      <c r="N5" s="597"/>
      <c r="O5" s="597"/>
      <c r="P5" s="597"/>
      <c r="Q5" s="598"/>
      <c r="R5" s="599">
        <v>42529791</v>
      </c>
      <c r="S5" s="600"/>
      <c r="T5" s="600"/>
      <c r="U5" s="600"/>
      <c r="V5" s="600"/>
      <c r="W5" s="600"/>
      <c r="X5" s="600"/>
      <c r="Y5" s="601"/>
      <c r="Z5" s="602">
        <v>30.5</v>
      </c>
      <c r="AA5" s="602"/>
      <c r="AB5" s="602"/>
      <c r="AC5" s="602"/>
      <c r="AD5" s="603">
        <v>40339599</v>
      </c>
      <c r="AE5" s="603"/>
      <c r="AF5" s="603"/>
      <c r="AG5" s="603"/>
      <c r="AH5" s="603"/>
      <c r="AI5" s="603"/>
      <c r="AJ5" s="603"/>
      <c r="AK5" s="603"/>
      <c r="AL5" s="604">
        <v>61.8</v>
      </c>
      <c r="AM5" s="605"/>
      <c r="AN5" s="605"/>
      <c r="AO5" s="606"/>
      <c r="AP5" s="596" t="s">
        <v>231</v>
      </c>
      <c r="AQ5" s="597"/>
      <c r="AR5" s="597"/>
      <c r="AS5" s="597"/>
      <c r="AT5" s="597"/>
      <c r="AU5" s="597"/>
      <c r="AV5" s="597"/>
      <c r="AW5" s="597"/>
      <c r="AX5" s="597"/>
      <c r="AY5" s="597"/>
      <c r="AZ5" s="597"/>
      <c r="BA5" s="597"/>
      <c r="BB5" s="597"/>
      <c r="BC5" s="597"/>
      <c r="BD5" s="597"/>
      <c r="BE5" s="597"/>
      <c r="BF5" s="598"/>
      <c r="BG5" s="610">
        <v>40293340</v>
      </c>
      <c r="BH5" s="611"/>
      <c r="BI5" s="611"/>
      <c r="BJ5" s="611"/>
      <c r="BK5" s="611"/>
      <c r="BL5" s="611"/>
      <c r="BM5" s="611"/>
      <c r="BN5" s="612"/>
      <c r="BO5" s="613">
        <v>94.7</v>
      </c>
      <c r="BP5" s="613"/>
      <c r="BQ5" s="613"/>
      <c r="BR5" s="613"/>
      <c r="BS5" s="614">
        <v>662262</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232</v>
      </c>
      <c r="CS5" s="593"/>
      <c r="CT5" s="593"/>
      <c r="CU5" s="593"/>
      <c r="CV5" s="593"/>
      <c r="CW5" s="593"/>
      <c r="CX5" s="593"/>
      <c r="CY5" s="594"/>
      <c r="CZ5" s="592" t="s">
        <v>224</v>
      </c>
      <c r="DA5" s="593"/>
      <c r="DB5" s="593"/>
      <c r="DC5" s="594"/>
      <c r="DD5" s="592" t="s">
        <v>233</v>
      </c>
      <c r="DE5" s="593"/>
      <c r="DF5" s="593"/>
      <c r="DG5" s="593"/>
      <c r="DH5" s="593"/>
      <c r="DI5" s="593"/>
      <c r="DJ5" s="593"/>
      <c r="DK5" s="593"/>
      <c r="DL5" s="593"/>
      <c r="DM5" s="593"/>
      <c r="DN5" s="593"/>
      <c r="DO5" s="593"/>
      <c r="DP5" s="594"/>
      <c r="DQ5" s="592" t="s">
        <v>234</v>
      </c>
      <c r="DR5" s="593"/>
      <c r="DS5" s="593"/>
      <c r="DT5" s="593"/>
      <c r="DU5" s="593"/>
      <c r="DV5" s="593"/>
      <c r="DW5" s="593"/>
      <c r="DX5" s="593"/>
      <c r="DY5" s="593"/>
      <c r="DZ5" s="593"/>
      <c r="EA5" s="593"/>
      <c r="EB5" s="593"/>
      <c r="EC5" s="594"/>
    </row>
    <row r="6" spans="2:143" ht="11.25" customHeight="1" x14ac:dyDescent="0.15">
      <c r="B6" s="607" t="s">
        <v>235</v>
      </c>
      <c r="C6" s="608"/>
      <c r="D6" s="608"/>
      <c r="E6" s="608"/>
      <c r="F6" s="608"/>
      <c r="G6" s="608"/>
      <c r="H6" s="608"/>
      <c r="I6" s="608"/>
      <c r="J6" s="608"/>
      <c r="K6" s="608"/>
      <c r="L6" s="608"/>
      <c r="M6" s="608"/>
      <c r="N6" s="608"/>
      <c r="O6" s="608"/>
      <c r="P6" s="608"/>
      <c r="Q6" s="609"/>
      <c r="R6" s="610">
        <v>940695</v>
      </c>
      <c r="S6" s="611"/>
      <c r="T6" s="611"/>
      <c r="U6" s="611"/>
      <c r="V6" s="611"/>
      <c r="W6" s="611"/>
      <c r="X6" s="611"/>
      <c r="Y6" s="612"/>
      <c r="Z6" s="613">
        <v>0.7</v>
      </c>
      <c r="AA6" s="613"/>
      <c r="AB6" s="613"/>
      <c r="AC6" s="613"/>
      <c r="AD6" s="614">
        <v>940695</v>
      </c>
      <c r="AE6" s="614"/>
      <c r="AF6" s="614"/>
      <c r="AG6" s="614"/>
      <c r="AH6" s="614"/>
      <c r="AI6" s="614"/>
      <c r="AJ6" s="614"/>
      <c r="AK6" s="614"/>
      <c r="AL6" s="615">
        <v>1.4</v>
      </c>
      <c r="AM6" s="616"/>
      <c r="AN6" s="616"/>
      <c r="AO6" s="617"/>
      <c r="AP6" s="607" t="s">
        <v>236</v>
      </c>
      <c r="AQ6" s="608"/>
      <c r="AR6" s="608"/>
      <c r="AS6" s="608"/>
      <c r="AT6" s="608"/>
      <c r="AU6" s="608"/>
      <c r="AV6" s="608"/>
      <c r="AW6" s="608"/>
      <c r="AX6" s="608"/>
      <c r="AY6" s="608"/>
      <c r="AZ6" s="608"/>
      <c r="BA6" s="608"/>
      <c r="BB6" s="608"/>
      <c r="BC6" s="608"/>
      <c r="BD6" s="608"/>
      <c r="BE6" s="608"/>
      <c r="BF6" s="609"/>
      <c r="BG6" s="610">
        <v>40293340</v>
      </c>
      <c r="BH6" s="611"/>
      <c r="BI6" s="611"/>
      <c r="BJ6" s="611"/>
      <c r="BK6" s="611"/>
      <c r="BL6" s="611"/>
      <c r="BM6" s="611"/>
      <c r="BN6" s="612"/>
      <c r="BO6" s="613">
        <v>94.7</v>
      </c>
      <c r="BP6" s="613"/>
      <c r="BQ6" s="613"/>
      <c r="BR6" s="613"/>
      <c r="BS6" s="614">
        <v>662262</v>
      </c>
      <c r="BT6" s="614"/>
      <c r="BU6" s="614"/>
      <c r="BV6" s="614"/>
      <c r="BW6" s="614"/>
      <c r="BX6" s="614"/>
      <c r="BY6" s="614"/>
      <c r="BZ6" s="614"/>
      <c r="CA6" s="614"/>
      <c r="CB6" s="618"/>
      <c r="CD6" s="596" t="s">
        <v>237</v>
      </c>
      <c r="CE6" s="597"/>
      <c r="CF6" s="597"/>
      <c r="CG6" s="597"/>
      <c r="CH6" s="597"/>
      <c r="CI6" s="597"/>
      <c r="CJ6" s="597"/>
      <c r="CK6" s="597"/>
      <c r="CL6" s="597"/>
      <c r="CM6" s="597"/>
      <c r="CN6" s="597"/>
      <c r="CO6" s="597"/>
      <c r="CP6" s="597"/>
      <c r="CQ6" s="598"/>
      <c r="CR6" s="610">
        <v>628430</v>
      </c>
      <c r="CS6" s="611"/>
      <c r="CT6" s="611"/>
      <c r="CU6" s="611"/>
      <c r="CV6" s="611"/>
      <c r="CW6" s="611"/>
      <c r="CX6" s="611"/>
      <c r="CY6" s="612"/>
      <c r="CZ6" s="604">
        <v>0.5</v>
      </c>
      <c r="DA6" s="605"/>
      <c r="DB6" s="605"/>
      <c r="DC6" s="621"/>
      <c r="DD6" s="619" t="s">
        <v>238</v>
      </c>
      <c r="DE6" s="611"/>
      <c r="DF6" s="611"/>
      <c r="DG6" s="611"/>
      <c r="DH6" s="611"/>
      <c r="DI6" s="611"/>
      <c r="DJ6" s="611"/>
      <c r="DK6" s="611"/>
      <c r="DL6" s="611"/>
      <c r="DM6" s="611"/>
      <c r="DN6" s="611"/>
      <c r="DO6" s="611"/>
      <c r="DP6" s="612"/>
      <c r="DQ6" s="619">
        <v>628430</v>
      </c>
      <c r="DR6" s="611"/>
      <c r="DS6" s="611"/>
      <c r="DT6" s="611"/>
      <c r="DU6" s="611"/>
      <c r="DV6" s="611"/>
      <c r="DW6" s="611"/>
      <c r="DX6" s="611"/>
      <c r="DY6" s="611"/>
      <c r="DZ6" s="611"/>
      <c r="EA6" s="611"/>
      <c r="EB6" s="611"/>
      <c r="EC6" s="620"/>
    </row>
    <row r="7" spans="2:143" ht="11.25" customHeight="1" x14ac:dyDescent="0.15">
      <c r="B7" s="607" t="s">
        <v>239</v>
      </c>
      <c r="C7" s="608"/>
      <c r="D7" s="608"/>
      <c r="E7" s="608"/>
      <c r="F7" s="608"/>
      <c r="G7" s="608"/>
      <c r="H7" s="608"/>
      <c r="I7" s="608"/>
      <c r="J7" s="608"/>
      <c r="K7" s="608"/>
      <c r="L7" s="608"/>
      <c r="M7" s="608"/>
      <c r="N7" s="608"/>
      <c r="O7" s="608"/>
      <c r="P7" s="608"/>
      <c r="Q7" s="609"/>
      <c r="R7" s="610">
        <v>12998</v>
      </c>
      <c r="S7" s="611"/>
      <c r="T7" s="611"/>
      <c r="U7" s="611"/>
      <c r="V7" s="611"/>
      <c r="W7" s="611"/>
      <c r="X7" s="611"/>
      <c r="Y7" s="612"/>
      <c r="Z7" s="613">
        <v>0</v>
      </c>
      <c r="AA7" s="613"/>
      <c r="AB7" s="613"/>
      <c r="AC7" s="613"/>
      <c r="AD7" s="614">
        <v>12998</v>
      </c>
      <c r="AE7" s="614"/>
      <c r="AF7" s="614"/>
      <c r="AG7" s="614"/>
      <c r="AH7" s="614"/>
      <c r="AI7" s="614"/>
      <c r="AJ7" s="614"/>
      <c r="AK7" s="614"/>
      <c r="AL7" s="615">
        <v>0</v>
      </c>
      <c r="AM7" s="616"/>
      <c r="AN7" s="616"/>
      <c r="AO7" s="617"/>
      <c r="AP7" s="607" t="s">
        <v>240</v>
      </c>
      <c r="AQ7" s="608"/>
      <c r="AR7" s="608"/>
      <c r="AS7" s="608"/>
      <c r="AT7" s="608"/>
      <c r="AU7" s="608"/>
      <c r="AV7" s="608"/>
      <c r="AW7" s="608"/>
      <c r="AX7" s="608"/>
      <c r="AY7" s="608"/>
      <c r="AZ7" s="608"/>
      <c r="BA7" s="608"/>
      <c r="BB7" s="608"/>
      <c r="BC7" s="608"/>
      <c r="BD7" s="608"/>
      <c r="BE7" s="608"/>
      <c r="BF7" s="609"/>
      <c r="BG7" s="610">
        <v>19901819</v>
      </c>
      <c r="BH7" s="611"/>
      <c r="BI7" s="611"/>
      <c r="BJ7" s="611"/>
      <c r="BK7" s="611"/>
      <c r="BL7" s="611"/>
      <c r="BM7" s="611"/>
      <c r="BN7" s="612"/>
      <c r="BO7" s="613">
        <v>46.8</v>
      </c>
      <c r="BP7" s="613"/>
      <c r="BQ7" s="613"/>
      <c r="BR7" s="613"/>
      <c r="BS7" s="614">
        <v>662262</v>
      </c>
      <c r="BT7" s="614"/>
      <c r="BU7" s="614"/>
      <c r="BV7" s="614"/>
      <c r="BW7" s="614"/>
      <c r="BX7" s="614"/>
      <c r="BY7" s="614"/>
      <c r="BZ7" s="614"/>
      <c r="CA7" s="614"/>
      <c r="CB7" s="618"/>
      <c r="CD7" s="607" t="s">
        <v>241</v>
      </c>
      <c r="CE7" s="608"/>
      <c r="CF7" s="608"/>
      <c r="CG7" s="608"/>
      <c r="CH7" s="608"/>
      <c r="CI7" s="608"/>
      <c r="CJ7" s="608"/>
      <c r="CK7" s="608"/>
      <c r="CL7" s="608"/>
      <c r="CM7" s="608"/>
      <c r="CN7" s="608"/>
      <c r="CO7" s="608"/>
      <c r="CP7" s="608"/>
      <c r="CQ7" s="609"/>
      <c r="CR7" s="610">
        <v>11254747</v>
      </c>
      <c r="CS7" s="611"/>
      <c r="CT7" s="611"/>
      <c r="CU7" s="611"/>
      <c r="CV7" s="611"/>
      <c r="CW7" s="611"/>
      <c r="CX7" s="611"/>
      <c r="CY7" s="612"/>
      <c r="CZ7" s="613">
        <v>8.1999999999999993</v>
      </c>
      <c r="DA7" s="613"/>
      <c r="DB7" s="613"/>
      <c r="DC7" s="613"/>
      <c r="DD7" s="619">
        <v>616718</v>
      </c>
      <c r="DE7" s="611"/>
      <c r="DF7" s="611"/>
      <c r="DG7" s="611"/>
      <c r="DH7" s="611"/>
      <c r="DI7" s="611"/>
      <c r="DJ7" s="611"/>
      <c r="DK7" s="611"/>
      <c r="DL7" s="611"/>
      <c r="DM7" s="611"/>
      <c r="DN7" s="611"/>
      <c r="DO7" s="611"/>
      <c r="DP7" s="612"/>
      <c r="DQ7" s="619">
        <v>8822610</v>
      </c>
      <c r="DR7" s="611"/>
      <c r="DS7" s="611"/>
      <c r="DT7" s="611"/>
      <c r="DU7" s="611"/>
      <c r="DV7" s="611"/>
      <c r="DW7" s="611"/>
      <c r="DX7" s="611"/>
      <c r="DY7" s="611"/>
      <c r="DZ7" s="611"/>
      <c r="EA7" s="611"/>
      <c r="EB7" s="611"/>
      <c r="EC7" s="620"/>
    </row>
    <row r="8" spans="2:143" ht="11.25" customHeight="1" x14ac:dyDescent="0.15">
      <c r="B8" s="607" t="s">
        <v>242</v>
      </c>
      <c r="C8" s="608"/>
      <c r="D8" s="608"/>
      <c r="E8" s="608"/>
      <c r="F8" s="608"/>
      <c r="G8" s="608"/>
      <c r="H8" s="608"/>
      <c r="I8" s="608"/>
      <c r="J8" s="608"/>
      <c r="K8" s="608"/>
      <c r="L8" s="608"/>
      <c r="M8" s="608"/>
      <c r="N8" s="608"/>
      <c r="O8" s="608"/>
      <c r="P8" s="608"/>
      <c r="Q8" s="609"/>
      <c r="R8" s="610">
        <v>101668</v>
      </c>
      <c r="S8" s="611"/>
      <c r="T8" s="611"/>
      <c r="U8" s="611"/>
      <c r="V8" s="611"/>
      <c r="W8" s="611"/>
      <c r="X8" s="611"/>
      <c r="Y8" s="612"/>
      <c r="Z8" s="613">
        <v>0.1</v>
      </c>
      <c r="AA8" s="613"/>
      <c r="AB8" s="613"/>
      <c r="AC8" s="613"/>
      <c r="AD8" s="614">
        <v>101668</v>
      </c>
      <c r="AE8" s="614"/>
      <c r="AF8" s="614"/>
      <c r="AG8" s="614"/>
      <c r="AH8" s="614"/>
      <c r="AI8" s="614"/>
      <c r="AJ8" s="614"/>
      <c r="AK8" s="614"/>
      <c r="AL8" s="615">
        <v>0.2</v>
      </c>
      <c r="AM8" s="616"/>
      <c r="AN8" s="616"/>
      <c r="AO8" s="617"/>
      <c r="AP8" s="607" t="s">
        <v>243</v>
      </c>
      <c r="AQ8" s="608"/>
      <c r="AR8" s="608"/>
      <c r="AS8" s="608"/>
      <c r="AT8" s="608"/>
      <c r="AU8" s="608"/>
      <c r="AV8" s="608"/>
      <c r="AW8" s="608"/>
      <c r="AX8" s="608"/>
      <c r="AY8" s="608"/>
      <c r="AZ8" s="608"/>
      <c r="BA8" s="608"/>
      <c r="BB8" s="608"/>
      <c r="BC8" s="608"/>
      <c r="BD8" s="608"/>
      <c r="BE8" s="608"/>
      <c r="BF8" s="609"/>
      <c r="BG8" s="610">
        <v>515847</v>
      </c>
      <c r="BH8" s="611"/>
      <c r="BI8" s="611"/>
      <c r="BJ8" s="611"/>
      <c r="BK8" s="611"/>
      <c r="BL8" s="611"/>
      <c r="BM8" s="611"/>
      <c r="BN8" s="612"/>
      <c r="BO8" s="613">
        <v>1.2</v>
      </c>
      <c r="BP8" s="613"/>
      <c r="BQ8" s="613"/>
      <c r="BR8" s="613"/>
      <c r="BS8" s="614" t="s">
        <v>140</v>
      </c>
      <c r="BT8" s="614"/>
      <c r="BU8" s="614"/>
      <c r="BV8" s="614"/>
      <c r="BW8" s="614"/>
      <c r="BX8" s="614"/>
      <c r="BY8" s="614"/>
      <c r="BZ8" s="614"/>
      <c r="CA8" s="614"/>
      <c r="CB8" s="618"/>
      <c r="CD8" s="607" t="s">
        <v>244</v>
      </c>
      <c r="CE8" s="608"/>
      <c r="CF8" s="608"/>
      <c r="CG8" s="608"/>
      <c r="CH8" s="608"/>
      <c r="CI8" s="608"/>
      <c r="CJ8" s="608"/>
      <c r="CK8" s="608"/>
      <c r="CL8" s="608"/>
      <c r="CM8" s="608"/>
      <c r="CN8" s="608"/>
      <c r="CO8" s="608"/>
      <c r="CP8" s="608"/>
      <c r="CQ8" s="609"/>
      <c r="CR8" s="610">
        <v>54642816</v>
      </c>
      <c r="CS8" s="611"/>
      <c r="CT8" s="611"/>
      <c r="CU8" s="611"/>
      <c r="CV8" s="611"/>
      <c r="CW8" s="611"/>
      <c r="CX8" s="611"/>
      <c r="CY8" s="612"/>
      <c r="CZ8" s="613">
        <v>40</v>
      </c>
      <c r="DA8" s="613"/>
      <c r="DB8" s="613"/>
      <c r="DC8" s="613"/>
      <c r="DD8" s="619">
        <v>943504</v>
      </c>
      <c r="DE8" s="611"/>
      <c r="DF8" s="611"/>
      <c r="DG8" s="611"/>
      <c r="DH8" s="611"/>
      <c r="DI8" s="611"/>
      <c r="DJ8" s="611"/>
      <c r="DK8" s="611"/>
      <c r="DL8" s="611"/>
      <c r="DM8" s="611"/>
      <c r="DN8" s="611"/>
      <c r="DO8" s="611"/>
      <c r="DP8" s="612"/>
      <c r="DQ8" s="619">
        <v>23314731</v>
      </c>
      <c r="DR8" s="611"/>
      <c r="DS8" s="611"/>
      <c r="DT8" s="611"/>
      <c r="DU8" s="611"/>
      <c r="DV8" s="611"/>
      <c r="DW8" s="611"/>
      <c r="DX8" s="611"/>
      <c r="DY8" s="611"/>
      <c r="DZ8" s="611"/>
      <c r="EA8" s="611"/>
      <c r="EB8" s="611"/>
      <c r="EC8" s="620"/>
    </row>
    <row r="9" spans="2:143" ht="11.25" customHeight="1" x14ac:dyDescent="0.15">
      <c r="B9" s="607" t="s">
        <v>245</v>
      </c>
      <c r="C9" s="608"/>
      <c r="D9" s="608"/>
      <c r="E9" s="608"/>
      <c r="F9" s="608"/>
      <c r="G9" s="608"/>
      <c r="H9" s="608"/>
      <c r="I9" s="608"/>
      <c r="J9" s="608"/>
      <c r="K9" s="608"/>
      <c r="L9" s="608"/>
      <c r="M9" s="608"/>
      <c r="N9" s="608"/>
      <c r="O9" s="608"/>
      <c r="P9" s="608"/>
      <c r="Q9" s="609"/>
      <c r="R9" s="610">
        <v>76968</v>
      </c>
      <c r="S9" s="611"/>
      <c r="T9" s="611"/>
      <c r="U9" s="611"/>
      <c r="V9" s="611"/>
      <c r="W9" s="611"/>
      <c r="X9" s="611"/>
      <c r="Y9" s="612"/>
      <c r="Z9" s="613">
        <v>0.1</v>
      </c>
      <c r="AA9" s="613"/>
      <c r="AB9" s="613"/>
      <c r="AC9" s="613"/>
      <c r="AD9" s="614">
        <v>76968</v>
      </c>
      <c r="AE9" s="614"/>
      <c r="AF9" s="614"/>
      <c r="AG9" s="614"/>
      <c r="AH9" s="614"/>
      <c r="AI9" s="614"/>
      <c r="AJ9" s="614"/>
      <c r="AK9" s="614"/>
      <c r="AL9" s="615">
        <v>0.1</v>
      </c>
      <c r="AM9" s="616"/>
      <c r="AN9" s="616"/>
      <c r="AO9" s="617"/>
      <c r="AP9" s="607" t="s">
        <v>246</v>
      </c>
      <c r="AQ9" s="608"/>
      <c r="AR9" s="608"/>
      <c r="AS9" s="608"/>
      <c r="AT9" s="608"/>
      <c r="AU9" s="608"/>
      <c r="AV9" s="608"/>
      <c r="AW9" s="608"/>
      <c r="AX9" s="608"/>
      <c r="AY9" s="608"/>
      <c r="AZ9" s="608"/>
      <c r="BA9" s="608"/>
      <c r="BB9" s="608"/>
      <c r="BC9" s="608"/>
      <c r="BD9" s="608"/>
      <c r="BE9" s="608"/>
      <c r="BF9" s="609"/>
      <c r="BG9" s="610">
        <v>15945683</v>
      </c>
      <c r="BH9" s="611"/>
      <c r="BI9" s="611"/>
      <c r="BJ9" s="611"/>
      <c r="BK9" s="611"/>
      <c r="BL9" s="611"/>
      <c r="BM9" s="611"/>
      <c r="BN9" s="612"/>
      <c r="BO9" s="613">
        <v>37.5</v>
      </c>
      <c r="BP9" s="613"/>
      <c r="BQ9" s="613"/>
      <c r="BR9" s="613"/>
      <c r="BS9" s="614" t="s">
        <v>188</v>
      </c>
      <c r="BT9" s="614"/>
      <c r="BU9" s="614"/>
      <c r="BV9" s="614"/>
      <c r="BW9" s="614"/>
      <c r="BX9" s="614"/>
      <c r="BY9" s="614"/>
      <c r="BZ9" s="614"/>
      <c r="CA9" s="614"/>
      <c r="CB9" s="618"/>
      <c r="CD9" s="607" t="s">
        <v>247</v>
      </c>
      <c r="CE9" s="608"/>
      <c r="CF9" s="608"/>
      <c r="CG9" s="608"/>
      <c r="CH9" s="608"/>
      <c r="CI9" s="608"/>
      <c r="CJ9" s="608"/>
      <c r="CK9" s="608"/>
      <c r="CL9" s="608"/>
      <c r="CM9" s="608"/>
      <c r="CN9" s="608"/>
      <c r="CO9" s="608"/>
      <c r="CP9" s="608"/>
      <c r="CQ9" s="609"/>
      <c r="CR9" s="610">
        <v>13178387</v>
      </c>
      <c r="CS9" s="611"/>
      <c r="CT9" s="611"/>
      <c r="CU9" s="611"/>
      <c r="CV9" s="611"/>
      <c r="CW9" s="611"/>
      <c r="CX9" s="611"/>
      <c r="CY9" s="612"/>
      <c r="CZ9" s="613">
        <v>9.6</v>
      </c>
      <c r="DA9" s="613"/>
      <c r="DB9" s="613"/>
      <c r="DC9" s="613"/>
      <c r="DD9" s="619">
        <v>407104</v>
      </c>
      <c r="DE9" s="611"/>
      <c r="DF9" s="611"/>
      <c r="DG9" s="611"/>
      <c r="DH9" s="611"/>
      <c r="DI9" s="611"/>
      <c r="DJ9" s="611"/>
      <c r="DK9" s="611"/>
      <c r="DL9" s="611"/>
      <c r="DM9" s="611"/>
      <c r="DN9" s="611"/>
      <c r="DO9" s="611"/>
      <c r="DP9" s="612"/>
      <c r="DQ9" s="619">
        <v>8952531</v>
      </c>
      <c r="DR9" s="611"/>
      <c r="DS9" s="611"/>
      <c r="DT9" s="611"/>
      <c r="DU9" s="611"/>
      <c r="DV9" s="611"/>
      <c r="DW9" s="611"/>
      <c r="DX9" s="611"/>
      <c r="DY9" s="611"/>
      <c r="DZ9" s="611"/>
      <c r="EA9" s="611"/>
      <c r="EB9" s="611"/>
      <c r="EC9" s="620"/>
    </row>
    <row r="10" spans="2:143" ht="11.25" customHeight="1" x14ac:dyDescent="0.15">
      <c r="B10" s="607" t="s">
        <v>248</v>
      </c>
      <c r="C10" s="608"/>
      <c r="D10" s="608"/>
      <c r="E10" s="608"/>
      <c r="F10" s="608"/>
      <c r="G10" s="608"/>
      <c r="H10" s="608"/>
      <c r="I10" s="608"/>
      <c r="J10" s="608"/>
      <c r="K10" s="608"/>
      <c r="L10" s="608"/>
      <c r="M10" s="608"/>
      <c r="N10" s="608"/>
      <c r="O10" s="608"/>
      <c r="P10" s="608"/>
      <c r="Q10" s="609"/>
      <c r="R10" s="610" t="s">
        <v>238</v>
      </c>
      <c r="S10" s="611"/>
      <c r="T10" s="611"/>
      <c r="U10" s="611"/>
      <c r="V10" s="611"/>
      <c r="W10" s="611"/>
      <c r="X10" s="611"/>
      <c r="Y10" s="612"/>
      <c r="Z10" s="613" t="s">
        <v>140</v>
      </c>
      <c r="AA10" s="613"/>
      <c r="AB10" s="613"/>
      <c r="AC10" s="613"/>
      <c r="AD10" s="614" t="s">
        <v>238</v>
      </c>
      <c r="AE10" s="614"/>
      <c r="AF10" s="614"/>
      <c r="AG10" s="614"/>
      <c r="AH10" s="614"/>
      <c r="AI10" s="614"/>
      <c r="AJ10" s="614"/>
      <c r="AK10" s="614"/>
      <c r="AL10" s="615" t="s">
        <v>238</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1137106</v>
      </c>
      <c r="BH10" s="611"/>
      <c r="BI10" s="611"/>
      <c r="BJ10" s="611"/>
      <c r="BK10" s="611"/>
      <c r="BL10" s="611"/>
      <c r="BM10" s="611"/>
      <c r="BN10" s="612"/>
      <c r="BO10" s="613">
        <v>2.7</v>
      </c>
      <c r="BP10" s="613"/>
      <c r="BQ10" s="613"/>
      <c r="BR10" s="613"/>
      <c r="BS10" s="614" t="s">
        <v>238</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v>201487</v>
      </c>
      <c r="CS10" s="611"/>
      <c r="CT10" s="611"/>
      <c r="CU10" s="611"/>
      <c r="CV10" s="611"/>
      <c r="CW10" s="611"/>
      <c r="CX10" s="611"/>
      <c r="CY10" s="612"/>
      <c r="CZ10" s="613">
        <v>0.1</v>
      </c>
      <c r="DA10" s="613"/>
      <c r="DB10" s="613"/>
      <c r="DC10" s="613"/>
      <c r="DD10" s="619" t="s">
        <v>188</v>
      </c>
      <c r="DE10" s="611"/>
      <c r="DF10" s="611"/>
      <c r="DG10" s="611"/>
      <c r="DH10" s="611"/>
      <c r="DI10" s="611"/>
      <c r="DJ10" s="611"/>
      <c r="DK10" s="611"/>
      <c r="DL10" s="611"/>
      <c r="DM10" s="611"/>
      <c r="DN10" s="611"/>
      <c r="DO10" s="611"/>
      <c r="DP10" s="612"/>
      <c r="DQ10" s="619">
        <v>129688</v>
      </c>
      <c r="DR10" s="611"/>
      <c r="DS10" s="611"/>
      <c r="DT10" s="611"/>
      <c r="DU10" s="611"/>
      <c r="DV10" s="611"/>
      <c r="DW10" s="611"/>
      <c r="DX10" s="611"/>
      <c r="DY10" s="611"/>
      <c r="DZ10" s="611"/>
      <c r="EA10" s="611"/>
      <c r="EB10" s="611"/>
      <c r="EC10" s="620"/>
    </row>
    <row r="11" spans="2:143" ht="11.25" customHeight="1" x14ac:dyDescent="0.15">
      <c r="B11" s="607" t="s">
        <v>251</v>
      </c>
      <c r="C11" s="608"/>
      <c r="D11" s="608"/>
      <c r="E11" s="608"/>
      <c r="F11" s="608"/>
      <c r="G11" s="608"/>
      <c r="H11" s="608"/>
      <c r="I11" s="608"/>
      <c r="J11" s="608"/>
      <c r="K11" s="608"/>
      <c r="L11" s="608"/>
      <c r="M11" s="608"/>
      <c r="N11" s="608"/>
      <c r="O11" s="608"/>
      <c r="P11" s="608"/>
      <c r="Q11" s="609"/>
      <c r="R11" s="610">
        <v>7715152</v>
      </c>
      <c r="S11" s="611"/>
      <c r="T11" s="611"/>
      <c r="U11" s="611"/>
      <c r="V11" s="611"/>
      <c r="W11" s="611"/>
      <c r="X11" s="611"/>
      <c r="Y11" s="612"/>
      <c r="Z11" s="615">
        <v>5.5</v>
      </c>
      <c r="AA11" s="616"/>
      <c r="AB11" s="616"/>
      <c r="AC11" s="622"/>
      <c r="AD11" s="619">
        <v>7715152</v>
      </c>
      <c r="AE11" s="611"/>
      <c r="AF11" s="611"/>
      <c r="AG11" s="611"/>
      <c r="AH11" s="611"/>
      <c r="AI11" s="611"/>
      <c r="AJ11" s="611"/>
      <c r="AK11" s="612"/>
      <c r="AL11" s="615">
        <v>11.8</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2303183</v>
      </c>
      <c r="BH11" s="611"/>
      <c r="BI11" s="611"/>
      <c r="BJ11" s="611"/>
      <c r="BK11" s="611"/>
      <c r="BL11" s="611"/>
      <c r="BM11" s="611"/>
      <c r="BN11" s="612"/>
      <c r="BO11" s="613">
        <v>5.4</v>
      </c>
      <c r="BP11" s="613"/>
      <c r="BQ11" s="613"/>
      <c r="BR11" s="613"/>
      <c r="BS11" s="614">
        <v>662262</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2245059</v>
      </c>
      <c r="CS11" s="611"/>
      <c r="CT11" s="611"/>
      <c r="CU11" s="611"/>
      <c r="CV11" s="611"/>
      <c r="CW11" s="611"/>
      <c r="CX11" s="611"/>
      <c r="CY11" s="612"/>
      <c r="CZ11" s="613">
        <v>1.6</v>
      </c>
      <c r="DA11" s="613"/>
      <c r="DB11" s="613"/>
      <c r="DC11" s="613"/>
      <c r="DD11" s="619">
        <v>246833</v>
      </c>
      <c r="DE11" s="611"/>
      <c r="DF11" s="611"/>
      <c r="DG11" s="611"/>
      <c r="DH11" s="611"/>
      <c r="DI11" s="611"/>
      <c r="DJ11" s="611"/>
      <c r="DK11" s="611"/>
      <c r="DL11" s="611"/>
      <c r="DM11" s="611"/>
      <c r="DN11" s="611"/>
      <c r="DO11" s="611"/>
      <c r="DP11" s="612"/>
      <c r="DQ11" s="619">
        <v>1577575</v>
      </c>
      <c r="DR11" s="611"/>
      <c r="DS11" s="611"/>
      <c r="DT11" s="611"/>
      <c r="DU11" s="611"/>
      <c r="DV11" s="611"/>
      <c r="DW11" s="611"/>
      <c r="DX11" s="611"/>
      <c r="DY11" s="611"/>
      <c r="DZ11" s="611"/>
      <c r="EA11" s="611"/>
      <c r="EB11" s="611"/>
      <c r="EC11" s="620"/>
    </row>
    <row r="12" spans="2:143" ht="11.25" customHeight="1" x14ac:dyDescent="0.15">
      <c r="B12" s="607" t="s">
        <v>254</v>
      </c>
      <c r="C12" s="608"/>
      <c r="D12" s="608"/>
      <c r="E12" s="608"/>
      <c r="F12" s="608"/>
      <c r="G12" s="608"/>
      <c r="H12" s="608"/>
      <c r="I12" s="608"/>
      <c r="J12" s="608"/>
      <c r="K12" s="608"/>
      <c r="L12" s="608"/>
      <c r="M12" s="608"/>
      <c r="N12" s="608"/>
      <c r="O12" s="608"/>
      <c r="P12" s="608"/>
      <c r="Q12" s="609"/>
      <c r="R12" s="610">
        <v>19167</v>
      </c>
      <c r="S12" s="611"/>
      <c r="T12" s="611"/>
      <c r="U12" s="611"/>
      <c r="V12" s="611"/>
      <c r="W12" s="611"/>
      <c r="X12" s="611"/>
      <c r="Y12" s="612"/>
      <c r="Z12" s="613">
        <v>0</v>
      </c>
      <c r="AA12" s="613"/>
      <c r="AB12" s="613"/>
      <c r="AC12" s="613"/>
      <c r="AD12" s="614">
        <v>19167</v>
      </c>
      <c r="AE12" s="614"/>
      <c r="AF12" s="614"/>
      <c r="AG12" s="614"/>
      <c r="AH12" s="614"/>
      <c r="AI12" s="614"/>
      <c r="AJ12" s="614"/>
      <c r="AK12" s="614"/>
      <c r="AL12" s="615">
        <v>0</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17574872</v>
      </c>
      <c r="BH12" s="611"/>
      <c r="BI12" s="611"/>
      <c r="BJ12" s="611"/>
      <c r="BK12" s="611"/>
      <c r="BL12" s="611"/>
      <c r="BM12" s="611"/>
      <c r="BN12" s="612"/>
      <c r="BO12" s="613">
        <v>41.3</v>
      </c>
      <c r="BP12" s="613"/>
      <c r="BQ12" s="613"/>
      <c r="BR12" s="613"/>
      <c r="BS12" s="614" t="s">
        <v>238</v>
      </c>
      <c r="BT12" s="614"/>
      <c r="BU12" s="614"/>
      <c r="BV12" s="614"/>
      <c r="BW12" s="614"/>
      <c r="BX12" s="614"/>
      <c r="BY12" s="614"/>
      <c r="BZ12" s="614"/>
      <c r="CA12" s="614"/>
      <c r="CB12" s="618"/>
      <c r="CD12" s="607" t="s">
        <v>256</v>
      </c>
      <c r="CE12" s="608"/>
      <c r="CF12" s="608"/>
      <c r="CG12" s="608"/>
      <c r="CH12" s="608"/>
      <c r="CI12" s="608"/>
      <c r="CJ12" s="608"/>
      <c r="CK12" s="608"/>
      <c r="CL12" s="608"/>
      <c r="CM12" s="608"/>
      <c r="CN12" s="608"/>
      <c r="CO12" s="608"/>
      <c r="CP12" s="608"/>
      <c r="CQ12" s="609"/>
      <c r="CR12" s="610">
        <v>3224996</v>
      </c>
      <c r="CS12" s="611"/>
      <c r="CT12" s="611"/>
      <c r="CU12" s="611"/>
      <c r="CV12" s="611"/>
      <c r="CW12" s="611"/>
      <c r="CX12" s="611"/>
      <c r="CY12" s="612"/>
      <c r="CZ12" s="613">
        <v>2.4</v>
      </c>
      <c r="DA12" s="613"/>
      <c r="DB12" s="613"/>
      <c r="DC12" s="613"/>
      <c r="DD12" s="619" t="s">
        <v>188</v>
      </c>
      <c r="DE12" s="611"/>
      <c r="DF12" s="611"/>
      <c r="DG12" s="611"/>
      <c r="DH12" s="611"/>
      <c r="DI12" s="611"/>
      <c r="DJ12" s="611"/>
      <c r="DK12" s="611"/>
      <c r="DL12" s="611"/>
      <c r="DM12" s="611"/>
      <c r="DN12" s="611"/>
      <c r="DO12" s="611"/>
      <c r="DP12" s="612"/>
      <c r="DQ12" s="619">
        <v>2369111</v>
      </c>
      <c r="DR12" s="611"/>
      <c r="DS12" s="611"/>
      <c r="DT12" s="611"/>
      <c r="DU12" s="611"/>
      <c r="DV12" s="611"/>
      <c r="DW12" s="611"/>
      <c r="DX12" s="611"/>
      <c r="DY12" s="611"/>
      <c r="DZ12" s="611"/>
      <c r="EA12" s="611"/>
      <c r="EB12" s="611"/>
      <c r="EC12" s="620"/>
    </row>
    <row r="13" spans="2:143" ht="11.25" customHeight="1" x14ac:dyDescent="0.15">
      <c r="B13" s="607" t="s">
        <v>257</v>
      </c>
      <c r="C13" s="608"/>
      <c r="D13" s="608"/>
      <c r="E13" s="608"/>
      <c r="F13" s="608"/>
      <c r="G13" s="608"/>
      <c r="H13" s="608"/>
      <c r="I13" s="608"/>
      <c r="J13" s="608"/>
      <c r="K13" s="608"/>
      <c r="L13" s="608"/>
      <c r="M13" s="608"/>
      <c r="N13" s="608"/>
      <c r="O13" s="608"/>
      <c r="P13" s="608"/>
      <c r="Q13" s="609"/>
      <c r="R13" s="610" t="s">
        <v>238</v>
      </c>
      <c r="S13" s="611"/>
      <c r="T13" s="611"/>
      <c r="U13" s="611"/>
      <c r="V13" s="611"/>
      <c r="W13" s="611"/>
      <c r="X13" s="611"/>
      <c r="Y13" s="612"/>
      <c r="Z13" s="613" t="s">
        <v>188</v>
      </c>
      <c r="AA13" s="613"/>
      <c r="AB13" s="613"/>
      <c r="AC13" s="613"/>
      <c r="AD13" s="614" t="s">
        <v>188</v>
      </c>
      <c r="AE13" s="614"/>
      <c r="AF13" s="614"/>
      <c r="AG13" s="614"/>
      <c r="AH13" s="614"/>
      <c r="AI13" s="614"/>
      <c r="AJ13" s="614"/>
      <c r="AK13" s="614"/>
      <c r="AL13" s="615" t="s">
        <v>188</v>
      </c>
      <c r="AM13" s="616"/>
      <c r="AN13" s="616"/>
      <c r="AO13" s="617"/>
      <c r="AP13" s="607" t="s">
        <v>258</v>
      </c>
      <c r="AQ13" s="608"/>
      <c r="AR13" s="608"/>
      <c r="AS13" s="608"/>
      <c r="AT13" s="608"/>
      <c r="AU13" s="608"/>
      <c r="AV13" s="608"/>
      <c r="AW13" s="608"/>
      <c r="AX13" s="608"/>
      <c r="AY13" s="608"/>
      <c r="AZ13" s="608"/>
      <c r="BA13" s="608"/>
      <c r="BB13" s="608"/>
      <c r="BC13" s="608"/>
      <c r="BD13" s="608"/>
      <c r="BE13" s="608"/>
      <c r="BF13" s="609"/>
      <c r="BG13" s="610">
        <v>17375678</v>
      </c>
      <c r="BH13" s="611"/>
      <c r="BI13" s="611"/>
      <c r="BJ13" s="611"/>
      <c r="BK13" s="611"/>
      <c r="BL13" s="611"/>
      <c r="BM13" s="611"/>
      <c r="BN13" s="612"/>
      <c r="BO13" s="613">
        <v>40.9</v>
      </c>
      <c r="BP13" s="613"/>
      <c r="BQ13" s="613"/>
      <c r="BR13" s="613"/>
      <c r="BS13" s="614" t="s">
        <v>188</v>
      </c>
      <c r="BT13" s="614"/>
      <c r="BU13" s="614"/>
      <c r="BV13" s="614"/>
      <c r="BW13" s="614"/>
      <c r="BX13" s="614"/>
      <c r="BY13" s="614"/>
      <c r="BZ13" s="614"/>
      <c r="CA13" s="614"/>
      <c r="CB13" s="618"/>
      <c r="CD13" s="607" t="s">
        <v>259</v>
      </c>
      <c r="CE13" s="608"/>
      <c r="CF13" s="608"/>
      <c r="CG13" s="608"/>
      <c r="CH13" s="608"/>
      <c r="CI13" s="608"/>
      <c r="CJ13" s="608"/>
      <c r="CK13" s="608"/>
      <c r="CL13" s="608"/>
      <c r="CM13" s="608"/>
      <c r="CN13" s="608"/>
      <c r="CO13" s="608"/>
      <c r="CP13" s="608"/>
      <c r="CQ13" s="609"/>
      <c r="CR13" s="610">
        <v>18125961</v>
      </c>
      <c r="CS13" s="611"/>
      <c r="CT13" s="611"/>
      <c r="CU13" s="611"/>
      <c r="CV13" s="611"/>
      <c r="CW13" s="611"/>
      <c r="CX13" s="611"/>
      <c r="CY13" s="612"/>
      <c r="CZ13" s="613">
        <v>13.3</v>
      </c>
      <c r="DA13" s="613"/>
      <c r="DB13" s="613"/>
      <c r="DC13" s="613"/>
      <c r="DD13" s="619">
        <v>10281820</v>
      </c>
      <c r="DE13" s="611"/>
      <c r="DF13" s="611"/>
      <c r="DG13" s="611"/>
      <c r="DH13" s="611"/>
      <c r="DI13" s="611"/>
      <c r="DJ13" s="611"/>
      <c r="DK13" s="611"/>
      <c r="DL13" s="611"/>
      <c r="DM13" s="611"/>
      <c r="DN13" s="611"/>
      <c r="DO13" s="611"/>
      <c r="DP13" s="612"/>
      <c r="DQ13" s="619">
        <v>8222110</v>
      </c>
      <c r="DR13" s="611"/>
      <c r="DS13" s="611"/>
      <c r="DT13" s="611"/>
      <c r="DU13" s="611"/>
      <c r="DV13" s="611"/>
      <c r="DW13" s="611"/>
      <c r="DX13" s="611"/>
      <c r="DY13" s="611"/>
      <c r="DZ13" s="611"/>
      <c r="EA13" s="611"/>
      <c r="EB13" s="611"/>
      <c r="EC13" s="620"/>
    </row>
    <row r="14" spans="2:143" ht="11.25" customHeight="1" x14ac:dyDescent="0.15">
      <c r="B14" s="607" t="s">
        <v>260</v>
      </c>
      <c r="C14" s="608"/>
      <c r="D14" s="608"/>
      <c r="E14" s="608"/>
      <c r="F14" s="608"/>
      <c r="G14" s="608"/>
      <c r="H14" s="608"/>
      <c r="I14" s="608"/>
      <c r="J14" s="608"/>
      <c r="K14" s="608"/>
      <c r="L14" s="608"/>
      <c r="M14" s="608"/>
      <c r="N14" s="608"/>
      <c r="O14" s="608"/>
      <c r="P14" s="608"/>
      <c r="Q14" s="609"/>
      <c r="R14" s="610">
        <v>818</v>
      </c>
      <c r="S14" s="611"/>
      <c r="T14" s="611"/>
      <c r="U14" s="611"/>
      <c r="V14" s="611"/>
      <c r="W14" s="611"/>
      <c r="X14" s="611"/>
      <c r="Y14" s="612"/>
      <c r="Z14" s="613">
        <v>0</v>
      </c>
      <c r="AA14" s="613"/>
      <c r="AB14" s="613"/>
      <c r="AC14" s="613"/>
      <c r="AD14" s="614">
        <v>818</v>
      </c>
      <c r="AE14" s="614"/>
      <c r="AF14" s="614"/>
      <c r="AG14" s="614"/>
      <c r="AH14" s="614"/>
      <c r="AI14" s="614"/>
      <c r="AJ14" s="614"/>
      <c r="AK14" s="614"/>
      <c r="AL14" s="615">
        <v>0</v>
      </c>
      <c r="AM14" s="616"/>
      <c r="AN14" s="616"/>
      <c r="AO14" s="617"/>
      <c r="AP14" s="607" t="s">
        <v>261</v>
      </c>
      <c r="AQ14" s="608"/>
      <c r="AR14" s="608"/>
      <c r="AS14" s="608"/>
      <c r="AT14" s="608"/>
      <c r="AU14" s="608"/>
      <c r="AV14" s="608"/>
      <c r="AW14" s="608"/>
      <c r="AX14" s="608"/>
      <c r="AY14" s="608"/>
      <c r="AZ14" s="608"/>
      <c r="BA14" s="608"/>
      <c r="BB14" s="608"/>
      <c r="BC14" s="608"/>
      <c r="BD14" s="608"/>
      <c r="BE14" s="608"/>
      <c r="BF14" s="609"/>
      <c r="BG14" s="610">
        <v>764673</v>
      </c>
      <c r="BH14" s="611"/>
      <c r="BI14" s="611"/>
      <c r="BJ14" s="611"/>
      <c r="BK14" s="611"/>
      <c r="BL14" s="611"/>
      <c r="BM14" s="611"/>
      <c r="BN14" s="612"/>
      <c r="BO14" s="613">
        <v>1.8</v>
      </c>
      <c r="BP14" s="613"/>
      <c r="BQ14" s="613"/>
      <c r="BR14" s="613"/>
      <c r="BS14" s="614" t="s">
        <v>238</v>
      </c>
      <c r="BT14" s="614"/>
      <c r="BU14" s="614"/>
      <c r="BV14" s="614"/>
      <c r="BW14" s="614"/>
      <c r="BX14" s="614"/>
      <c r="BY14" s="614"/>
      <c r="BZ14" s="614"/>
      <c r="CA14" s="614"/>
      <c r="CB14" s="618"/>
      <c r="CD14" s="607" t="s">
        <v>262</v>
      </c>
      <c r="CE14" s="608"/>
      <c r="CF14" s="608"/>
      <c r="CG14" s="608"/>
      <c r="CH14" s="608"/>
      <c r="CI14" s="608"/>
      <c r="CJ14" s="608"/>
      <c r="CK14" s="608"/>
      <c r="CL14" s="608"/>
      <c r="CM14" s="608"/>
      <c r="CN14" s="608"/>
      <c r="CO14" s="608"/>
      <c r="CP14" s="608"/>
      <c r="CQ14" s="609"/>
      <c r="CR14" s="610">
        <v>4346205</v>
      </c>
      <c r="CS14" s="611"/>
      <c r="CT14" s="611"/>
      <c r="CU14" s="611"/>
      <c r="CV14" s="611"/>
      <c r="CW14" s="611"/>
      <c r="CX14" s="611"/>
      <c r="CY14" s="612"/>
      <c r="CZ14" s="613">
        <v>3.2</v>
      </c>
      <c r="DA14" s="613"/>
      <c r="DB14" s="613"/>
      <c r="DC14" s="613"/>
      <c r="DD14" s="619">
        <v>126207</v>
      </c>
      <c r="DE14" s="611"/>
      <c r="DF14" s="611"/>
      <c r="DG14" s="611"/>
      <c r="DH14" s="611"/>
      <c r="DI14" s="611"/>
      <c r="DJ14" s="611"/>
      <c r="DK14" s="611"/>
      <c r="DL14" s="611"/>
      <c r="DM14" s="611"/>
      <c r="DN14" s="611"/>
      <c r="DO14" s="611"/>
      <c r="DP14" s="612"/>
      <c r="DQ14" s="619">
        <v>4158617</v>
      </c>
      <c r="DR14" s="611"/>
      <c r="DS14" s="611"/>
      <c r="DT14" s="611"/>
      <c r="DU14" s="611"/>
      <c r="DV14" s="611"/>
      <c r="DW14" s="611"/>
      <c r="DX14" s="611"/>
      <c r="DY14" s="611"/>
      <c r="DZ14" s="611"/>
      <c r="EA14" s="611"/>
      <c r="EB14" s="611"/>
      <c r="EC14" s="620"/>
    </row>
    <row r="15" spans="2:143" ht="11.25" customHeight="1" x14ac:dyDescent="0.15">
      <c r="B15" s="607" t="s">
        <v>263</v>
      </c>
      <c r="C15" s="608"/>
      <c r="D15" s="608"/>
      <c r="E15" s="608"/>
      <c r="F15" s="608"/>
      <c r="G15" s="608"/>
      <c r="H15" s="608"/>
      <c r="I15" s="608"/>
      <c r="J15" s="608"/>
      <c r="K15" s="608"/>
      <c r="L15" s="608"/>
      <c r="M15" s="608"/>
      <c r="N15" s="608"/>
      <c r="O15" s="608"/>
      <c r="P15" s="608"/>
      <c r="Q15" s="609"/>
      <c r="R15" s="610" t="s">
        <v>238</v>
      </c>
      <c r="S15" s="611"/>
      <c r="T15" s="611"/>
      <c r="U15" s="611"/>
      <c r="V15" s="611"/>
      <c r="W15" s="611"/>
      <c r="X15" s="611"/>
      <c r="Y15" s="612"/>
      <c r="Z15" s="613" t="s">
        <v>140</v>
      </c>
      <c r="AA15" s="613"/>
      <c r="AB15" s="613"/>
      <c r="AC15" s="613"/>
      <c r="AD15" s="614" t="s">
        <v>238</v>
      </c>
      <c r="AE15" s="614"/>
      <c r="AF15" s="614"/>
      <c r="AG15" s="614"/>
      <c r="AH15" s="614"/>
      <c r="AI15" s="614"/>
      <c r="AJ15" s="614"/>
      <c r="AK15" s="614"/>
      <c r="AL15" s="615" t="s">
        <v>238</v>
      </c>
      <c r="AM15" s="616"/>
      <c r="AN15" s="616"/>
      <c r="AO15" s="617"/>
      <c r="AP15" s="607" t="s">
        <v>264</v>
      </c>
      <c r="AQ15" s="608"/>
      <c r="AR15" s="608"/>
      <c r="AS15" s="608"/>
      <c r="AT15" s="608"/>
      <c r="AU15" s="608"/>
      <c r="AV15" s="608"/>
      <c r="AW15" s="608"/>
      <c r="AX15" s="608"/>
      <c r="AY15" s="608"/>
      <c r="AZ15" s="608"/>
      <c r="BA15" s="608"/>
      <c r="BB15" s="608"/>
      <c r="BC15" s="608"/>
      <c r="BD15" s="608"/>
      <c r="BE15" s="608"/>
      <c r="BF15" s="609"/>
      <c r="BG15" s="610">
        <v>2051976</v>
      </c>
      <c r="BH15" s="611"/>
      <c r="BI15" s="611"/>
      <c r="BJ15" s="611"/>
      <c r="BK15" s="611"/>
      <c r="BL15" s="611"/>
      <c r="BM15" s="611"/>
      <c r="BN15" s="612"/>
      <c r="BO15" s="613">
        <v>4.8</v>
      </c>
      <c r="BP15" s="613"/>
      <c r="BQ15" s="613"/>
      <c r="BR15" s="613"/>
      <c r="BS15" s="614" t="s">
        <v>188</v>
      </c>
      <c r="BT15" s="614"/>
      <c r="BU15" s="614"/>
      <c r="BV15" s="614"/>
      <c r="BW15" s="614"/>
      <c r="BX15" s="614"/>
      <c r="BY15" s="614"/>
      <c r="BZ15" s="614"/>
      <c r="CA15" s="614"/>
      <c r="CB15" s="618"/>
      <c r="CD15" s="607" t="s">
        <v>265</v>
      </c>
      <c r="CE15" s="608"/>
      <c r="CF15" s="608"/>
      <c r="CG15" s="608"/>
      <c r="CH15" s="608"/>
      <c r="CI15" s="608"/>
      <c r="CJ15" s="608"/>
      <c r="CK15" s="608"/>
      <c r="CL15" s="608"/>
      <c r="CM15" s="608"/>
      <c r="CN15" s="608"/>
      <c r="CO15" s="608"/>
      <c r="CP15" s="608"/>
      <c r="CQ15" s="609"/>
      <c r="CR15" s="610">
        <v>15801389</v>
      </c>
      <c r="CS15" s="611"/>
      <c r="CT15" s="611"/>
      <c r="CU15" s="611"/>
      <c r="CV15" s="611"/>
      <c r="CW15" s="611"/>
      <c r="CX15" s="611"/>
      <c r="CY15" s="612"/>
      <c r="CZ15" s="613">
        <v>11.6</v>
      </c>
      <c r="DA15" s="613"/>
      <c r="DB15" s="613"/>
      <c r="DC15" s="613"/>
      <c r="DD15" s="619">
        <v>8152241</v>
      </c>
      <c r="DE15" s="611"/>
      <c r="DF15" s="611"/>
      <c r="DG15" s="611"/>
      <c r="DH15" s="611"/>
      <c r="DI15" s="611"/>
      <c r="DJ15" s="611"/>
      <c r="DK15" s="611"/>
      <c r="DL15" s="611"/>
      <c r="DM15" s="611"/>
      <c r="DN15" s="611"/>
      <c r="DO15" s="611"/>
      <c r="DP15" s="612"/>
      <c r="DQ15" s="619">
        <v>7677111</v>
      </c>
      <c r="DR15" s="611"/>
      <c r="DS15" s="611"/>
      <c r="DT15" s="611"/>
      <c r="DU15" s="611"/>
      <c r="DV15" s="611"/>
      <c r="DW15" s="611"/>
      <c r="DX15" s="611"/>
      <c r="DY15" s="611"/>
      <c r="DZ15" s="611"/>
      <c r="EA15" s="611"/>
      <c r="EB15" s="611"/>
      <c r="EC15" s="620"/>
    </row>
    <row r="16" spans="2:143" ht="11.25" customHeight="1" x14ac:dyDescent="0.15">
      <c r="B16" s="607" t="s">
        <v>266</v>
      </c>
      <c r="C16" s="608"/>
      <c r="D16" s="608"/>
      <c r="E16" s="608"/>
      <c r="F16" s="608"/>
      <c r="G16" s="608"/>
      <c r="H16" s="608"/>
      <c r="I16" s="608"/>
      <c r="J16" s="608"/>
      <c r="K16" s="608"/>
      <c r="L16" s="608"/>
      <c r="M16" s="608"/>
      <c r="N16" s="608"/>
      <c r="O16" s="608"/>
      <c r="P16" s="608"/>
      <c r="Q16" s="609"/>
      <c r="R16" s="610">
        <v>47175</v>
      </c>
      <c r="S16" s="611"/>
      <c r="T16" s="611"/>
      <c r="U16" s="611"/>
      <c r="V16" s="611"/>
      <c r="W16" s="611"/>
      <c r="X16" s="611"/>
      <c r="Y16" s="612"/>
      <c r="Z16" s="613">
        <v>0</v>
      </c>
      <c r="AA16" s="613"/>
      <c r="AB16" s="613"/>
      <c r="AC16" s="613"/>
      <c r="AD16" s="614">
        <v>47175</v>
      </c>
      <c r="AE16" s="614"/>
      <c r="AF16" s="614"/>
      <c r="AG16" s="614"/>
      <c r="AH16" s="614"/>
      <c r="AI16" s="614"/>
      <c r="AJ16" s="614"/>
      <c r="AK16" s="614"/>
      <c r="AL16" s="615">
        <v>0.1</v>
      </c>
      <c r="AM16" s="616"/>
      <c r="AN16" s="616"/>
      <c r="AO16" s="617"/>
      <c r="AP16" s="607" t="s">
        <v>267</v>
      </c>
      <c r="AQ16" s="608"/>
      <c r="AR16" s="608"/>
      <c r="AS16" s="608"/>
      <c r="AT16" s="608"/>
      <c r="AU16" s="608"/>
      <c r="AV16" s="608"/>
      <c r="AW16" s="608"/>
      <c r="AX16" s="608"/>
      <c r="AY16" s="608"/>
      <c r="AZ16" s="608"/>
      <c r="BA16" s="608"/>
      <c r="BB16" s="608"/>
      <c r="BC16" s="608"/>
      <c r="BD16" s="608"/>
      <c r="BE16" s="608"/>
      <c r="BF16" s="609"/>
      <c r="BG16" s="610" t="s">
        <v>188</v>
      </c>
      <c r="BH16" s="611"/>
      <c r="BI16" s="611"/>
      <c r="BJ16" s="611"/>
      <c r="BK16" s="611"/>
      <c r="BL16" s="611"/>
      <c r="BM16" s="611"/>
      <c r="BN16" s="612"/>
      <c r="BO16" s="613" t="s">
        <v>238</v>
      </c>
      <c r="BP16" s="613"/>
      <c r="BQ16" s="613"/>
      <c r="BR16" s="613"/>
      <c r="BS16" s="614" t="s">
        <v>238</v>
      </c>
      <c r="BT16" s="614"/>
      <c r="BU16" s="614"/>
      <c r="BV16" s="614"/>
      <c r="BW16" s="614"/>
      <c r="BX16" s="614"/>
      <c r="BY16" s="614"/>
      <c r="BZ16" s="614"/>
      <c r="CA16" s="614"/>
      <c r="CB16" s="618"/>
      <c r="CD16" s="607" t="s">
        <v>268</v>
      </c>
      <c r="CE16" s="608"/>
      <c r="CF16" s="608"/>
      <c r="CG16" s="608"/>
      <c r="CH16" s="608"/>
      <c r="CI16" s="608"/>
      <c r="CJ16" s="608"/>
      <c r="CK16" s="608"/>
      <c r="CL16" s="608"/>
      <c r="CM16" s="608"/>
      <c r="CN16" s="608"/>
      <c r="CO16" s="608"/>
      <c r="CP16" s="608"/>
      <c r="CQ16" s="609"/>
      <c r="CR16" s="610">
        <v>70691</v>
      </c>
      <c r="CS16" s="611"/>
      <c r="CT16" s="611"/>
      <c r="CU16" s="611"/>
      <c r="CV16" s="611"/>
      <c r="CW16" s="611"/>
      <c r="CX16" s="611"/>
      <c r="CY16" s="612"/>
      <c r="CZ16" s="613">
        <v>0.1</v>
      </c>
      <c r="DA16" s="613"/>
      <c r="DB16" s="613"/>
      <c r="DC16" s="613"/>
      <c r="DD16" s="619" t="s">
        <v>188</v>
      </c>
      <c r="DE16" s="611"/>
      <c r="DF16" s="611"/>
      <c r="DG16" s="611"/>
      <c r="DH16" s="611"/>
      <c r="DI16" s="611"/>
      <c r="DJ16" s="611"/>
      <c r="DK16" s="611"/>
      <c r="DL16" s="611"/>
      <c r="DM16" s="611"/>
      <c r="DN16" s="611"/>
      <c r="DO16" s="611"/>
      <c r="DP16" s="612"/>
      <c r="DQ16" s="619">
        <v>23491</v>
      </c>
      <c r="DR16" s="611"/>
      <c r="DS16" s="611"/>
      <c r="DT16" s="611"/>
      <c r="DU16" s="611"/>
      <c r="DV16" s="611"/>
      <c r="DW16" s="611"/>
      <c r="DX16" s="611"/>
      <c r="DY16" s="611"/>
      <c r="DZ16" s="611"/>
      <c r="EA16" s="611"/>
      <c r="EB16" s="611"/>
      <c r="EC16" s="620"/>
    </row>
    <row r="17" spans="2:133" ht="11.25" customHeight="1" x14ac:dyDescent="0.15">
      <c r="B17" s="607" t="s">
        <v>269</v>
      </c>
      <c r="C17" s="608"/>
      <c r="D17" s="608"/>
      <c r="E17" s="608"/>
      <c r="F17" s="608"/>
      <c r="G17" s="608"/>
      <c r="H17" s="608"/>
      <c r="I17" s="608"/>
      <c r="J17" s="608"/>
      <c r="K17" s="608"/>
      <c r="L17" s="608"/>
      <c r="M17" s="608"/>
      <c r="N17" s="608"/>
      <c r="O17" s="608"/>
      <c r="P17" s="608"/>
      <c r="Q17" s="609"/>
      <c r="R17" s="610">
        <v>636786</v>
      </c>
      <c r="S17" s="611"/>
      <c r="T17" s="611"/>
      <c r="U17" s="611"/>
      <c r="V17" s="611"/>
      <c r="W17" s="611"/>
      <c r="X17" s="611"/>
      <c r="Y17" s="612"/>
      <c r="Z17" s="613">
        <v>0.5</v>
      </c>
      <c r="AA17" s="613"/>
      <c r="AB17" s="613"/>
      <c r="AC17" s="613"/>
      <c r="AD17" s="614">
        <v>636786</v>
      </c>
      <c r="AE17" s="614"/>
      <c r="AF17" s="614"/>
      <c r="AG17" s="614"/>
      <c r="AH17" s="614"/>
      <c r="AI17" s="614"/>
      <c r="AJ17" s="614"/>
      <c r="AK17" s="614"/>
      <c r="AL17" s="615">
        <v>1</v>
      </c>
      <c r="AM17" s="616"/>
      <c r="AN17" s="616"/>
      <c r="AO17" s="617"/>
      <c r="AP17" s="607" t="s">
        <v>270</v>
      </c>
      <c r="AQ17" s="608"/>
      <c r="AR17" s="608"/>
      <c r="AS17" s="608"/>
      <c r="AT17" s="608"/>
      <c r="AU17" s="608"/>
      <c r="AV17" s="608"/>
      <c r="AW17" s="608"/>
      <c r="AX17" s="608"/>
      <c r="AY17" s="608"/>
      <c r="AZ17" s="608"/>
      <c r="BA17" s="608"/>
      <c r="BB17" s="608"/>
      <c r="BC17" s="608"/>
      <c r="BD17" s="608"/>
      <c r="BE17" s="608"/>
      <c r="BF17" s="609"/>
      <c r="BG17" s="610" t="s">
        <v>238</v>
      </c>
      <c r="BH17" s="611"/>
      <c r="BI17" s="611"/>
      <c r="BJ17" s="611"/>
      <c r="BK17" s="611"/>
      <c r="BL17" s="611"/>
      <c r="BM17" s="611"/>
      <c r="BN17" s="612"/>
      <c r="BO17" s="613" t="s">
        <v>140</v>
      </c>
      <c r="BP17" s="613"/>
      <c r="BQ17" s="613"/>
      <c r="BR17" s="613"/>
      <c r="BS17" s="614" t="s">
        <v>238</v>
      </c>
      <c r="BT17" s="614"/>
      <c r="BU17" s="614"/>
      <c r="BV17" s="614"/>
      <c r="BW17" s="614"/>
      <c r="BX17" s="614"/>
      <c r="BY17" s="614"/>
      <c r="BZ17" s="614"/>
      <c r="CA17" s="614"/>
      <c r="CB17" s="618"/>
      <c r="CD17" s="607" t="s">
        <v>271</v>
      </c>
      <c r="CE17" s="608"/>
      <c r="CF17" s="608"/>
      <c r="CG17" s="608"/>
      <c r="CH17" s="608"/>
      <c r="CI17" s="608"/>
      <c r="CJ17" s="608"/>
      <c r="CK17" s="608"/>
      <c r="CL17" s="608"/>
      <c r="CM17" s="608"/>
      <c r="CN17" s="608"/>
      <c r="CO17" s="608"/>
      <c r="CP17" s="608"/>
      <c r="CQ17" s="609"/>
      <c r="CR17" s="610">
        <v>12856990</v>
      </c>
      <c r="CS17" s="611"/>
      <c r="CT17" s="611"/>
      <c r="CU17" s="611"/>
      <c r="CV17" s="611"/>
      <c r="CW17" s="611"/>
      <c r="CX17" s="611"/>
      <c r="CY17" s="612"/>
      <c r="CZ17" s="613">
        <v>9.4</v>
      </c>
      <c r="DA17" s="613"/>
      <c r="DB17" s="613"/>
      <c r="DC17" s="613"/>
      <c r="DD17" s="619" t="s">
        <v>238</v>
      </c>
      <c r="DE17" s="611"/>
      <c r="DF17" s="611"/>
      <c r="DG17" s="611"/>
      <c r="DH17" s="611"/>
      <c r="DI17" s="611"/>
      <c r="DJ17" s="611"/>
      <c r="DK17" s="611"/>
      <c r="DL17" s="611"/>
      <c r="DM17" s="611"/>
      <c r="DN17" s="611"/>
      <c r="DO17" s="611"/>
      <c r="DP17" s="612"/>
      <c r="DQ17" s="619">
        <v>12604327</v>
      </c>
      <c r="DR17" s="611"/>
      <c r="DS17" s="611"/>
      <c r="DT17" s="611"/>
      <c r="DU17" s="611"/>
      <c r="DV17" s="611"/>
      <c r="DW17" s="611"/>
      <c r="DX17" s="611"/>
      <c r="DY17" s="611"/>
      <c r="DZ17" s="611"/>
      <c r="EA17" s="611"/>
      <c r="EB17" s="611"/>
      <c r="EC17" s="620"/>
    </row>
    <row r="18" spans="2:133" ht="11.25" customHeight="1" x14ac:dyDescent="0.15">
      <c r="B18" s="607" t="s">
        <v>272</v>
      </c>
      <c r="C18" s="608"/>
      <c r="D18" s="608"/>
      <c r="E18" s="608"/>
      <c r="F18" s="608"/>
      <c r="G18" s="608"/>
      <c r="H18" s="608"/>
      <c r="I18" s="608"/>
      <c r="J18" s="608"/>
      <c r="K18" s="608"/>
      <c r="L18" s="608"/>
      <c r="M18" s="608"/>
      <c r="N18" s="608"/>
      <c r="O18" s="608"/>
      <c r="P18" s="608"/>
      <c r="Q18" s="609"/>
      <c r="R18" s="610">
        <v>290582</v>
      </c>
      <c r="S18" s="611"/>
      <c r="T18" s="611"/>
      <c r="U18" s="611"/>
      <c r="V18" s="611"/>
      <c r="W18" s="611"/>
      <c r="X18" s="611"/>
      <c r="Y18" s="612"/>
      <c r="Z18" s="613">
        <v>0.2</v>
      </c>
      <c r="AA18" s="613"/>
      <c r="AB18" s="613"/>
      <c r="AC18" s="613"/>
      <c r="AD18" s="614">
        <v>290582</v>
      </c>
      <c r="AE18" s="614"/>
      <c r="AF18" s="614"/>
      <c r="AG18" s="614"/>
      <c r="AH18" s="614"/>
      <c r="AI18" s="614"/>
      <c r="AJ18" s="614"/>
      <c r="AK18" s="614"/>
      <c r="AL18" s="615">
        <v>0.4</v>
      </c>
      <c r="AM18" s="616"/>
      <c r="AN18" s="616"/>
      <c r="AO18" s="617"/>
      <c r="AP18" s="607" t="s">
        <v>273</v>
      </c>
      <c r="AQ18" s="608"/>
      <c r="AR18" s="608"/>
      <c r="AS18" s="608"/>
      <c r="AT18" s="608"/>
      <c r="AU18" s="608"/>
      <c r="AV18" s="608"/>
      <c r="AW18" s="608"/>
      <c r="AX18" s="608"/>
      <c r="AY18" s="608"/>
      <c r="AZ18" s="608"/>
      <c r="BA18" s="608"/>
      <c r="BB18" s="608"/>
      <c r="BC18" s="608"/>
      <c r="BD18" s="608"/>
      <c r="BE18" s="608"/>
      <c r="BF18" s="609"/>
      <c r="BG18" s="610" t="s">
        <v>188</v>
      </c>
      <c r="BH18" s="611"/>
      <c r="BI18" s="611"/>
      <c r="BJ18" s="611"/>
      <c r="BK18" s="611"/>
      <c r="BL18" s="611"/>
      <c r="BM18" s="611"/>
      <c r="BN18" s="612"/>
      <c r="BO18" s="613" t="s">
        <v>188</v>
      </c>
      <c r="BP18" s="613"/>
      <c r="BQ18" s="613"/>
      <c r="BR18" s="613"/>
      <c r="BS18" s="614" t="s">
        <v>238</v>
      </c>
      <c r="BT18" s="614"/>
      <c r="BU18" s="614"/>
      <c r="BV18" s="614"/>
      <c r="BW18" s="614"/>
      <c r="BX18" s="614"/>
      <c r="BY18" s="614"/>
      <c r="BZ18" s="614"/>
      <c r="CA18" s="614"/>
      <c r="CB18" s="618"/>
      <c r="CD18" s="607" t="s">
        <v>274</v>
      </c>
      <c r="CE18" s="608"/>
      <c r="CF18" s="608"/>
      <c r="CG18" s="608"/>
      <c r="CH18" s="608"/>
      <c r="CI18" s="608"/>
      <c r="CJ18" s="608"/>
      <c r="CK18" s="608"/>
      <c r="CL18" s="608"/>
      <c r="CM18" s="608"/>
      <c r="CN18" s="608"/>
      <c r="CO18" s="608"/>
      <c r="CP18" s="608"/>
      <c r="CQ18" s="609"/>
      <c r="CR18" s="610" t="s">
        <v>188</v>
      </c>
      <c r="CS18" s="611"/>
      <c r="CT18" s="611"/>
      <c r="CU18" s="611"/>
      <c r="CV18" s="611"/>
      <c r="CW18" s="611"/>
      <c r="CX18" s="611"/>
      <c r="CY18" s="612"/>
      <c r="CZ18" s="613" t="s">
        <v>238</v>
      </c>
      <c r="DA18" s="613"/>
      <c r="DB18" s="613"/>
      <c r="DC18" s="613"/>
      <c r="DD18" s="619" t="s">
        <v>188</v>
      </c>
      <c r="DE18" s="611"/>
      <c r="DF18" s="611"/>
      <c r="DG18" s="611"/>
      <c r="DH18" s="611"/>
      <c r="DI18" s="611"/>
      <c r="DJ18" s="611"/>
      <c r="DK18" s="611"/>
      <c r="DL18" s="611"/>
      <c r="DM18" s="611"/>
      <c r="DN18" s="611"/>
      <c r="DO18" s="611"/>
      <c r="DP18" s="612"/>
      <c r="DQ18" s="619" t="s">
        <v>238</v>
      </c>
      <c r="DR18" s="611"/>
      <c r="DS18" s="611"/>
      <c r="DT18" s="611"/>
      <c r="DU18" s="611"/>
      <c r="DV18" s="611"/>
      <c r="DW18" s="611"/>
      <c r="DX18" s="611"/>
      <c r="DY18" s="611"/>
      <c r="DZ18" s="611"/>
      <c r="EA18" s="611"/>
      <c r="EB18" s="611"/>
      <c r="EC18" s="620"/>
    </row>
    <row r="19" spans="2:133" ht="11.25" customHeight="1" x14ac:dyDescent="0.15">
      <c r="B19" s="607" t="s">
        <v>275</v>
      </c>
      <c r="C19" s="608"/>
      <c r="D19" s="608"/>
      <c r="E19" s="608"/>
      <c r="F19" s="608"/>
      <c r="G19" s="608"/>
      <c r="H19" s="608"/>
      <c r="I19" s="608"/>
      <c r="J19" s="608"/>
      <c r="K19" s="608"/>
      <c r="L19" s="608"/>
      <c r="M19" s="608"/>
      <c r="N19" s="608"/>
      <c r="O19" s="608"/>
      <c r="P19" s="608"/>
      <c r="Q19" s="609"/>
      <c r="R19" s="610">
        <v>274082</v>
      </c>
      <c r="S19" s="611"/>
      <c r="T19" s="611"/>
      <c r="U19" s="611"/>
      <c r="V19" s="611"/>
      <c r="W19" s="611"/>
      <c r="X19" s="611"/>
      <c r="Y19" s="612"/>
      <c r="Z19" s="613">
        <v>0.2</v>
      </c>
      <c r="AA19" s="613"/>
      <c r="AB19" s="613"/>
      <c r="AC19" s="613"/>
      <c r="AD19" s="614">
        <v>274082</v>
      </c>
      <c r="AE19" s="614"/>
      <c r="AF19" s="614"/>
      <c r="AG19" s="614"/>
      <c r="AH19" s="614"/>
      <c r="AI19" s="614"/>
      <c r="AJ19" s="614"/>
      <c r="AK19" s="614"/>
      <c r="AL19" s="615">
        <v>0.4</v>
      </c>
      <c r="AM19" s="616"/>
      <c r="AN19" s="616"/>
      <c r="AO19" s="617"/>
      <c r="AP19" s="607" t="s">
        <v>276</v>
      </c>
      <c r="AQ19" s="608"/>
      <c r="AR19" s="608"/>
      <c r="AS19" s="608"/>
      <c r="AT19" s="608"/>
      <c r="AU19" s="608"/>
      <c r="AV19" s="608"/>
      <c r="AW19" s="608"/>
      <c r="AX19" s="608"/>
      <c r="AY19" s="608"/>
      <c r="AZ19" s="608"/>
      <c r="BA19" s="608"/>
      <c r="BB19" s="608"/>
      <c r="BC19" s="608"/>
      <c r="BD19" s="608"/>
      <c r="BE19" s="608"/>
      <c r="BF19" s="609"/>
      <c r="BG19" s="610">
        <v>2236451</v>
      </c>
      <c r="BH19" s="611"/>
      <c r="BI19" s="611"/>
      <c r="BJ19" s="611"/>
      <c r="BK19" s="611"/>
      <c r="BL19" s="611"/>
      <c r="BM19" s="611"/>
      <c r="BN19" s="612"/>
      <c r="BO19" s="613">
        <v>5.3</v>
      </c>
      <c r="BP19" s="613"/>
      <c r="BQ19" s="613"/>
      <c r="BR19" s="613"/>
      <c r="BS19" s="614" t="s">
        <v>238</v>
      </c>
      <c r="BT19" s="614"/>
      <c r="BU19" s="614"/>
      <c r="BV19" s="614"/>
      <c r="BW19" s="614"/>
      <c r="BX19" s="614"/>
      <c r="BY19" s="614"/>
      <c r="BZ19" s="614"/>
      <c r="CA19" s="614"/>
      <c r="CB19" s="618"/>
      <c r="CD19" s="607" t="s">
        <v>277</v>
      </c>
      <c r="CE19" s="608"/>
      <c r="CF19" s="608"/>
      <c r="CG19" s="608"/>
      <c r="CH19" s="608"/>
      <c r="CI19" s="608"/>
      <c r="CJ19" s="608"/>
      <c r="CK19" s="608"/>
      <c r="CL19" s="608"/>
      <c r="CM19" s="608"/>
      <c r="CN19" s="608"/>
      <c r="CO19" s="608"/>
      <c r="CP19" s="608"/>
      <c r="CQ19" s="609"/>
      <c r="CR19" s="610" t="s">
        <v>188</v>
      </c>
      <c r="CS19" s="611"/>
      <c r="CT19" s="611"/>
      <c r="CU19" s="611"/>
      <c r="CV19" s="611"/>
      <c r="CW19" s="611"/>
      <c r="CX19" s="611"/>
      <c r="CY19" s="612"/>
      <c r="CZ19" s="613" t="s">
        <v>188</v>
      </c>
      <c r="DA19" s="613"/>
      <c r="DB19" s="613"/>
      <c r="DC19" s="613"/>
      <c r="DD19" s="619" t="s">
        <v>188</v>
      </c>
      <c r="DE19" s="611"/>
      <c r="DF19" s="611"/>
      <c r="DG19" s="611"/>
      <c r="DH19" s="611"/>
      <c r="DI19" s="611"/>
      <c r="DJ19" s="611"/>
      <c r="DK19" s="611"/>
      <c r="DL19" s="611"/>
      <c r="DM19" s="611"/>
      <c r="DN19" s="611"/>
      <c r="DO19" s="611"/>
      <c r="DP19" s="612"/>
      <c r="DQ19" s="619" t="s">
        <v>238</v>
      </c>
      <c r="DR19" s="611"/>
      <c r="DS19" s="611"/>
      <c r="DT19" s="611"/>
      <c r="DU19" s="611"/>
      <c r="DV19" s="611"/>
      <c r="DW19" s="611"/>
      <c r="DX19" s="611"/>
      <c r="DY19" s="611"/>
      <c r="DZ19" s="611"/>
      <c r="EA19" s="611"/>
      <c r="EB19" s="611"/>
      <c r="EC19" s="620"/>
    </row>
    <row r="20" spans="2:133" ht="11.25" customHeight="1" x14ac:dyDescent="0.15">
      <c r="B20" s="623" t="s">
        <v>278</v>
      </c>
      <c r="C20" s="624"/>
      <c r="D20" s="624"/>
      <c r="E20" s="624"/>
      <c r="F20" s="624"/>
      <c r="G20" s="624"/>
      <c r="H20" s="624"/>
      <c r="I20" s="624"/>
      <c r="J20" s="624"/>
      <c r="K20" s="624"/>
      <c r="L20" s="624"/>
      <c r="M20" s="624"/>
      <c r="N20" s="624"/>
      <c r="O20" s="624"/>
      <c r="P20" s="624"/>
      <c r="Q20" s="625"/>
      <c r="R20" s="610">
        <v>16500</v>
      </c>
      <c r="S20" s="611"/>
      <c r="T20" s="611"/>
      <c r="U20" s="611"/>
      <c r="V20" s="611"/>
      <c r="W20" s="611"/>
      <c r="X20" s="611"/>
      <c r="Y20" s="612"/>
      <c r="Z20" s="613">
        <v>0</v>
      </c>
      <c r="AA20" s="613"/>
      <c r="AB20" s="613"/>
      <c r="AC20" s="613"/>
      <c r="AD20" s="614">
        <v>16500</v>
      </c>
      <c r="AE20" s="614"/>
      <c r="AF20" s="614"/>
      <c r="AG20" s="614"/>
      <c r="AH20" s="614"/>
      <c r="AI20" s="614"/>
      <c r="AJ20" s="614"/>
      <c r="AK20" s="614"/>
      <c r="AL20" s="615">
        <v>0</v>
      </c>
      <c r="AM20" s="616"/>
      <c r="AN20" s="616"/>
      <c r="AO20" s="617"/>
      <c r="AP20" s="607" t="s">
        <v>279</v>
      </c>
      <c r="AQ20" s="608"/>
      <c r="AR20" s="608"/>
      <c r="AS20" s="608"/>
      <c r="AT20" s="608"/>
      <c r="AU20" s="608"/>
      <c r="AV20" s="608"/>
      <c r="AW20" s="608"/>
      <c r="AX20" s="608"/>
      <c r="AY20" s="608"/>
      <c r="AZ20" s="608"/>
      <c r="BA20" s="608"/>
      <c r="BB20" s="608"/>
      <c r="BC20" s="608"/>
      <c r="BD20" s="608"/>
      <c r="BE20" s="608"/>
      <c r="BF20" s="609"/>
      <c r="BG20" s="610">
        <v>2236451</v>
      </c>
      <c r="BH20" s="611"/>
      <c r="BI20" s="611"/>
      <c r="BJ20" s="611"/>
      <c r="BK20" s="611"/>
      <c r="BL20" s="611"/>
      <c r="BM20" s="611"/>
      <c r="BN20" s="612"/>
      <c r="BO20" s="613">
        <v>5.3</v>
      </c>
      <c r="BP20" s="613"/>
      <c r="BQ20" s="613"/>
      <c r="BR20" s="613"/>
      <c r="BS20" s="614" t="s">
        <v>188</v>
      </c>
      <c r="BT20" s="614"/>
      <c r="BU20" s="614"/>
      <c r="BV20" s="614"/>
      <c r="BW20" s="614"/>
      <c r="BX20" s="614"/>
      <c r="BY20" s="614"/>
      <c r="BZ20" s="614"/>
      <c r="CA20" s="614"/>
      <c r="CB20" s="618"/>
      <c r="CD20" s="607" t="s">
        <v>280</v>
      </c>
      <c r="CE20" s="608"/>
      <c r="CF20" s="608"/>
      <c r="CG20" s="608"/>
      <c r="CH20" s="608"/>
      <c r="CI20" s="608"/>
      <c r="CJ20" s="608"/>
      <c r="CK20" s="608"/>
      <c r="CL20" s="608"/>
      <c r="CM20" s="608"/>
      <c r="CN20" s="608"/>
      <c r="CO20" s="608"/>
      <c r="CP20" s="608"/>
      <c r="CQ20" s="609"/>
      <c r="CR20" s="610">
        <v>136577158</v>
      </c>
      <c r="CS20" s="611"/>
      <c r="CT20" s="611"/>
      <c r="CU20" s="611"/>
      <c r="CV20" s="611"/>
      <c r="CW20" s="611"/>
      <c r="CX20" s="611"/>
      <c r="CY20" s="612"/>
      <c r="CZ20" s="613">
        <v>100</v>
      </c>
      <c r="DA20" s="613"/>
      <c r="DB20" s="613"/>
      <c r="DC20" s="613"/>
      <c r="DD20" s="619">
        <v>20774427</v>
      </c>
      <c r="DE20" s="611"/>
      <c r="DF20" s="611"/>
      <c r="DG20" s="611"/>
      <c r="DH20" s="611"/>
      <c r="DI20" s="611"/>
      <c r="DJ20" s="611"/>
      <c r="DK20" s="611"/>
      <c r="DL20" s="611"/>
      <c r="DM20" s="611"/>
      <c r="DN20" s="611"/>
      <c r="DO20" s="611"/>
      <c r="DP20" s="612"/>
      <c r="DQ20" s="619">
        <v>78480332</v>
      </c>
      <c r="DR20" s="611"/>
      <c r="DS20" s="611"/>
      <c r="DT20" s="611"/>
      <c r="DU20" s="611"/>
      <c r="DV20" s="611"/>
      <c r="DW20" s="611"/>
      <c r="DX20" s="611"/>
      <c r="DY20" s="611"/>
      <c r="DZ20" s="611"/>
      <c r="EA20" s="611"/>
      <c r="EB20" s="611"/>
      <c r="EC20" s="620"/>
    </row>
    <row r="21" spans="2:133" ht="11.25" customHeight="1" x14ac:dyDescent="0.15">
      <c r="B21" s="607" t="s">
        <v>281</v>
      </c>
      <c r="C21" s="608"/>
      <c r="D21" s="608"/>
      <c r="E21" s="608"/>
      <c r="F21" s="608"/>
      <c r="G21" s="608"/>
      <c r="H21" s="608"/>
      <c r="I21" s="608"/>
      <c r="J21" s="608"/>
      <c r="K21" s="608"/>
      <c r="L21" s="608"/>
      <c r="M21" s="608"/>
      <c r="N21" s="608"/>
      <c r="O21" s="608"/>
      <c r="P21" s="608"/>
      <c r="Q21" s="609"/>
      <c r="R21" s="610">
        <v>16082676</v>
      </c>
      <c r="S21" s="611"/>
      <c r="T21" s="611"/>
      <c r="U21" s="611"/>
      <c r="V21" s="611"/>
      <c r="W21" s="611"/>
      <c r="X21" s="611"/>
      <c r="Y21" s="612"/>
      <c r="Z21" s="613">
        <v>11.5</v>
      </c>
      <c r="AA21" s="613"/>
      <c r="AB21" s="613"/>
      <c r="AC21" s="613"/>
      <c r="AD21" s="614">
        <v>14646062</v>
      </c>
      <c r="AE21" s="614"/>
      <c r="AF21" s="614"/>
      <c r="AG21" s="614"/>
      <c r="AH21" s="614"/>
      <c r="AI21" s="614"/>
      <c r="AJ21" s="614"/>
      <c r="AK21" s="614"/>
      <c r="AL21" s="615">
        <v>22.4</v>
      </c>
      <c r="AM21" s="616"/>
      <c r="AN21" s="616"/>
      <c r="AO21" s="617"/>
      <c r="AP21" s="607" t="s">
        <v>282</v>
      </c>
      <c r="AQ21" s="626"/>
      <c r="AR21" s="626"/>
      <c r="AS21" s="626"/>
      <c r="AT21" s="626"/>
      <c r="AU21" s="626"/>
      <c r="AV21" s="626"/>
      <c r="AW21" s="626"/>
      <c r="AX21" s="626"/>
      <c r="AY21" s="626"/>
      <c r="AZ21" s="626"/>
      <c r="BA21" s="626"/>
      <c r="BB21" s="626"/>
      <c r="BC21" s="626"/>
      <c r="BD21" s="626"/>
      <c r="BE21" s="626"/>
      <c r="BF21" s="627"/>
      <c r="BG21" s="610">
        <v>46259</v>
      </c>
      <c r="BH21" s="611"/>
      <c r="BI21" s="611"/>
      <c r="BJ21" s="611"/>
      <c r="BK21" s="611"/>
      <c r="BL21" s="611"/>
      <c r="BM21" s="611"/>
      <c r="BN21" s="612"/>
      <c r="BO21" s="613">
        <v>0.1</v>
      </c>
      <c r="BP21" s="613"/>
      <c r="BQ21" s="613"/>
      <c r="BR21" s="613"/>
      <c r="BS21" s="614" t="s">
        <v>238</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283</v>
      </c>
      <c r="C22" s="608"/>
      <c r="D22" s="608"/>
      <c r="E22" s="608"/>
      <c r="F22" s="608"/>
      <c r="G22" s="608"/>
      <c r="H22" s="608"/>
      <c r="I22" s="608"/>
      <c r="J22" s="608"/>
      <c r="K22" s="608"/>
      <c r="L22" s="608"/>
      <c r="M22" s="608"/>
      <c r="N22" s="608"/>
      <c r="O22" s="608"/>
      <c r="P22" s="608"/>
      <c r="Q22" s="609"/>
      <c r="R22" s="610">
        <v>14646062</v>
      </c>
      <c r="S22" s="611"/>
      <c r="T22" s="611"/>
      <c r="U22" s="611"/>
      <c r="V22" s="611"/>
      <c r="W22" s="611"/>
      <c r="X22" s="611"/>
      <c r="Y22" s="612"/>
      <c r="Z22" s="613">
        <v>10.5</v>
      </c>
      <c r="AA22" s="613"/>
      <c r="AB22" s="613"/>
      <c r="AC22" s="613"/>
      <c r="AD22" s="614">
        <v>14646062</v>
      </c>
      <c r="AE22" s="614"/>
      <c r="AF22" s="614"/>
      <c r="AG22" s="614"/>
      <c r="AH22" s="614"/>
      <c r="AI22" s="614"/>
      <c r="AJ22" s="614"/>
      <c r="AK22" s="614"/>
      <c r="AL22" s="615">
        <v>22.4</v>
      </c>
      <c r="AM22" s="616"/>
      <c r="AN22" s="616"/>
      <c r="AO22" s="617"/>
      <c r="AP22" s="607" t="s">
        <v>284</v>
      </c>
      <c r="AQ22" s="626"/>
      <c r="AR22" s="626"/>
      <c r="AS22" s="626"/>
      <c r="AT22" s="626"/>
      <c r="AU22" s="626"/>
      <c r="AV22" s="626"/>
      <c r="AW22" s="626"/>
      <c r="AX22" s="626"/>
      <c r="AY22" s="626"/>
      <c r="AZ22" s="626"/>
      <c r="BA22" s="626"/>
      <c r="BB22" s="626"/>
      <c r="BC22" s="626"/>
      <c r="BD22" s="626"/>
      <c r="BE22" s="626"/>
      <c r="BF22" s="627"/>
      <c r="BG22" s="610" t="s">
        <v>238</v>
      </c>
      <c r="BH22" s="611"/>
      <c r="BI22" s="611"/>
      <c r="BJ22" s="611"/>
      <c r="BK22" s="611"/>
      <c r="BL22" s="611"/>
      <c r="BM22" s="611"/>
      <c r="BN22" s="612"/>
      <c r="BO22" s="613" t="s">
        <v>140</v>
      </c>
      <c r="BP22" s="613"/>
      <c r="BQ22" s="613"/>
      <c r="BR22" s="613"/>
      <c r="BS22" s="614" t="s">
        <v>238</v>
      </c>
      <c r="BT22" s="614"/>
      <c r="BU22" s="614"/>
      <c r="BV22" s="614"/>
      <c r="BW22" s="614"/>
      <c r="BX22" s="614"/>
      <c r="BY22" s="614"/>
      <c r="BZ22" s="614"/>
      <c r="CA22" s="614"/>
      <c r="CB22" s="618"/>
      <c r="CD22" s="592" t="s">
        <v>285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286</v>
      </c>
      <c r="C23" s="608"/>
      <c r="D23" s="608"/>
      <c r="E23" s="608"/>
      <c r="F23" s="608"/>
      <c r="G23" s="608"/>
      <c r="H23" s="608"/>
      <c r="I23" s="608"/>
      <c r="J23" s="608"/>
      <c r="K23" s="608"/>
      <c r="L23" s="608"/>
      <c r="M23" s="608"/>
      <c r="N23" s="608"/>
      <c r="O23" s="608"/>
      <c r="P23" s="608"/>
      <c r="Q23" s="609"/>
      <c r="R23" s="610">
        <v>1431105</v>
      </c>
      <c r="S23" s="611"/>
      <c r="T23" s="611"/>
      <c r="U23" s="611"/>
      <c r="V23" s="611"/>
      <c r="W23" s="611"/>
      <c r="X23" s="611"/>
      <c r="Y23" s="612"/>
      <c r="Z23" s="613">
        <v>1</v>
      </c>
      <c r="AA23" s="613"/>
      <c r="AB23" s="613"/>
      <c r="AC23" s="613"/>
      <c r="AD23" s="614" t="s">
        <v>188</v>
      </c>
      <c r="AE23" s="614"/>
      <c r="AF23" s="614"/>
      <c r="AG23" s="614"/>
      <c r="AH23" s="614"/>
      <c r="AI23" s="614"/>
      <c r="AJ23" s="614"/>
      <c r="AK23" s="614"/>
      <c r="AL23" s="615" t="s">
        <v>140</v>
      </c>
      <c r="AM23" s="616"/>
      <c r="AN23" s="616"/>
      <c r="AO23" s="617"/>
      <c r="AP23" s="607" t="s">
        <v>287</v>
      </c>
      <c r="AQ23" s="626"/>
      <c r="AR23" s="626"/>
      <c r="AS23" s="626"/>
      <c r="AT23" s="626"/>
      <c r="AU23" s="626"/>
      <c r="AV23" s="626"/>
      <c r="AW23" s="626"/>
      <c r="AX23" s="626"/>
      <c r="AY23" s="626"/>
      <c r="AZ23" s="626"/>
      <c r="BA23" s="626"/>
      <c r="BB23" s="626"/>
      <c r="BC23" s="626"/>
      <c r="BD23" s="626"/>
      <c r="BE23" s="626"/>
      <c r="BF23" s="627"/>
      <c r="BG23" s="610">
        <v>2190192</v>
      </c>
      <c r="BH23" s="611"/>
      <c r="BI23" s="611"/>
      <c r="BJ23" s="611"/>
      <c r="BK23" s="611"/>
      <c r="BL23" s="611"/>
      <c r="BM23" s="611"/>
      <c r="BN23" s="612"/>
      <c r="BO23" s="613">
        <v>5.0999999999999996</v>
      </c>
      <c r="BP23" s="613"/>
      <c r="BQ23" s="613"/>
      <c r="BR23" s="613"/>
      <c r="BS23" s="614" t="s">
        <v>238</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288</v>
      </c>
      <c r="CS23" s="593"/>
      <c r="CT23" s="593"/>
      <c r="CU23" s="593"/>
      <c r="CV23" s="593"/>
      <c r="CW23" s="593"/>
      <c r="CX23" s="593"/>
      <c r="CY23" s="594"/>
      <c r="CZ23" s="592" t="s">
        <v>289</v>
      </c>
      <c r="DA23" s="593"/>
      <c r="DB23" s="593"/>
      <c r="DC23" s="594"/>
      <c r="DD23" s="592" t="s">
        <v>290</v>
      </c>
      <c r="DE23" s="593"/>
      <c r="DF23" s="593"/>
      <c r="DG23" s="593"/>
      <c r="DH23" s="593"/>
      <c r="DI23" s="593"/>
      <c r="DJ23" s="593"/>
      <c r="DK23" s="594"/>
      <c r="DL23" s="637" t="s">
        <v>291</v>
      </c>
      <c r="DM23" s="638"/>
      <c r="DN23" s="638"/>
      <c r="DO23" s="638"/>
      <c r="DP23" s="638"/>
      <c r="DQ23" s="638"/>
      <c r="DR23" s="638"/>
      <c r="DS23" s="638"/>
      <c r="DT23" s="638"/>
      <c r="DU23" s="638"/>
      <c r="DV23" s="639"/>
      <c r="DW23" s="592" t="s">
        <v>292</v>
      </c>
      <c r="DX23" s="593"/>
      <c r="DY23" s="593"/>
      <c r="DZ23" s="593"/>
      <c r="EA23" s="593"/>
      <c r="EB23" s="593"/>
      <c r="EC23" s="594"/>
    </row>
    <row r="24" spans="2:133" ht="11.25" customHeight="1" x14ac:dyDescent="0.15">
      <c r="B24" s="607" t="s">
        <v>293</v>
      </c>
      <c r="C24" s="608"/>
      <c r="D24" s="608"/>
      <c r="E24" s="608"/>
      <c r="F24" s="608"/>
      <c r="G24" s="608"/>
      <c r="H24" s="608"/>
      <c r="I24" s="608"/>
      <c r="J24" s="608"/>
      <c r="K24" s="608"/>
      <c r="L24" s="608"/>
      <c r="M24" s="608"/>
      <c r="N24" s="608"/>
      <c r="O24" s="608"/>
      <c r="P24" s="608"/>
      <c r="Q24" s="609"/>
      <c r="R24" s="610">
        <v>5509</v>
      </c>
      <c r="S24" s="611"/>
      <c r="T24" s="611"/>
      <c r="U24" s="611"/>
      <c r="V24" s="611"/>
      <c r="W24" s="611"/>
      <c r="X24" s="611"/>
      <c r="Y24" s="612"/>
      <c r="Z24" s="613">
        <v>0</v>
      </c>
      <c r="AA24" s="613"/>
      <c r="AB24" s="613"/>
      <c r="AC24" s="613"/>
      <c r="AD24" s="614" t="s">
        <v>238</v>
      </c>
      <c r="AE24" s="614"/>
      <c r="AF24" s="614"/>
      <c r="AG24" s="614"/>
      <c r="AH24" s="614"/>
      <c r="AI24" s="614"/>
      <c r="AJ24" s="614"/>
      <c r="AK24" s="614"/>
      <c r="AL24" s="615" t="s">
        <v>238</v>
      </c>
      <c r="AM24" s="616"/>
      <c r="AN24" s="616"/>
      <c r="AO24" s="617"/>
      <c r="AP24" s="607" t="s">
        <v>294</v>
      </c>
      <c r="AQ24" s="626"/>
      <c r="AR24" s="626"/>
      <c r="AS24" s="626"/>
      <c r="AT24" s="626"/>
      <c r="AU24" s="626"/>
      <c r="AV24" s="626"/>
      <c r="AW24" s="626"/>
      <c r="AX24" s="626"/>
      <c r="AY24" s="626"/>
      <c r="AZ24" s="626"/>
      <c r="BA24" s="626"/>
      <c r="BB24" s="626"/>
      <c r="BC24" s="626"/>
      <c r="BD24" s="626"/>
      <c r="BE24" s="626"/>
      <c r="BF24" s="627"/>
      <c r="BG24" s="610" t="s">
        <v>140</v>
      </c>
      <c r="BH24" s="611"/>
      <c r="BI24" s="611"/>
      <c r="BJ24" s="611"/>
      <c r="BK24" s="611"/>
      <c r="BL24" s="611"/>
      <c r="BM24" s="611"/>
      <c r="BN24" s="612"/>
      <c r="BO24" s="613" t="s">
        <v>238</v>
      </c>
      <c r="BP24" s="613"/>
      <c r="BQ24" s="613"/>
      <c r="BR24" s="613"/>
      <c r="BS24" s="614" t="s">
        <v>188</v>
      </c>
      <c r="BT24" s="614"/>
      <c r="BU24" s="614"/>
      <c r="BV24" s="614"/>
      <c r="BW24" s="614"/>
      <c r="BX24" s="614"/>
      <c r="BY24" s="614"/>
      <c r="BZ24" s="614"/>
      <c r="CA24" s="614"/>
      <c r="CB24" s="618"/>
      <c r="CD24" s="596" t="s">
        <v>295</v>
      </c>
      <c r="CE24" s="597"/>
      <c r="CF24" s="597"/>
      <c r="CG24" s="597"/>
      <c r="CH24" s="597"/>
      <c r="CI24" s="597"/>
      <c r="CJ24" s="597"/>
      <c r="CK24" s="597"/>
      <c r="CL24" s="597"/>
      <c r="CM24" s="597"/>
      <c r="CN24" s="597"/>
      <c r="CO24" s="597"/>
      <c r="CP24" s="597"/>
      <c r="CQ24" s="598"/>
      <c r="CR24" s="599">
        <v>67014619</v>
      </c>
      <c r="CS24" s="600"/>
      <c r="CT24" s="600"/>
      <c r="CU24" s="600"/>
      <c r="CV24" s="600"/>
      <c r="CW24" s="600"/>
      <c r="CX24" s="600"/>
      <c r="CY24" s="601"/>
      <c r="CZ24" s="604">
        <v>49.1</v>
      </c>
      <c r="DA24" s="605"/>
      <c r="DB24" s="605"/>
      <c r="DC24" s="621"/>
      <c r="DD24" s="644">
        <v>38244674</v>
      </c>
      <c r="DE24" s="600"/>
      <c r="DF24" s="600"/>
      <c r="DG24" s="600"/>
      <c r="DH24" s="600"/>
      <c r="DI24" s="600"/>
      <c r="DJ24" s="600"/>
      <c r="DK24" s="601"/>
      <c r="DL24" s="644">
        <v>36563346</v>
      </c>
      <c r="DM24" s="600"/>
      <c r="DN24" s="600"/>
      <c r="DO24" s="600"/>
      <c r="DP24" s="600"/>
      <c r="DQ24" s="600"/>
      <c r="DR24" s="600"/>
      <c r="DS24" s="600"/>
      <c r="DT24" s="600"/>
      <c r="DU24" s="600"/>
      <c r="DV24" s="601"/>
      <c r="DW24" s="604">
        <v>53.8</v>
      </c>
      <c r="DX24" s="605"/>
      <c r="DY24" s="605"/>
      <c r="DZ24" s="605"/>
      <c r="EA24" s="605"/>
      <c r="EB24" s="605"/>
      <c r="EC24" s="606"/>
    </row>
    <row r="25" spans="2:133" ht="11.25" customHeight="1" x14ac:dyDescent="0.15">
      <c r="B25" s="607" t="s">
        <v>296</v>
      </c>
      <c r="C25" s="608"/>
      <c r="D25" s="608"/>
      <c r="E25" s="608"/>
      <c r="F25" s="608"/>
      <c r="G25" s="608"/>
      <c r="H25" s="608"/>
      <c r="I25" s="608"/>
      <c r="J25" s="608"/>
      <c r="K25" s="608"/>
      <c r="L25" s="608"/>
      <c r="M25" s="608"/>
      <c r="N25" s="608"/>
      <c r="O25" s="608"/>
      <c r="P25" s="608"/>
      <c r="Q25" s="609"/>
      <c r="R25" s="610">
        <v>68454476</v>
      </c>
      <c r="S25" s="611"/>
      <c r="T25" s="611"/>
      <c r="U25" s="611"/>
      <c r="V25" s="611"/>
      <c r="W25" s="611"/>
      <c r="X25" s="611"/>
      <c r="Y25" s="612"/>
      <c r="Z25" s="613">
        <v>49.1</v>
      </c>
      <c r="AA25" s="613"/>
      <c r="AB25" s="613"/>
      <c r="AC25" s="613"/>
      <c r="AD25" s="614">
        <v>64827670</v>
      </c>
      <c r="AE25" s="614"/>
      <c r="AF25" s="614"/>
      <c r="AG25" s="614"/>
      <c r="AH25" s="614"/>
      <c r="AI25" s="614"/>
      <c r="AJ25" s="614"/>
      <c r="AK25" s="614"/>
      <c r="AL25" s="615">
        <v>99.4</v>
      </c>
      <c r="AM25" s="616"/>
      <c r="AN25" s="616"/>
      <c r="AO25" s="617"/>
      <c r="AP25" s="607" t="s">
        <v>297</v>
      </c>
      <c r="AQ25" s="626"/>
      <c r="AR25" s="626"/>
      <c r="AS25" s="626"/>
      <c r="AT25" s="626"/>
      <c r="AU25" s="626"/>
      <c r="AV25" s="626"/>
      <c r="AW25" s="626"/>
      <c r="AX25" s="626"/>
      <c r="AY25" s="626"/>
      <c r="AZ25" s="626"/>
      <c r="BA25" s="626"/>
      <c r="BB25" s="626"/>
      <c r="BC25" s="626"/>
      <c r="BD25" s="626"/>
      <c r="BE25" s="626"/>
      <c r="BF25" s="627"/>
      <c r="BG25" s="610" t="s">
        <v>238</v>
      </c>
      <c r="BH25" s="611"/>
      <c r="BI25" s="611"/>
      <c r="BJ25" s="611"/>
      <c r="BK25" s="611"/>
      <c r="BL25" s="611"/>
      <c r="BM25" s="611"/>
      <c r="BN25" s="612"/>
      <c r="BO25" s="613" t="s">
        <v>140</v>
      </c>
      <c r="BP25" s="613"/>
      <c r="BQ25" s="613"/>
      <c r="BR25" s="613"/>
      <c r="BS25" s="614" t="s">
        <v>188</v>
      </c>
      <c r="BT25" s="614"/>
      <c r="BU25" s="614"/>
      <c r="BV25" s="614"/>
      <c r="BW25" s="614"/>
      <c r="BX25" s="614"/>
      <c r="BY25" s="614"/>
      <c r="BZ25" s="614"/>
      <c r="CA25" s="614"/>
      <c r="CB25" s="618"/>
      <c r="CD25" s="607" t="s">
        <v>298</v>
      </c>
      <c r="CE25" s="608"/>
      <c r="CF25" s="608"/>
      <c r="CG25" s="608"/>
      <c r="CH25" s="608"/>
      <c r="CI25" s="608"/>
      <c r="CJ25" s="608"/>
      <c r="CK25" s="608"/>
      <c r="CL25" s="608"/>
      <c r="CM25" s="608"/>
      <c r="CN25" s="608"/>
      <c r="CO25" s="608"/>
      <c r="CP25" s="608"/>
      <c r="CQ25" s="609"/>
      <c r="CR25" s="610">
        <v>15555682</v>
      </c>
      <c r="CS25" s="640"/>
      <c r="CT25" s="640"/>
      <c r="CU25" s="640"/>
      <c r="CV25" s="640"/>
      <c r="CW25" s="640"/>
      <c r="CX25" s="640"/>
      <c r="CY25" s="641"/>
      <c r="CZ25" s="615">
        <v>11.4</v>
      </c>
      <c r="DA25" s="642"/>
      <c r="DB25" s="642"/>
      <c r="DC25" s="645"/>
      <c r="DD25" s="619">
        <v>14159778</v>
      </c>
      <c r="DE25" s="640"/>
      <c r="DF25" s="640"/>
      <c r="DG25" s="640"/>
      <c r="DH25" s="640"/>
      <c r="DI25" s="640"/>
      <c r="DJ25" s="640"/>
      <c r="DK25" s="641"/>
      <c r="DL25" s="619">
        <v>13760216</v>
      </c>
      <c r="DM25" s="640"/>
      <c r="DN25" s="640"/>
      <c r="DO25" s="640"/>
      <c r="DP25" s="640"/>
      <c r="DQ25" s="640"/>
      <c r="DR25" s="640"/>
      <c r="DS25" s="640"/>
      <c r="DT25" s="640"/>
      <c r="DU25" s="640"/>
      <c r="DV25" s="641"/>
      <c r="DW25" s="615">
        <v>20.3</v>
      </c>
      <c r="DX25" s="642"/>
      <c r="DY25" s="642"/>
      <c r="DZ25" s="642"/>
      <c r="EA25" s="642"/>
      <c r="EB25" s="642"/>
      <c r="EC25" s="643"/>
    </row>
    <row r="26" spans="2:133" ht="11.25" customHeight="1" x14ac:dyDescent="0.15">
      <c r="B26" s="607" t="s">
        <v>299</v>
      </c>
      <c r="C26" s="608"/>
      <c r="D26" s="608"/>
      <c r="E26" s="608"/>
      <c r="F26" s="608"/>
      <c r="G26" s="608"/>
      <c r="H26" s="608"/>
      <c r="I26" s="608"/>
      <c r="J26" s="608"/>
      <c r="K26" s="608"/>
      <c r="L26" s="608"/>
      <c r="M26" s="608"/>
      <c r="N26" s="608"/>
      <c r="O26" s="608"/>
      <c r="P26" s="608"/>
      <c r="Q26" s="609"/>
      <c r="R26" s="610">
        <v>53649</v>
      </c>
      <c r="S26" s="611"/>
      <c r="T26" s="611"/>
      <c r="U26" s="611"/>
      <c r="V26" s="611"/>
      <c r="W26" s="611"/>
      <c r="X26" s="611"/>
      <c r="Y26" s="612"/>
      <c r="Z26" s="613">
        <v>0</v>
      </c>
      <c r="AA26" s="613"/>
      <c r="AB26" s="613"/>
      <c r="AC26" s="613"/>
      <c r="AD26" s="614">
        <v>53649</v>
      </c>
      <c r="AE26" s="614"/>
      <c r="AF26" s="614"/>
      <c r="AG26" s="614"/>
      <c r="AH26" s="614"/>
      <c r="AI26" s="614"/>
      <c r="AJ26" s="614"/>
      <c r="AK26" s="614"/>
      <c r="AL26" s="615">
        <v>0.1</v>
      </c>
      <c r="AM26" s="616"/>
      <c r="AN26" s="616"/>
      <c r="AO26" s="617"/>
      <c r="AP26" s="607" t="s">
        <v>300</v>
      </c>
      <c r="AQ26" s="626"/>
      <c r="AR26" s="626"/>
      <c r="AS26" s="626"/>
      <c r="AT26" s="626"/>
      <c r="AU26" s="626"/>
      <c r="AV26" s="626"/>
      <c r="AW26" s="626"/>
      <c r="AX26" s="626"/>
      <c r="AY26" s="626"/>
      <c r="AZ26" s="626"/>
      <c r="BA26" s="626"/>
      <c r="BB26" s="626"/>
      <c r="BC26" s="626"/>
      <c r="BD26" s="626"/>
      <c r="BE26" s="626"/>
      <c r="BF26" s="627"/>
      <c r="BG26" s="610" t="s">
        <v>238</v>
      </c>
      <c r="BH26" s="611"/>
      <c r="BI26" s="611"/>
      <c r="BJ26" s="611"/>
      <c r="BK26" s="611"/>
      <c r="BL26" s="611"/>
      <c r="BM26" s="611"/>
      <c r="BN26" s="612"/>
      <c r="BO26" s="613" t="s">
        <v>188</v>
      </c>
      <c r="BP26" s="613"/>
      <c r="BQ26" s="613"/>
      <c r="BR26" s="613"/>
      <c r="BS26" s="614" t="s">
        <v>238</v>
      </c>
      <c r="BT26" s="614"/>
      <c r="BU26" s="614"/>
      <c r="BV26" s="614"/>
      <c r="BW26" s="614"/>
      <c r="BX26" s="614"/>
      <c r="BY26" s="614"/>
      <c r="BZ26" s="614"/>
      <c r="CA26" s="614"/>
      <c r="CB26" s="618"/>
      <c r="CD26" s="607" t="s">
        <v>301</v>
      </c>
      <c r="CE26" s="608"/>
      <c r="CF26" s="608"/>
      <c r="CG26" s="608"/>
      <c r="CH26" s="608"/>
      <c r="CI26" s="608"/>
      <c r="CJ26" s="608"/>
      <c r="CK26" s="608"/>
      <c r="CL26" s="608"/>
      <c r="CM26" s="608"/>
      <c r="CN26" s="608"/>
      <c r="CO26" s="608"/>
      <c r="CP26" s="608"/>
      <c r="CQ26" s="609"/>
      <c r="CR26" s="610">
        <v>10256080</v>
      </c>
      <c r="CS26" s="611"/>
      <c r="CT26" s="611"/>
      <c r="CU26" s="611"/>
      <c r="CV26" s="611"/>
      <c r="CW26" s="611"/>
      <c r="CX26" s="611"/>
      <c r="CY26" s="612"/>
      <c r="CZ26" s="615">
        <v>7.5</v>
      </c>
      <c r="DA26" s="642"/>
      <c r="DB26" s="642"/>
      <c r="DC26" s="645"/>
      <c r="DD26" s="619">
        <v>9234215</v>
      </c>
      <c r="DE26" s="611"/>
      <c r="DF26" s="611"/>
      <c r="DG26" s="611"/>
      <c r="DH26" s="611"/>
      <c r="DI26" s="611"/>
      <c r="DJ26" s="611"/>
      <c r="DK26" s="612"/>
      <c r="DL26" s="619" t="s">
        <v>188</v>
      </c>
      <c r="DM26" s="611"/>
      <c r="DN26" s="611"/>
      <c r="DO26" s="611"/>
      <c r="DP26" s="611"/>
      <c r="DQ26" s="611"/>
      <c r="DR26" s="611"/>
      <c r="DS26" s="611"/>
      <c r="DT26" s="611"/>
      <c r="DU26" s="611"/>
      <c r="DV26" s="612"/>
      <c r="DW26" s="615" t="s">
        <v>238</v>
      </c>
      <c r="DX26" s="642"/>
      <c r="DY26" s="642"/>
      <c r="DZ26" s="642"/>
      <c r="EA26" s="642"/>
      <c r="EB26" s="642"/>
      <c r="EC26" s="643"/>
    </row>
    <row r="27" spans="2:133" ht="11.25" customHeight="1" x14ac:dyDescent="0.15">
      <c r="B27" s="607" t="s">
        <v>302</v>
      </c>
      <c r="C27" s="608"/>
      <c r="D27" s="608"/>
      <c r="E27" s="608"/>
      <c r="F27" s="608"/>
      <c r="G27" s="608"/>
      <c r="H27" s="608"/>
      <c r="I27" s="608"/>
      <c r="J27" s="608"/>
      <c r="K27" s="608"/>
      <c r="L27" s="608"/>
      <c r="M27" s="608"/>
      <c r="N27" s="608"/>
      <c r="O27" s="608"/>
      <c r="P27" s="608"/>
      <c r="Q27" s="609"/>
      <c r="R27" s="610">
        <v>638347</v>
      </c>
      <c r="S27" s="611"/>
      <c r="T27" s="611"/>
      <c r="U27" s="611"/>
      <c r="V27" s="611"/>
      <c r="W27" s="611"/>
      <c r="X27" s="611"/>
      <c r="Y27" s="612"/>
      <c r="Z27" s="613">
        <v>0.5</v>
      </c>
      <c r="AA27" s="613"/>
      <c r="AB27" s="613"/>
      <c r="AC27" s="613"/>
      <c r="AD27" s="614" t="s">
        <v>238</v>
      </c>
      <c r="AE27" s="614"/>
      <c r="AF27" s="614"/>
      <c r="AG27" s="614"/>
      <c r="AH27" s="614"/>
      <c r="AI27" s="614"/>
      <c r="AJ27" s="614"/>
      <c r="AK27" s="614"/>
      <c r="AL27" s="615" t="s">
        <v>140</v>
      </c>
      <c r="AM27" s="616"/>
      <c r="AN27" s="616"/>
      <c r="AO27" s="617"/>
      <c r="AP27" s="607" t="s">
        <v>303</v>
      </c>
      <c r="AQ27" s="608"/>
      <c r="AR27" s="608"/>
      <c r="AS27" s="608"/>
      <c r="AT27" s="608"/>
      <c r="AU27" s="608"/>
      <c r="AV27" s="608"/>
      <c r="AW27" s="608"/>
      <c r="AX27" s="608"/>
      <c r="AY27" s="608"/>
      <c r="AZ27" s="608"/>
      <c r="BA27" s="608"/>
      <c r="BB27" s="608"/>
      <c r="BC27" s="608"/>
      <c r="BD27" s="608"/>
      <c r="BE27" s="608"/>
      <c r="BF27" s="609"/>
      <c r="BG27" s="610">
        <v>42529791</v>
      </c>
      <c r="BH27" s="611"/>
      <c r="BI27" s="611"/>
      <c r="BJ27" s="611"/>
      <c r="BK27" s="611"/>
      <c r="BL27" s="611"/>
      <c r="BM27" s="611"/>
      <c r="BN27" s="612"/>
      <c r="BO27" s="613">
        <v>100</v>
      </c>
      <c r="BP27" s="613"/>
      <c r="BQ27" s="613"/>
      <c r="BR27" s="613"/>
      <c r="BS27" s="614">
        <v>662262</v>
      </c>
      <c r="BT27" s="614"/>
      <c r="BU27" s="614"/>
      <c r="BV27" s="614"/>
      <c r="BW27" s="614"/>
      <c r="BX27" s="614"/>
      <c r="BY27" s="614"/>
      <c r="BZ27" s="614"/>
      <c r="CA27" s="614"/>
      <c r="CB27" s="618"/>
      <c r="CD27" s="607" t="s">
        <v>304</v>
      </c>
      <c r="CE27" s="608"/>
      <c r="CF27" s="608"/>
      <c r="CG27" s="608"/>
      <c r="CH27" s="608"/>
      <c r="CI27" s="608"/>
      <c r="CJ27" s="608"/>
      <c r="CK27" s="608"/>
      <c r="CL27" s="608"/>
      <c r="CM27" s="608"/>
      <c r="CN27" s="608"/>
      <c r="CO27" s="608"/>
      <c r="CP27" s="608"/>
      <c r="CQ27" s="609"/>
      <c r="CR27" s="610">
        <v>38601963</v>
      </c>
      <c r="CS27" s="640"/>
      <c r="CT27" s="640"/>
      <c r="CU27" s="640"/>
      <c r="CV27" s="640"/>
      <c r="CW27" s="640"/>
      <c r="CX27" s="640"/>
      <c r="CY27" s="641"/>
      <c r="CZ27" s="615">
        <v>28.3</v>
      </c>
      <c r="DA27" s="642"/>
      <c r="DB27" s="642"/>
      <c r="DC27" s="645"/>
      <c r="DD27" s="619">
        <v>11480585</v>
      </c>
      <c r="DE27" s="640"/>
      <c r="DF27" s="640"/>
      <c r="DG27" s="640"/>
      <c r="DH27" s="640"/>
      <c r="DI27" s="640"/>
      <c r="DJ27" s="640"/>
      <c r="DK27" s="641"/>
      <c r="DL27" s="619">
        <v>10198819</v>
      </c>
      <c r="DM27" s="640"/>
      <c r="DN27" s="640"/>
      <c r="DO27" s="640"/>
      <c r="DP27" s="640"/>
      <c r="DQ27" s="640"/>
      <c r="DR27" s="640"/>
      <c r="DS27" s="640"/>
      <c r="DT27" s="640"/>
      <c r="DU27" s="640"/>
      <c r="DV27" s="641"/>
      <c r="DW27" s="615">
        <v>15</v>
      </c>
      <c r="DX27" s="642"/>
      <c r="DY27" s="642"/>
      <c r="DZ27" s="642"/>
      <c r="EA27" s="642"/>
      <c r="EB27" s="642"/>
      <c r="EC27" s="643"/>
    </row>
    <row r="28" spans="2:133" ht="11.25" customHeight="1" x14ac:dyDescent="0.15">
      <c r="B28" s="607" t="s">
        <v>305</v>
      </c>
      <c r="C28" s="608"/>
      <c r="D28" s="608"/>
      <c r="E28" s="608"/>
      <c r="F28" s="608"/>
      <c r="G28" s="608"/>
      <c r="H28" s="608"/>
      <c r="I28" s="608"/>
      <c r="J28" s="608"/>
      <c r="K28" s="608"/>
      <c r="L28" s="608"/>
      <c r="M28" s="608"/>
      <c r="N28" s="608"/>
      <c r="O28" s="608"/>
      <c r="P28" s="608"/>
      <c r="Q28" s="609"/>
      <c r="R28" s="610">
        <v>1049408</v>
      </c>
      <c r="S28" s="611"/>
      <c r="T28" s="611"/>
      <c r="U28" s="611"/>
      <c r="V28" s="611"/>
      <c r="W28" s="611"/>
      <c r="X28" s="611"/>
      <c r="Y28" s="612"/>
      <c r="Z28" s="613">
        <v>0.8</v>
      </c>
      <c r="AA28" s="613"/>
      <c r="AB28" s="613"/>
      <c r="AC28" s="613"/>
      <c r="AD28" s="614">
        <v>162294</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306</v>
      </c>
      <c r="CE28" s="608"/>
      <c r="CF28" s="608"/>
      <c r="CG28" s="608"/>
      <c r="CH28" s="608"/>
      <c r="CI28" s="608"/>
      <c r="CJ28" s="608"/>
      <c r="CK28" s="608"/>
      <c r="CL28" s="608"/>
      <c r="CM28" s="608"/>
      <c r="CN28" s="608"/>
      <c r="CO28" s="608"/>
      <c r="CP28" s="608"/>
      <c r="CQ28" s="609"/>
      <c r="CR28" s="610">
        <v>12856974</v>
      </c>
      <c r="CS28" s="611"/>
      <c r="CT28" s="611"/>
      <c r="CU28" s="611"/>
      <c r="CV28" s="611"/>
      <c r="CW28" s="611"/>
      <c r="CX28" s="611"/>
      <c r="CY28" s="612"/>
      <c r="CZ28" s="615">
        <v>9.4</v>
      </c>
      <c r="DA28" s="642"/>
      <c r="DB28" s="642"/>
      <c r="DC28" s="645"/>
      <c r="DD28" s="619">
        <v>12604311</v>
      </c>
      <c r="DE28" s="611"/>
      <c r="DF28" s="611"/>
      <c r="DG28" s="611"/>
      <c r="DH28" s="611"/>
      <c r="DI28" s="611"/>
      <c r="DJ28" s="611"/>
      <c r="DK28" s="612"/>
      <c r="DL28" s="619">
        <v>12604311</v>
      </c>
      <c r="DM28" s="611"/>
      <c r="DN28" s="611"/>
      <c r="DO28" s="611"/>
      <c r="DP28" s="611"/>
      <c r="DQ28" s="611"/>
      <c r="DR28" s="611"/>
      <c r="DS28" s="611"/>
      <c r="DT28" s="611"/>
      <c r="DU28" s="611"/>
      <c r="DV28" s="612"/>
      <c r="DW28" s="615">
        <v>18.600000000000001</v>
      </c>
      <c r="DX28" s="642"/>
      <c r="DY28" s="642"/>
      <c r="DZ28" s="642"/>
      <c r="EA28" s="642"/>
      <c r="EB28" s="642"/>
      <c r="EC28" s="643"/>
    </row>
    <row r="29" spans="2:133" ht="11.25" customHeight="1" x14ac:dyDescent="0.15">
      <c r="B29" s="607" t="s">
        <v>307</v>
      </c>
      <c r="C29" s="608"/>
      <c r="D29" s="608"/>
      <c r="E29" s="608"/>
      <c r="F29" s="608"/>
      <c r="G29" s="608"/>
      <c r="H29" s="608"/>
      <c r="I29" s="608"/>
      <c r="J29" s="608"/>
      <c r="K29" s="608"/>
      <c r="L29" s="608"/>
      <c r="M29" s="608"/>
      <c r="N29" s="608"/>
      <c r="O29" s="608"/>
      <c r="P29" s="608"/>
      <c r="Q29" s="609"/>
      <c r="R29" s="610">
        <v>442313</v>
      </c>
      <c r="S29" s="611"/>
      <c r="T29" s="611"/>
      <c r="U29" s="611"/>
      <c r="V29" s="611"/>
      <c r="W29" s="611"/>
      <c r="X29" s="611"/>
      <c r="Y29" s="612"/>
      <c r="Z29" s="613">
        <v>0.3</v>
      </c>
      <c r="AA29" s="613"/>
      <c r="AB29" s="613"/>
      <c r="AC29" s="613"/>
      <c r="AD29" s="614">
        <v>482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308</v>
      </c>
      <c r="CE29" s="649"/>
      <c r="CF29" s="607" t="s">
        <v>309</v>
      </c>
      <c r="CG29" s="608"/>
      <c r="CH29" s="608"/>
      <c r="CI29" s="608"/>
      <c r="CJ29" s="608"/>
      <c r="CK29" s="608"/>
      <c r="CL29" s="608"/>
      <c r="CM29" s="608"/>
      <c r="CN29" s="608"/>
      <c r="CO29" s="608"/>
      <c r="CP29" s="608"/>
      <c r="CQ29" s="609"/>
      <c r="CR29" s="610">
        <v>12846859</v>
      </c>
      <c r="CS29" s="640"/>
      <c r="CT29" s="640"/>
      <c r="CU29" s="640"/>
      <c r="CV29" s="640"/>
      <c r="CW29" s="640"/>
      <c r="CX29" s="640"/>
      <c r="CY29" s="641"/>
      <c r="CZ29" s="615">
        <v>9.4</v>
      </c>
      <c r="DA29" s="642"/>
      <c r="DB29" s="642"/>
      <c r="DC29" s="645"/>
      <c r="DD29" s="619">
        <v>12594196</v>
      </c>
      <c r="DE29" s="640"/>
      <c r="DF29" s="640"/>
      <c r="DG29" s="640"/>
      <c r="DH29" s="640"/>
      <c r="DI29" s="640"/>
      <c r="DJ29" s="640"/>
      <c r="DK29" s="641"/>
      <c r="DL29" s="619">
        <v>12594196</v>
      </c>
      <c r="DM29" s="640"/>
      <c r="DN29" s="640"/>
      <c r="DO29" s="640"/>
      <c r="DP29" s="640"/>
      <c r="DQ29" s="640"/>
      <c r="DR29" s="640"/>
      <c r="DS29" s="640"/>
      <c r="DT29" s="640"/>
      <c r="DU29" s="640"/>
      <c r="DV29" s="641"/>
      <c r="DW29" s="615">
        <v>18.5</v>
      </c>
      <c r="DX29" s="642"/>
      <c r="DY29" s="642"/>
      <c r="DZ29" s="642"/>
      <c r="EA29" s="642"/>
      <c r="EB29" s="642"/>
      <c r="EC29" s="643"/>
    </row>
    <row r="30" spans="2:133" ht="11.25" customHeight="1" x14ac:dyDescent="0.15">
      <c r="B30" s="607" t="s">
        <v>310</v>
      </c>
      <c r="C30" s="608"/>
      <c r="D30" s="608"/>
      <c r="E30" s="608"/>
      <c r="F30" s="608"/>
      <c r="G30" s="608"/>
      <c r="H30" s="608"/>
      <c r="I30" s="608"/>
      <c r="J30" s="608"/>
      <c r="K30" s="608"/>
      <c r="L30" s="608"/>
      <c r="M30" s="608"/>
      <c r="N30" s="608"/>
      <c r="O30" s="608"/>
      <c r="P30" s="608"/>
      <c r="Q30" s="609"/>
      <c r="R30" s="610">
        <v>33303684</v>
      </c>
      <c r="S30" s="611"/>
      <c r="T30" s="611"/>
      <c r="U30" s="611"/>
      <c r="V30" s="611"/>
      <c r="W30" s="611"/>
      <c r="X30" s="611"/>
      <c r="Y30" s="612"/>
      <c r="Z30" s="613">
        <v>23.9</v>
      </c>
      <c r="AA30" s="613"/>
      <c r="AB30" s="613"/>
      <c r="AC30" s="613"/>
      <c r="AD30" s="614" t="s">
        <v>238</v>
      </c>
      <c r="AE30" s="614"/>
      <c r="AF30" s="614"/>
      <c r="AG30" s="614"/>
      <c r="AH30" s="614"/>
      <c r="AI30" s="614"/>
      <c r="AJ30" s="614"/>
      <c r="AK30" s="614"/>
      <c r="AL30" s="615" t="s">
        <v>238</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311</v>
      </c>
      <c r="BH30" s="646"/>
      <c r="BI30" s="646"/>
      <c r="BJ30" s="646"/>
      <c r="BK30" s="646"/>
      <c r="BL30" s="646"/>
      <c r="BM30" s="646"/>
      <c r="BN30" s="646"/>
      <c r="BO30" s="646"/>
      <c r="BP30" s="646"/>
      <c r="BQ30" s="647"/>
      <c r="BR30" s="592" t="s">
        <v>312</v>
      </c>
      <c r="BS30" s="646"/>
      <c r="BT30" s="646"/>
      <c r="BU30" s="646"/>
      <c r="BV30" s="646"/>
      <c r="BW30" s="646"/>
      <c r="BX30" s="646"/>
      <c r="BY30" s="646"/>
      <c r="BZ30" s="646"/>
      <c r="CA30" s="646"/>
      <c r="CB30" s="647"/>
      <c r="CD30" s="650"/>
      <c r="CE30" s="651"/>
      <c r="CF30" s="607" t="s">
        <v>313</v>
      </c>
      <c r="CG30" s="608"/>
      <c r="CH30" s="608"/>
      <c r="CI30" s="608"/>
      <c r="CJ30" s="608"/>
      <c r="CK30" s="608"/>
      <c r="CL30" s="608"/>
      <c r="CM30" s="608"/>
      <c r="CN30" s="608"/>
      <c r="CO30" s="608"/>
      <c r="CP30" s="608"/>
      <c r="CQ30" s="609"/>
      <c r="CR30" s="610">
        <v>12248136</v>
      </c>
      <c r="CS30" s="611"/>
      <c r="CT30" s="611"/>
      <c r="CU30" s="611"/>
      <c r="CV30" s="611"/>
      <c r="CW30" s="611"/>
      <c r="CX30" s="611"/>
      <c r="CY30" s="612"/>
      <c r="CZ30" s="615">
        <v>9</v>
      </c>
      <c r="DA30" s="642"/>
      <c r="DB30" s="642"/>
      <c r="DC30" s="645"/>
      <c r="DD30" s="619">
        <v>12024096</v>
      </c>
      <c r="DE30" s="611"/>
      <c r="DF30" s="611"/>
      <c r="DG30" s="611"/>
      <c r="DH30" s="611"/>
      <c r="DI30" s="611"/>
      <c r="DJ30" s="611"/>
      <c r="DK30" s="612"/>
      <c r="DL30" s="619">
        <v>12024096</v>
      </c>
      <c r="DM30" s="611"/>
      <c r="DN30" s="611"/>
      <c r="DO30" s="611"/>
      <c r="DP30" s="611"/>
      <c r="DQ30" s="611"/>
      <c r="DR30" s="611"/>
      <c r="DS30" s="611"/>
      <c r="DT30" s="611"/>
      <c r="DU30" s="611"/>
      <c r="DV30" s="612"/>
      <c r="DW30" s="615">
        <v>17.7</v>
      </c>
      <c r="DX30" s="642"/>
      <c r="DY30" s="642"/>
      <c r="DZ30" s="642"/>
      <c r="EA30" s="642"/>
      <c r="EB30" s="642"/>
      <c r="EC30" s="643"/>
    </row>
    <row r="31" spans="2:133" ht="11.25" customHeight="1" x14ac:dyDescent="0.15">
      <c r="B31" s="623" t="s">
        <v>314</v>
      </c>
      <c r="C31" s="624"/>
      <c r="D31" s="624"/>
      <c r="E31" s="624"/>
      <c r="F31" s="624"/>
      <c r="G31" s="624"/>
      <c r="H31" s="624"/>
      <c r="I31" s="624"/>
      <c r="J31" s="624"/>
      <c r="K31" s="624"/>
      <c r="L31" s="624"/>
      <c r="M31" s="624"/>
      <c r="N31" s="624"/>
      <c r="O31" s="624"/>
      <c r="P31" s="624"/>
      <c r="Q31" s="625"/>
      <c r="R31" s="610" t="s">
        <v>238</v>
      </c>
      <c r="S31" s="611"/>
      <c r="T31" s="611"/>
      <c r="U31" s="611"/>
      <c r="V31" s="611"/>
      <c r="W31" s="611"/>
      <c r="X31" s="611"/>
      <c r="Y31" s="612"/>
      <c r="Z31" s="613" t="s">
        <v>140</v>
      </c>
      <c r="AA31" s="613"/>
      <c r="AB31" s="613"/>
      <c r="AC31" s="613"/>
      <c r="AD31" s="614" t="s">
        <v>238</v>
      </c>
      <c r="AE31" s="614"/>
      <c r="AF31" s="614"/>
      <c r="AG31" s="614"/>
      <c r="AH31" s="614"/>
      <c r="AI31" s="614"/>
      <c r="AJ31" s="614"/>
      <c r="AK31" s="614"/>
      <c r="AL31" s="615" t="s">
        <v>238</v>
      </c>
      <c r="AM31" s="616"/>
      <c r="AN31" s="616"/>
      <c r="AO31" s="617"/>
      <c r="AP31" s="658" t="s">
        <v>315</v>
      </c>
      <c r="AQ31" s="659"/>
      <c r="AR31" s="659"/>
      <c r="AS31" s="659"/>
      <c r="AT31" s="664" t="s">
        <v>316</v>
      </c>
      <c r="AU31" s="212"/>
      <c r="AV31" s="212"/>
      <c r="AW31" s="212"/>
      <c r="AX31" s="596" t="s">
        <v>191</v>
      </c>
      <c r="AY31" s="597"/>
      <c r="AZ31" s="597"/>
      <c r="BA31" s="597"/>
      <c r="BB31" s="597"/>
      <c r="BC31" s="597"/>
      <c r="BD31" s="597"/>
      <c r="BE31" s="597"/>
      <c r="BF31" s="598"/>
      <c r="BG31" s="657">
        <v>99.4</v>
      </c>
      <c r="BH31" s="654"/>
      <c r="BI31" s="654"/>
      <c r="BJ31" s="654"/>
      <c r="BK31" s="654"/>
      <c r="BL31" s="654"/>
      <c r="BM31" s="605">
        <v>98.2</v>
      </c>
      <c r="BN31" s="654"/>
      <c r="BO31" s="654"/>
      <c r="BP31" s="654"/>
      <c r="BQ31" s="655"/>
      <c r="BR31" s="657">
        <v>99.4</v>
      </c>
      <c r="BS31" s="654"/>
      <c r="BT31" s="654"/>
      <c r="BU31" s="654"/>
      <c r="BV31" s="654"/>
      <c r="BW31" s="654"/>
      <c r="BX31" s="605">
        <v>98.1</v>
      </c>
      <c r="BY31" s="654"/>
      <c r="BZ31" s="654"/>
      <c r="CA31" s="654"/>
      <c r="CB31" s="655"/>
      <c r="CD31" s="650"/>
      <c r="CE31" s="651"/>
      <c r="CF31" s="607" t="s">
        <v>317</v>
      </c>
      <c r="CG31" s="608"/>
      <c r="CH31" s="608"/>
      <c r="CI31" s="608"/>
      <c r="CJ31" s="608"/>
      <c r="CK31" s="608"/>
      <c r="CL31" s="608"/>
      <c r="CM31" s="608"/>
      <c r="CN31" s="608"/>
      <c r="CO31" s="608"/>
      <c r="CP31" s="608"/>
      <c r="CQ31" s="609"/>
      <c r="CR31" s="610">
        <v>598723</v>
      </c>
      <c r="CS31" s="640"/>
      <c r="CT31" s="640"/>
      <c r="CU31" s="640"/>
      <c r="CV31" s="640"/>
      <c r="CW31" s="640"/>
      <c r="CX31" s="640"/>
      <c r="CY31" s="641"/>
      <c r="CZ31" s="615">
        <v>0.4</v>
      </c>
      <c r="DA31" s="642"/>
      <c r="DB31" s="642"/>
      <c r="DC31" s="645"/>
      <c r="DD31" s="619">
        <v>570100</v>
      </c>
      <c r="DE31" s="640"/>
      <c r="DF31" s="640"/>
      <c r="DG31" s="640"/>
      <c r="DH31" s="640"/>
      <c r="DI31" s="640"/>
      <c r="DJ31" s="640"/>
      <c r="DK31" s="641"/>
      <c r="DL31" s="619">
        <v>570100</v>
      </c>
      <c r="DM31" s="640"/>
      <c r="DN31" s="640"/>
      <c r="DO31" s="640"/>
      <c r="DP31" s="640"/>
      <c r="DQ31" s="640"/>
      <c r="DR31" s="640"/>
      <c r="DS31" s="640"/>
      <c r="DT31" s="640"/>
      <c r="DU31" s="640"/>
      <c r="DV31" s="641"/>
      <c r="DW31" s="615">
        <v>0.8</v>
      </c>
      <c r="DX31" s="642"/>
      <c r="DY31" s="642"/>
      <c r="DZ31" s="642"/>
      <c r="EA31" s="642"/>
      <c r="EB31" s="642"/>
      <c r="EC31" s="643"/>
    </row>
    <row r="32" spans="2:133" ht="11.25" customHeight="1" x14ac:dyDescent="0.15">
      <c r="B32" s="607" t="s">
        <v>318</v>
      </c>
      <c r="C32" s="608"/>
      <c r="D32" s="608"/>
      <c r="E32" s="608"/>
      <c r="F32" s="608"/>
      <c r="G32" s="608"/>
      <c r="H32" s="608"/>
      <c r="I32" s="608"/>
      <c r="J32" s="608"/>
      <c r="K32" s="608"/>
      <c r="L32" s="608"/>
      <c r="M32" s="608"/>
      <c r="N32" s="608"/>
      <c r="O32" s="608"/>
      <c r="P32" s="608"/>
      <c r="Q32" s="609"/>
      <c r="R32" s="610">
        <v>10858050</v>
      </c>
      <c r="S32" s="611"/>
      <c r="T32" s="611"/>
      <c r="U32" s="611"/>
      <c r="V32" s="611"/>
      <c r="W32" s="611"/>
      <c r="X32" s="611"/>
      <c r="Y32" s="612"/>
      <c r="Z32" s="613">
        <v>7.8</v>
      </c>
      <c r="AA32" s="613"/>
      <c r="AB32" s="613"/>
      <c r="AC32" s="613"/>
      <c r="AD32" s="614" t="s">
        <v>238</v>
      </c>
      <c r="AE32" s="614"/>
      <c r="AF32" s="614"/>
      <c r="AG32" s="614"/>
      <c r="AH32" s="614"/>
      <c r="AI32" s="614"/>
      <c r="AJ32" s="614"/>
      <c r="AK32" s="614"/>
      <c r="AL32" s="615" t="s">
        <v>188</v>
      </c>
      <c r="AM32" s="616"/>
      <c r="AN32" s="616"/>
      <c r="AO32" s="617"/>
      <c r="AP32" s="660"/>
      <c r="AQ32" s="661"/>
      <c r="AR32" s="661"/>
      <c r="AS32" s="661"/>
      <c r="AT32" s="665"/>
      <c r="AU32" s="208" t="s">
        <v>319</v>
      </c>
      <c r="AX32" s="607" t="s">
        <v>320</v>
      </c>
      <c r="AY32" s="608"/>
      <c r="AZ32" s="608"/>
      <c r="BA32" s="608"/>
      <c r="BB32" s="608"/>
      <c r="BC32" s="608"/>
      <c r="BD32" s="608"/>
      <c r="BE32" s="608"/>
      <c r="BF32" s="609"/>
      <c r="BG32" s="667">
        <v>99.4</v>
      </c>
      <c r="BH32" s="640"/>
      <c r="BI32" s="640"/>
      <c r="BJ32" s="640"/>
      <c r="BK32" s="640"/>
      <c r="BL32" s="640"/>
      <c r="BM32" s="616">
        <v>98.3</v>
      </c>
      <c r="BN32" s="640"/>
      <c r="BO32" s="640"/>
      <c r="BP32" s="640"/>
      <c r="BQ32" s="656"/>
      <c r="BR32" s="667">
        <v>99.5</v>
      </c>
      <c r="BS32" s="640"/>
      <c r="BT32" s="640"/>
      <c r="BU32" s="640"/>
      <c r="BV32" s="640"/>
      <c r="BW32" s="640"/>
      <c r="BX32" s="616">
        <v>98.3</v>
      </c>
      <c r="BY32" s="640"/>
      <c r="BZ32" s="640"/>
      <c r="CA32" s="640"/>
      <c r="CB32" s="656"/>
      <c r="CD32" s="652"/>
      <c r="CE32" s="653"/>
      <c r="CF32" s="607" t="s">
        <v>321</v>
      </c>
      <c r="CG32" s="608"/>
      <c r="CH32" s="608"/>
      <c r="CI32" s="608"/>
      <c r="CJ32" s="608"/>
      <c r="CK32" s="608"/>
      <c r="CL32" s="608"/>
      <c r="CM32" s="608"/>
      <c r="CN32" s="608"/>
      <c r="CO32" s="608"/>
      <c r="CP32" s="608"/>
      <c r="CQ32" s="609"/>
      <c r="CR32" s="610">
        <v>10115</v>
      </c>
      <c r="CS32" s="611"/>
      <c r="CT32" s="611"/>
      <c r="CU32" s="611"/>
      <c r="CV32" s="611"/>
      <c r="CW32" s="611"/>
      <c r="CX32" s="611"/>
      <c r="CY32" s="612"/>
      <c r="CZ32" s="615">
        <v>0</v>
      </c>
      <c r="DA32" s="642"/>
      <c r="DB32" s="642"/>
      <c r="DC32" s="645"/>
      <c r="DD32" s="619">
        <v>10115</v>
      </c>
      <c r="DE32" s="611"/>
      <c r="DF32" s="611"/>
      <c r="DG32" s="611"/>
      <c r="DH32" s="611"/>
      <c r="DI32" s="611"/>
      <c r="DJ32" s="611"/>
      <c r="DK32" s="612"/>
      <c r="DL32" s="619">
        <v>10115</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322</v>
      </c>
      <c r="C33" s="608"/>
      <c r="D33" s="608"/>
      <c r="E33" s="608"/>
      <c r="F33" s="608"/>
      <c r="G33" s="608"/>
      <c r="H33" s="608"/>
      <c r="I33" s="608"/>
      <c r="J33" s="608"/>
      <c r="K33" s="608"/>
      <c r="L33" s="608"/>
      <c r="M33" s="608"/>
      <c r="N33" s="608"/>
      <c r="O33" s="608"/>
      <c r="P33" s="608"/>
      <c r="Q33" s="609"/>
      <c r="R33" s="610">
        <v>886571</v>
      </c>
      <c r="S33" s="611"/>
      <c r="T33" s="611"/>
      <c r="U33" s="611"/>
      <c r="V33" s="611"/>
      <c r="W33" s="611"/>
      <c r="X33" s="611"/>
      <c r="Y33" s="612"/>
      <c r="Z33" s="613">
        <v>0.6</v>
      </c>
      <c r="AA33" s="613"/>
      <c r="AB33" s="613"/>
      <c r="AC33" s="613"/>
      <c r="AD33" s="614">
        <v>158926</v>
      </c>
      <c r="AE33" s="614"/>
      <c r="AF33" s="614"/>
      <c r="AG33" s="614"/>
      <c r="AH33" s="614"/>
      <c r="AI33" s="614"/>
      <c r="AJ33" s="614"/>
      <c r="AK33" s="614"/>
      <c r="AL33" s="615">
        <v>0.2</v>
      </c>
      <c r="AM33" s="616"/>
      <c r="AN33" s="616"/>
      <c r="AO33" s="617"/>
      <c r="AP33" s="662"/>
      <c r="AQ33" s="663"/>
      <c r="AR33" s="663"/>
      <c r="AS33" s="663"/>
      <c r="AT33" s="666"/>
      <c r="AU33" s="213"/>
      <c r="AV33" s="213"/>
      <c r="AW33" s="213"/>
      <c r="AX33" s="631" t="s">
        <v>323</v>
      </c>
      <c r="AY33" s="632"/>
      <c r="AZ33" s="632"/>
      <c r="BA33" s="632"/>
      <c r="BB33" s="632"/>
      <c r="BC33" s="632"/>
      <c r="BD33" s="632"/>
      <c r="BE33" s="632"/>
      <c r="BF33" s="633"/>
      <c r="BG33" s="668">
        <v>99.3</v>
      </c>
      <c r="BH33" s="669"/>
      <c r="BI33" s="669"/>
      <c r="BJ33" s="669"/>
      <c r="BK33" s="669"/>
      <c r="BL33" s="669"/>
      <c r="BM33" s="670">
        <v>98</v>
      </c>
      <c r="BN33" s="669"/>
      <c r="BO33" s="669"/>
      <c r="BP33" s="669"/>
      <c r="BQ33" s="671"/>
      <c r="BR33" s="668">
        <v>99.3</v>
      </c>
      <c r="BS33" s="669"/>
      <c r="BT33" s="669"/>
      <c r="BU33" s="669"/>
      <c r="BV33" s="669"/>
      <c r="BW33" s="669"/>
      <c r="BX33" s="670">
        <v>97.6</v>
      </c>
      <c r="BY33" s="669"/>
      <c r="BZ33" s="669"/>
      <c r="CA33" s="669"/>
      <c r="CB33" s="671"/>
      <c r="CD33" s="607" t="s">
        <v>324</v>
      </c>
      <c r="CE33" s="608"/>
      <c r="CF33" s="608"/>
      <c r="CG33" s="608"/>
      <c r="CH33" s="608"/>
      <c r="CI33" s="608"/>
      <c r="CJ33" s="608"/>
      <c r="CK33" s="608"/>
      <c r="CL33" s="608"/>
      <c r="CM33" s="608"/>
      <c r="CN33" s="608"/>
      <c r="CO33" s="608"/>
      <c r="CP33" s="608"/>
      <c r="CQ33" s="609"/>
      <c r="CR33" s="610">
        <v>48717421</v>
      </c>
      <c r="CS33" s="640"/>
      <c r="CT33" s="640"/>
      <c r="CU33" s="640"/>
      <c r="CV33" s="640"/>
      <c r="CW33" s="640"/>
      <c r="CX33" s="640"/>
      <c r="CY33" s="641"/>
      <c r="CZ33" s="615">
        <v>35.700000000000003</v>
      </c>
      <c r="DA33" s="642"/>
      <c r="DB33" s="642"/>
      <c r="DC33" s="645"/>
      <c r="DD33" s="619">
        <v>38081939</v>
      </c>
      <c r="DE33" s="640"/>
      <c r="DF33" s="640"/>
      <c r="DG33" s="640"/>
      <c r="DH33" s="640"/>
      <c r="DI33" s="640"/>
      <c r="DJ33" s="640"/>
      <c r="DK33" s="641"/>
      <c r="DL33" s="619">
        <v>28904426</v>
      </c>
      <c r="DM33" s="640"/>
      <c r="DN33" s="640"/>
      <c r="DO33" s="640"/>
      <c r="DP33" s="640"/>
      <c r="DQ33" s="640"/>
      <c r="DR33" s="640"/>
      <c r="DS33" s="640"/>
      <c r="DT33" s="640"/>
      <c r="DU33" s="640"/>
      <c r="DV33" s="641"/>
      <c r="DW33" s="615">
        <v>42.6</v>
      </c>
      <c r="DX33" s="642"/>
      <c r="DY33" s="642"/>
      <c r="DZ33" s="642"/>
      <c r="EA33" s="642"/>
      <c r="EB33" s="642"/>
      <c r="EC33" s="643"/>
    </row>
    <row r="34" spans="2:133" ht="11.25" customHeight="1" x14ac:dyDescent="0.15">
      <c r="B34" s="607" t="s">
        <v>325</v>
      </c>
      <c r="C34" s="608"/>
      <c r="D34" s="608"/>
      <c r="E34" s="608"/>
      <c r="F34" s="608"/>
      <c r="G34" s="608"/>
      <c r="H34" s="608"/>
      <c r="I34" s="608"/>
      <c r="J34" s="608"/>
      <c r="K34" s="608"/>
      <c r="L34" s="608"/>
      <c r="M34" s="608"/>
      <c r="N34" s="608"/>
      <c r="O34" s="608"/>
      <c r="P34" s="608"/>
      <c r="Q34" s="609"/>
      <c r="R34" s="610">
        <v>321824</v>
      </c>
      <c r="S34" s="611"/>
      <c r="T34" s="611"/>
      <c r="U34" s="611"/>
      <c r="V34" s="611"/>
      <c r="W34" s="611"/>
      <c r="X34" s="611"/>
      <c r="Y34" s="612"/>
      <c r="Z34" s="613">
        <v>0.2</v>
      </c>
      <c r="AA34" s="613"/>
      <c r="AB34" s="613"/>
      <c r="AC34" s="613"/>
      <c r="AD34" s="614" t="s">
        <v>238</v>
      </c>
      <c r="AE34" s="614"/>
      <c r="AF34" s="614"/>
      <c r="AG34" s="614"/>
      <c r="AH34" s="614"/>
      <c r="AI34" s="614"/>
      <c r="AJ34" s="614"/>
      <c r="AK34" s="614"/>
      <c r="AL34" s="615" t="s">
        <v>188</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326</v>
      </c>
      <c r="CE34" s="608"/>
      <c r="CF34" s="608"/>
      <c r="CG34" s="608"/>
      <c r="CH34" s="608"/>
      <c r="CI34" s="608"/>
      <c r="CJ34" s="608"/>
      <c r="CK34" s="608"/>
      <c r="CL34" s="608"/>
      <c r="CM34" s="608"/>
      <c r="CN34" s="608"/>
      <c r="CO34" s="608"/>
      <c r="CP34" s="608"/>
      <c r="CQ34" s="609"/>
      <c r="CR34" s="610">
        <v>18367671</v>
      </c>
      <c r="CS34" s="611"/>
      <c r="CT34" s="611"/>
      <c r="CU34" s="611"/>
      <c r="CV34" s="611"/>
      <c r="CW34" s="611"/>
      <c r="CX34" s="611"/>
      <c r="CY34" s="612"/>
      <c r="CZ34" s="615">
        <v>13.4</v>
      </c>
      <c r="DA34" s="642"/>
      <c r="DB34" s="642"/>
      <c r="DC34" s="645"/>
      <c r="DD34" s="619">
        <v>12629349</v>
      </c>
      <c r="DE34" s="611"/>
      <c r="DF34" s="611"/>
      <c r="DG34" s="611"/>
      <c r="DH34" s="611"/>
      <c r="DI34" s="611"/>
      <c r="DJ34" s="611"/>
      <c r="DK34" s="612"/>
      <c r="DL34" s="619">
        <v>10680172</v>
      </c>
      <c r="DM34" s="611"/>
      <c r="DN34" s="611"/>
      <c r="DO34" s="611"/>
      <c r="DP34" s="611"/>
      <c r="DQ34" s="611"/>
      <c r="DR34" s="611"/>
      <c r="DS34" s="611"/>
      <c r="DT34" s="611"/>
      <c r="DU34" s="611"/>
      <c r="DV34" s="612"/>
      <c r="DW34" s="615">
        <v>15.7</v>
      </c>
      <c r="DX34" s="642"/>
      <c r="DY34" s="642"/>
      <c r="DZ34" s="642"/>
      <c r="EA34" s="642"/>
      <c r="EB34" s="642"/>
      <c r="EC34" s="643"/>
    </row>
    <row r="35" spans="2:133" ht="11.25" customHeight="1" x14ac:dyDescent="0.15">
      <c r="B35" s="607" t="s">
        <v>327</v>
      </c>
      <c r="C35" s="608"/>
      <c r="D35" s="608"/>
      <c r="E35" s="608"/>
      <c r="F35" s="608"/>
      <c r="G35" s="608"/>
      <c r="H35" s="608"/>
      <c r="I35" s="608"/>
      <c r="J35" s="608"/>
      <c r="K35" s="608"/>
      <c r="L35" s="608"/>
      <c r="M35" s="608"/>
      <c r="N35" s="608"/>
      <c r="O35" s="608"/>
      <c r="P35" s="608"/>
      <c r="Q35" s="609"/>
      <c r="R35" s="610">
        <v>5211618</v>
      </c>
      <c r="S35" s="611"/>
      <c r="T35" s="611"/>
      <c r="U35" s="611"/>
      <c r="V35" s="611"/>
      <c r="W35" s="611"/>
      <c r="X35" s="611"/>
      <c r="Y35" s="612"/>
      <c r="Z35" s="613">
        <v>3.7</v>
      </c>
      <c r="AA35" s="613"/>
      <c r="AB35" s="613"/>
      <c r="AC35" s="613"/>
      <c r="AD35" s="614" t="s">
        <v>238</v>
      </c>
      <c r="AE35" s="614"/>
      <c r="AF35" s="614"/>
      <c r="AG35" s="614"/>
      <c r="AH35" s="614"/>
      <c r="AI35" s="614"/>
      <c r="AJ35" s="614"/>
      <c r="AK35" s="614"/>
      <c r="AL35" s="615" t="s">
        <v>188</v>
      </c>
      <c r="AM35" s="616"/>
      <c r="AN35" s="616"/>
      <c r="AO35" s="617"/>
      <c r="AP35" s="218"/>
      <c r="AQ35" s="592" t="s">
        <v>328</v>
      </c>
      <c r="AR35" s="593"/>
      <c r="AS35" s="593"/>
      <c r="AT35" s="593"/>
      <c r="AU35" s="593"/>
      <c r="AV35" s="593"/>
      <c r="AW35" s="593"/>
      <c r="AX35" s="593"/>
      <c r="AY35" s="593"/>
      <c r="AZ35" s="593"/>
      <c r="BA35" s="593"/>
      <c r="BB35" s="593"/>
      <c r="BC35" s="593"/>
      <c r="BD35" s="593"/>
      <c r="BE35" s="593"/>
      <c r="BF35" s="594"/>
      <c r="BG35" s="592" t="s">
        <v>329</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330</v>
      </c>
      <c r="CE35" s="608"/>
      <c r="CF35" s="608"/>
      <c r="CG35" s="608"/>
      <c r="CH35" s="608"/>
      <c r="CI35" s="608"/>
      <c r="CJ35" s="608"/>
      <c r="CK35" s="608"/>
      <c r="CL35" s="608"/>
      <c r="CM35" s="608"/>
      <c r="CN35" s="608"/>
      <c r="CO35" s="608"/>
      <c r="CP35" s="608"/>
      <c r="CQ35" s="609"/>
      <c r="CR35" s="610">
        <v>2160770</v>
      </c>
      <c r="CS35" s="640"/>
      <c r="CT35" s="640"/>
      <c r="CU35" s="640"/>
      <c r="CV35" s="640"/>
      <c r="CW35" s="640"/>
      <c r="CX35" s="640"/>
      <c r="CY35" s="641"/>
      <c r="CZ35" s="615">
        <v>1.6</v>
      </c>
      <c r="DA35" s="642"/>
      <c r="DB35" s="642"/>
      <c r="DC35" s="645"/>
      <c r="DD35" s="619">
        <v>1718758</v>
      </c>
      <c r="DE35" s="640"/>
      <c r="DF35" s="640"/>
      <c r="DG35" s="640"/>
      <c r="DH35" s="640"/>
      <c r="DI35" s="640"/>
      <c r="DJ35" s="640"/>
      <c r="DK35" s="641"/>
      <c r="DL35" s="619">
        <v>1718758</v>
      </c>
      <c r="DM35" s="640"/>
      <c r="DN35" s="640"/>
      <c r="DO35" s="640"/>
      <c r="DP35" s="640"/>
      <c r="DQ35" s="640"/>
      <c r="DR35" s="640"/>
      <c r="DS35" s="640"/>
      <c r="DT35" s="640"/>
      <c r="DU35" s="640"/>
      <c r="DV35" s="641"/>
      <c r="DW35" s="615">
        <v>2.5</v>
      </c>
      <c r="DX35" s="642"/>
      <c r="DY35" s="642"/>
      <c r="DZ35" s="642"/>
      <c r="EA35" s="642"/>
      <c r="EB35" s="642"/>
      <c r="EC35" s="643"/>
    </row>
    <row r="36" spans="2:133" ht="11.25" customHeight="1" x14ac:dyDescent="0.15">
      <c r="B36" s="607" t="s">
        <v>331</v>
      </c>
      <c r="C36" s="608"/>
      <c r="D36" s="608"/>
      <c r="E36" s="608"/>
      <c r="F36" s="608"/>
      <c r="G36" s="608"/>
      <c r="H36" s="608"/>
      <c r="I36" s="608"/>
      <c r="J36" s="608"/>
      <c r="K36" s="608"/>
      <c r="L36" s="608"/>
      <c r="M36" s="608"/>
      <c r="N36" s="608"/>
      <c r="O36" s="608"/>
      <c r="P36" s="608"/>
      <c r="Q36" s="609"/>
      <c r="R36" s="610">
        <v>2555283</v>
      </c>
      <c r="S36" s="611"/>
      <c r="T36" s="611"/>
      <c r="U36" s="611"/>
      <c r="V36" s="611"/>
      <c r="W36" s="611"/>
      <c r="X36" s="611"/>
      <c r="Y36" s="612"/>
      <c r="Z36" s="613">
        <v>1.8</v>
      </c>
      <c r="AA36" s="613"/>
      <c r="AB36" s="613"/>
      <c r="AC36" s="613"/>
      <c r="AD36" s="614" t="s">
        <v>238</v>
      </c>
      <c r="AE36" s="614"/>
      <c r="AF36" s="614"/>
      <c r="AG36" s="614"/>
      <c r="AH36" s="614"/>
      <c r="AI36" s="614"/>
      <c r="AJ36" s="614"/>
      <c r="AK36" s="614"/>
      <c r="AL36" s="615" t="s">
        <v>188</v>
      </c>
      <c r="AM36" s="616"/>
      <c r="AN36" s="616"/>
      <c r="AO36" s="617"/>
      <c r="AP36" s="218"/>
      <c r="AQ36" s="672" t="s">
        <v>332</v>
      </c>
      <c r="AR36" s="673"/>
      <c r="AS36" s="673"/>
      <c r="AT36" s="673"/>
      <c r="AU36" s="673"/>
      <c r="AV36" s="673"/>
      <c r="AW36" s="673"/>
      <c r="AX36" s="673"/>
      <c r="AY36" s="674"/>
      <c r="AZ36" s="599">
        <v>14251368</v>
      </c>
      <c r="BA36" s="600"/>
      <c r="BB36" s="600"/>
      <c r="BC36" s="600"/>
      <c r="BD36" s="600"/>
      <c r="BE36" s="600"/>
      <c r="BF36" s="675"/>
      <c r="BG36" s="596" t="s">
        <v>333</v>
      </c>
      <c r="BH36" s="597"/>
      <c r="BI36" s="597"/>
      <c r="BJ36" s="597"/>
      <c r="BK36" s="597"/>
      <c r="BL36" s="597"/>
      <c r="BM36" s="597"/>
      <c r="BN36" s="597"/>
      <c r="BO36" s="597"/>
      <c r="BP36" s="597"/>
      <c r="BQ36" s="597"/>
      <c r="BR36" s="597"/>
      <c r="BS36" s="597"/>
      <c r="BT36" s="597"/>
      <c r="BU36" s="598"/>
      <c r="BV36" s="599">
        <v>131293</v>
      </c>
      <c r="BW36" s="600"/>
      <c r="BX36" s="600"/>
      <c r="BY36" s="600"/>
      <c r="BZ36" s="600"/>
      <c r="CA36" s="600"/>
      <c r="CB36" s="675"/>
      <c r="CD36" s="607" t="s">
        <v>334</v>
      </c>
      <c r="CE36" s="608"/>
      <c r="CF36" s="608"/>
      <c r="CG36" s="608"/>
      <c r="CH36" s="608"/>
      <c r="CI36" s="608"/>
      <c r="CJ36" s="608"/>
      <c r="CK36" s="608"/>
      <c r="CL36" s="608"/>
      <c r="CM36" s="608"/>
      <c r="CN36" s="608"/>
      <c r="CO36" s="608"/>
      <c r="CP36" s="608"/>
      <c r="CQ36" s="609"/>
      <c r="CR36" s="610">
        <v>15164634</v>
      </c>
      <c r="CS36" s="611"/>
      <c r="CT36" s="611"/>
      <c r="CU36" s="611"/>
      <c r="CV36" s="611"/>
      <c r="CW36" s="611"/>
      <c r="CX36" s="611"/>
      <c r="CY36" s="612"/>
      <c r="CZ36" s="615">
        <v>11.1</v>
      </c>
      <c r="DA36" s="642"/>
      <c r="DB36" s="642"/>
      <c r="DC36" s="645"/>
      <c r="DD36" s="619">
        <v>13734318</v>
      </c>
      <c r="DE36" s="611"/>
      <c r="DF36" s="611"/>
      <c r="DG36" s="611"/>
      <c r="DH36" s="611"/>
      <c r="DI36" s="611"/>
      <c r="DJ36" s="611"/>
      <c r="DK36" s="612"/>
      <c r="DL36" s="619">
        <v>9414784</v>
      </c>
      <c r="DM36" s="611"/>
      <c r="DN36" s="611"/>
      <c r="DO36" s="611"/>
      <c r="DP36" s="611"/>
      <c r="DQ36" s="611"/>
      <c r="DR36" s="611"/>
      <c r="DS36" s="611"/>
      <c r="DT36" s="611"/>
      <c r="DU36" s="611"/>
      <c r="DV36" s="612"/>
      <c r="DW36" s="615">
        <v>13.9</v>
      </c>
      <c r="DX36" s="642"/>
      <c r="DY36" s="642"/>
      <c r="DZ36" s="642"/>
      <c r="EA36" s="642"/>
      <c r="EB36" s="642"/>
      <c r="EC36" s="643"/>
    </row>
    <row r="37" spans="2:133" ht="11.25" customHeight="1" x14ac:dyDescent="0.15">
      <c r="B37" s="607" t="s">
        <v>335</v>
      </c>
      <c r="C37" s="608"/>
      <c r="D37" s="608"/>
      <c r="E37" s="608"/>
      <c r="F37" s="608"/>
      <c r="G37" s="608"/>
      <c r="H37" s="608"/>
      <c r="I37" s="608"/>
      <c r="J37" s="608"/>
      <c r="K37" s="608"/>
      <c r="L37" s="608"/>
      <c r="M37" s="608"/>
      <c r="N37" s="608"/>
      <c r="O37" s="608"/>
      <c r="P37" s="608"/>
      <c r="Q37" s="609"/>
      <c r="R37" s="610">
        <v>1688202</v>
      </c>
      <c r="S37" s="611"/>
      <c r="T37" s="611"/>
      <c r="U37" s="611"/>
      <c r="V37" s="611"/>
      <c r="W37" s="611"/>
      <c r="X37" s="611"/>
      <c r="Y37" s="612"/>
      <c r="Z37" s="613">
        <v>1.2</v>
      </c>
      <c r="AA37" s="613"/>
      <c r="AB37" s="613"/>
      <c r="AC37" s="613"/>
      <c r="AD37" s="614">
        <v>44907</v>
      </c>
      <c r="AE37" s="614"/>
      <c r="AF37" s="614"/>
      <c r="AG37" s="614"/>
      <c r="AH37" s="614"/>
      <c r="AI37" s="614"/>
      <c r="AJ37" s="614"/>
      <c r="AK37" s="614"/>
      <c r="AL37" s="615">
        <v>0.1</v>
      </c>
      <c r="AM37" s="616"/>
      <c r="AN37" s="616"/>
      <c r="AO37" s="617"/>
      <c r="AQ37" s="676" t="s">
        <v>336</v>
      </c>
      <c r="AR37" s="677"/>
      <c r="AS37" s="677"/>
      <c r="AT37" s="677"/>
      <c r="AU37" s="677"/>
      <c r="AV37" s="677"/>
      <c r="AW37" s="677"/>
      <c r="AX37" s="677"/>
      <c r="AY37" s="678"/>
      <c r="AZ37" s="610">
        <v>3619082</v>
      </c>
      <c r="BA37" s="611"/>
      <c r="BB37" s="611"/>
      <c r="BC37" s="611"/>
      <c r="BD37" s="640"/>
      <c r="BE37" s="640"/>
      <c r="BF37" s="656"/>
      <c r="BG37" s="607" t="s">
        <v>337</v>
      </c>
      <c r="BH37" s="608"/>
      <c r="BI37" s="608"/>
      <c r="BJ37" s="608"/>
      <c r="BK37" s="608"/>
      <c r="BL37" s="608"/>
      <c r="BM37" s="608"/>
      <c r="BN37" s="608"/>
      <c r="BO37" s="608"/>
      <c r="BP37" s="608"/>
      <c r="BQ37" s="608"/>
      <c r="BR37" s="608"/>
      <c r="BS37" s="608"/>
      <c r="BT37" s="608"/>
      <c r="BU37" s="609"/>
      <c r="BV37" s="610">
        <v>131293</v>
      </c>
      <c r="BW37" s="611"/>
      <c r="BX37" s="611"/>
      <c r="BY37" s="611"/>
      <c r="BZ37" s="611"/>
      <c r="CA37" s="611"/>
      <c r="CB37" s="620"/>
      <c r="CD37" s="607" t="s">
        <v>338</v>
      </c>
      <c r="CE37" s="608"/>
      <c r="CF37" s="608"/>
      <c r="CG37" s="608"/>
      <c r="CH37" s="608"/>
      <c r="CI37" s="608"/>
      <c r="CJ37" s="608"/>
      <c r="CK37" s="608"/>
      <c r="CL37" s="608"/>
      <c r="CM37" s="608"/>
      <c r="CN37" s="608"/>
      <c r="CO37" s="608"/>
      <c r="CP37" s="608"/>
      <c r="CQ37" s="609"/>
      <c r="CR37" s="610">
        <v>5268964</v>
      </c>
      <c r="CS37" s="640"/>
      <c r="CT37" s="640"/>
      <c r="CU37" s="640"/>
      <c r="CV37" s="640"/>
      <c r="CW37" s="640"/>
      <c r="CX37" s="640"/>
      <c r="CY37" s="641"/>
      <c r="CZ37" s="615">
        <v>3.9</v>
      </c>
      <c r="DA37" s="642"/>
      <c r="DB37" s="642"/>
      <c r="DC37" s="645"/>
      <c r="DD37" s="619">
        <v>5268964</v>
      </c>
      <c r="DE37" s="640"/>
      <c r="DF37" s="640"/>
      <c r="DG37" s="640"/>
      <c r="DH37" s="640"/>
      <c r="DI37" s="640"/>
      <c r="DJ37" s="640"/>
      <c r="DK37" s="641"/>
      <c r="DL37" s="619">
        <v>4904277</v>
      </c>
      <c r="DM37" s="640"/>
      <c r="DN37" s="640"/>
      <c r="DO37" s="640"/>
      <c r="DP37" s="640"/>
      <c r="DQ37" s="640"/>
      <c r="DR37" s="640"/>
      <c r="DS37" s="640"/>
      <c r="DT37" s="640"/>
      <c r="DU37" s="640"/>
      <c r="DV37" s="641"/>
      <c r="DW37" s="615">
        <v>7.2</v>
      </c>
      <c r="DX37" s="642"/>
      <c r="DY37" s="642"/>
      <c r="DZ37" s="642"/>
      <c r="EA37" s="642"/>
      <c r="EB37" s="642"/>
      <c r="EC37" s="643"/>
    </row>
    <row r="38" spans="2:133" ht="11.25" customHeight="1" x14ac:dyDescent="0.15">
      <c r="B38" s="607" t="s">
        <v>339</v>
      </c>
      <c r="C38" s="608"/>
      <c r="D38" s="608"/>
      <c r="E38" s="608"/>
      <c r="F38" s="608"/>
      <c r="G38" s="608"/>
      <c r="H38" s="608"/>
      <c r="I38" s="608"/>
      <c r="J38" s="608"/>
      <c r="K38" s="608"/>
      <c r="L38" s="608"/>
      <c r="M38" s="608"/>
      <c r="N38" s="608"/>
      <c r="O38" s="608"/>
      <c r="P38" s="608"/>
      <c r="Q38" s="609"/>
      <c r="R38" s="610">
        <v>13840296</v>
      </c>
      <c r="S38" s="611"/>
      <c r="T38" s="611"/>
      <c r="U38" s="611"/>
      <c r="V38" s="611"/>
      <c r="W38" s="611"/>
      <c r="X38" s="611"/>
      <c r="Y38" s="612"/>
      <c r="Z38" s="613">
        <v>9.9</v>
      </c>
      <c r="AA38" s="613"/>
      <c r="AB38" s="613"/>
      <c r="AC38" s="613"/>
      <c r="AD38" s="614" t="s">
        <v>188</v>
      </c>
      <c r="AE38" s="614"/>
      <c r="AF38" s="614"/>
      <c r="AG38" s="614"/>
      <c r="AH38" s="614"/>
      <c r="AI38" s="614"/>
      <c r="AJ38" s="614"/>
      <c r="AK38" s="614"/>
      <c r="AL38" s="615" t="s">
        <v>238</v>
      </c>
      <c r="AM38" s="616"/>
      <c r="AN38" s="616"/>
      <c r="AO38" s="617"/>
      <c r="AQ38" s="676" t="s">
        <v>340</v>
      </c>
      <c r="AR38" s="677"/>
      <c r="AS38" s="677"/>
      <c r="AT38" s="677"/>
      <c r="AU38" s="677"/>
      <c r="AV38" s="677"/>
      <c r="AW38" s="677"/>
      <c r="AX38" s="677"/>
      <c r="AY38" s="678"/>
      <c r="AZ38" s="610">
        <v>806619</v>
      </c>
      <c r="BA38" s="611"/>
      <c r="BB38" s="611"/>
      <c r="BC38" s="611"/>
      <c r="BD38" s="640"/>
      <c r="BE38" s="640"/>
      <c r="BF38" s="656"/>
      <c r="BG38" s="607" t="s">
        <v>341</v>
      </c>
      <c r="BH38" s="608"/>
      <c r="BI38" s="608"/>
      <c r="BJ38" s="608"/>
      <c r="BK38" s="608"/>
      <c r="BL38" s="608"/>
      <c r="BM38" s="608"/>
      <c r="BN38" s="608"/>
      <c r="BO38" s="608"/>
      <c r="BP38" s="608"/>
      <c r="BQ38" s="608"/>
      <c r="BR38" s="608"/>
      <c r="BS38" s="608"/>
      <c r="BT38" s="608"/>
      <c r="BU38" s="609"/>
      <c r="BV38" s="610">
        <v>34371</v>
      </c>
      <c r="BW38" s="611"/>
      <c r="BX38" s="611"/>
      <c r="BY38" s="611"/>
      <c r="BZ38" s="611"/>
      <c r="CA38" s="611"/>
      <c r="CB38" s="620"/>
      <c r="CD38" s="607" t="s">
        <v>342</v>
      </c>
      <c r="CE38" s="608"/>
      <c r="CF38" s="608"/>
      <c r="CG38" s="608"/>
      <c r="CH38" s="608"/>
      <c r="CI38" s="608"/>
      <c r="CJ38" s="608"/>
      <c r="CK38" s="608"/>
      <c r="CL38" s="608"/>
      <c r="CM38" s="608"/>
      <c r="CN38" s="608"/>
      <c r="CO38" s="608"/>
      <c r="CP38" s="608"/>
      <c r="CQ38" s="609"/>
      <c r="CR38" s="610">
        <v>10091388</v>
      </c>
      <c r="CS38" s="611"/>
      <c r="CT38" s="611"/>
      <c r="CU38" s="611"/>
      <c r="CV38" s="611"/>
      <c r="CW38" s="611"/>
      <c r="CX38" s="611"/>
      <c r="CY38" s="612"/>
      <c r="CZ38" s="615">
        <v>7.4</v>
      </c>
      <c r="DA38" s="642"/>
      <c r="DB38" s="642"/>
      <c r="DC38" s="645"/>
      <c r="DD38" s="619">
        <v>8283357</v>
      </c>
      <c r="DE38" s="611"/>
      <c r="DF38" s="611"/>
      <c r="DG38" s="611"/>
      <c r="DH38" s="611"/>
      <c r="DI38" s="611"/>
      <c r="DJ38" s="611"/>
      <c r="DK38" s="612"/>
      <c r="DL38" s="619">
        <v>7090712</v>
      </c>
      <c r="DM38" s="611"/>
      <c r="DN38" s="611"/>
      <c r="DO38" s="611"/>
      <c r="DP38" s="611"/>
      <c r="DQ38" s="611"/>
      <c r="DR38" s="611"/>
      <c r="DS38" s="611"/>
      <c r="DT38" s="611"/>
      <c r="DU38" s="611"/>
      <c r="DV38" s="612"/>
      <c r="DW38" s="615">
        <v>10.4</v>
      </c>
      <c r="DX38" s="642"/>
      <c r="DY38" s="642"/>
      <c r="DZ38" s="642"/>
      <c r="EA38" s="642"/>
      <c r="EB38" s="642"/>
      <c r="EC38" s="643"/>
    </row>
    <row r="39" spans="2:133" ht="11.25" customHeight="1" x14ac:dyDescent="0.15">
      <c r="B39" s="607" t="s">
        <v>343</v>
      </c>
      <c r="C39" s="608"/>
      <c r="D39" s="608"/>
      <c r="E39" s="608"/>
      <c r="F39" s="608"/>
      <c r="G39" s="608"/>
      <c r="H39" s="608"/>
      <c r="I39" s="608"/>
      <c r="J39" s="608"/>
      <c r="K39" s="608"/>
      <c r="L39" s="608"/>
      <c r="M39" s="608"/>
      <c r="N39" s="608"/>
      <c r="O39" s="608"/>
      <c r="P39" s="608"/>
      <c r="Q39" s="609"/>
      <c r="R39" s="610" t="s">
        <v>140</v>
      </c>
      <c r="S39" s="611"/>
      <c r="T39" s="611"/>
      <c r="U39" s="611"/>
      <c r="V39" s="611"/>
      <c r="W39" s="611"/>
      <c r="X39" s="611"/>
      <c r="Y39" s="612"/>
      <c r="Z39" s="613" t="s">
        <v>188</v>
      </c>
      <c r="AA39" s="613"/>
      <c r="AB39" s="613"/>
      <c r="AC39" s="613"/>
      <c r="AD39" s="614" t="s">
        <v>188</v>
      </c>
      <c r="AE39" s="614"/>
      <c r="AF39" s="614"/>
      <c r="AG39" s="614"/>
      <c r="AH39" s="614"/>
      <c r="AI39" s="614"/>
      <c r="AJ39" s="614"/>
      <c r="AK39" s="614"/>
      <c r="AL39" s="615" t="s">
        <v>188</v>
      </c>
      <c r="AM39" s="616"/>
      <c r="AN39" s="616"/>
      <c r="AO39" s="617"/>
      <c r="AQ39" s="676" t="s">
        <v>344</v>
      </c>
      <c r="AR39" s="677"/>
      <c r="AS39" s="677"/>
      <c r="AT39" s="677"/>
      <c r="AU39" s="677"/>
      <c r="AV39" s="677"/>
      <c r="AW39" s="677"/>
      <c r="AX39" s="677"/>
      <c r="AY39" s="678"/>
      <c r="AZ39" s="610">
        <v>460810</v>
      </c>
      <c r="BA39" s="611"/>
      <c r="BB39" s="611"/>
      <c r="BC39" s="611"/>
      <c r="BD39" s="640"/>
      <c r="BE39" s="640"/>
      <c r="BF39" s="656"/>
      <c r="BG39" s="607" t="s">
        <v>345</v>
      </c>
      <c r="BH39" s="608"/>
      <c r="BI39" s="608"/>
      <c r="BJ39" s="608"/>
      <c r="BK39" s="608"/>
      <c r="BL39" s="608"/>
      <c r="BM39" s="608"/>
      <c r="BN39" s="608"/>
      <c r="BO39" s="608"/>
      <c r="BP39" s="608"/>
      <c r="BQ39" s="608"/>
      <c r="BR39" s="608"/>
      <c r="BS39" s="608"/>
      <c r="BT39" s="608"/>
      <c r="BU39" s="609"/>
      <c r="BV39" s="610">
        <v>49314</v>
      </c>
      <c r="BW39" s="611"/>
      <c r="BX39" s="611"/>
      <c r="BY39" s="611"/>
      <c r="BZ39" s="611"/>
      <c r="CA39" s="611"/>
      <c r="CB39" s="620"/>
      <c r="CD39" s="607" t="s">
        <v>346</v>
      </c>
      <c r="CE39" s="608"/>
      <c r="CF39" s="608"/>
      <c r="CG39" s="608"/>
      <c r="CH39" s="608"/>
      <c r="CI39" s="608"/>
      <c r="CJ39" s="608"/>
      <c r="CK39" s="608"/>
      <c r="CL39" s="608"/>
      <c r="CM39" s="608"/>
      <c r="CN39" s="608"/>
      <c r="CO39" s="608"/>
      <c r="CP39" s="608"/>
      <c r="CQ39" s="609"/>
      <c r="CR39" s="610">
        <v>2411474</v>
      </c>
      <c r="CS39" s="640"/>
      <c r="CT39" s="640"/>
      <c r="CU39" s="640"/>
      <c r="CV39" s="640"/>
      <c r="CW39" s="640"/>
      <c r="CX39" s="640"/>
      <c r="CY39" s="641"/>
      <c r="CZ39" s="615">
        <v>1.8</v>
      </c>
      <c r="DA39" s="642"/>
      <c r="DB39" s="642"/>
      <c r="DC39" s="645"/>
      <c r="DD39" s="619">
        <v>1635121</v>
      </c>
      <c r="DE39" s="640"/>
      <c r="DF39" s="640"/>
      <c r="DG39" s="640"/>
      <c r="DH39" s="640"/>
      <c r="DI39" s="640"/>
      <c r="DJ39" s="640"/>
      <c r="DK39" s="641"/>
      <c r="DL39" s="619" t="s">
        <v>140</v>
      </c>
      <c r="DM39" s="640"/>
      <c r="DN39" s="640"/>
      <c r="DO39" s="640"/>
      <c r="DP39" s="640"/>
      <c r="DQ39" s="640"/>
      <c r="DR39" s="640"/>
      <c r="DS39" s="640"/>
      <c r="DT39" s="640"/>
      <c r="DU39" s="640"/>
      <c r="DV39" s="641"/>
      <c r="DW39" s="615" t="s">
        <v>238</v>
      </c>
      <c r="DX39" s="642"/>
      <c r="DY39" s="642"/>
      <c r="DZ39" s="642"/>
      <c r="EA39" s="642"/>
      <c r="EB39" s="642"/>
      <c r="EC39" s="643"/>
    </row>
    <row r="40" spans="2:133" ht="11.25" customHeight="1" x14ac:dyDescent="0.15">
      <c r="B40" s="607" t="s">
        <v>347</v>
      </c>
      <c r="C40" s="608"/>
      <c r="D40" s="608"/>
      <c r="E40" s="608"/>
      <c r="F40" s="608"/>
      <c r="G40" s="608"/>
      <c r="H40" s="608"/>
      <c r="I40" s="608"/>
      <c r="J40" s="608"/>
      <c r="K40" s="608"/>
      <c r="L40" s="608"/>
      <c r="M40" s="608"/>
      <c r="N40" s="608"/>
      <c r="O40" s="608"/>
      <c r="P40" s="608"/>
      <c r="Q40" s="609"/>
      <c r="R40" s="610">
        <v>2672896</v>
      </c>
      <c r="S40" s="611"/>
      <c r="T40" s="611"/>
      <c r="U40" s="611"/>
      <c r="V40" s="611"/>
      <c r="W40" s="611"/>
      <c r="X40" s="611"/>
      <c r="Y40" s="612"/>
      <c r="Z40" s="613">
        <v>1.9</v>
      </c>
      <c r="AA40" s="613"/>
      <c r="AB40" s="613"/>
      <c r="AC40" s="613"/>
      <c r="AD40" s="614" t="s">
        <v>238</v>
      </c>
      <c r="AE40" s="614"/>
      <c r="AF40" s="614"/>
      <c r="AG40" s="614"/>
      <c r="AH40" s="614"/>
      <c r="AI40" s="614"/>
      <c r="AJ40" s="614"/>
      <c r="AK40" s="614"/>
      <c r="AL40" s="615" t="s">
        <v>188</v>
      </c>
      <c r="AM40" s="616"/>
      <c r="AN40" s="616"/>
      <c r="AO40" s="617"/>
      <c r="AQ40" s="676" t="s">
        <v>348</v>
      </c>
      <c r="AR40" s="677"/>
      <c r="AS40" s="677"/>
      <c r="AT40" s="677"/>
      <c r="AU40" s="677"/>
      <c r="AV40" s="677"/>
      <c r="AW40" s="677"/>
      <c r="AX40" s="677"/>
      <c r="AY40" s="678"/>
      <c r="AZ40" s="610">
        <v>182778</v>
      </c>
      <c r="BA40" s="611"/>
      <c r="BB40" s="611"/>
      <c r="BC40" s="611"/>
      <c r="BD40" s="640"/>
      <c r="BE40" s="640"/>
      <c r="BF40" s="656"/>
      <c r="BG40" s="660" t="s">
        <v>349</v>
      </c>
      <c r="BH40" s="661"/>
      <c r="BI40" s="661"/>
      <c r="BJ40" s="661"/>
      <c r="BK40" s="661"/>
      <c r="BL40" s="214"/>
      <c r="BM40" s="608" t="s">
        <v>350</v>
      </c>
      <c r="BN40" s="608"/>
      <c r="BO40" s="608"/>
      <c r="BP40" s="608"/>
      <c r="BQ40" s="608"/>
      <c r="BR40" s="608"/>
      <c r="BS40" s="608"/>
      <c r="BT40" s="608"/>
      <c r="BU40" s="609"/>
      <c r="BV40" s="610">
        <v>96</v>
      </c>
      <c r="BW40" s="611"/>
      <c r="BX40" s="611"/>
      <c r="BY40" s="611"/>
      <c r="BZ40" s="611"/>
      <c r="CA40" s="611"/>
      <c r="CB40" s="620"/>
      <c r="CD40" s="607" t="s">
        <v>351</v>
      </c>
      <c r="CE40" s="608"/>
      <c r="CF40" s="608"/>
      <c r="CG40" s="608"/>
      <c r="CH40" s="608"/>
      <c r="CI40" s="608"/>
      <c r="CJ40" s="608"/>
      <c r="CK40" s="608"/>
      <c r="CL40" s="608"/>
      <c r="CM40" s="608"/>
      <c r="CN40" s="608"/>
      <c r="CO40" s="608"/>
      <c r="CP40" s="608"/>
      <c r="CQ40" s="609"/>
      <c r="CR40" s="610">
        <v>521484</v>
      </c>
      <c r="CS40" s="611"/>
      <c r="CT40" s="611"/>
      <c r="CU40" s="611"/>
      <c r="CV40" s="611"/>
      <c r="CW40" s="611"/>
      <c r="CX40" s="611"/>
      <c r="CY40" s="612"/>
      <c r="CZ40" s="615">
        <v>0.4</v>
      </c>
      <c r="DA40" s="642"/>
      <c r="DB40" s="642"/>
      <c r="DC40" s="645"/>
      <c r="DD40" s="619">
        <v>81036</v>
      </c>
      <c r="DE40" s="611"/>
      <c r="DF40" s="611"/>
      <c r="DG40" s="611"/>
      <c r="DH40" s="611"/>
      <c r="DI40" s="611"/>
      <c r="DJ40" s="611"/>
      <c r="DK40" s="612"/>
      <c r="DL40" s="619" t="s">
        <v>188</v>
      </c>
      <c r="DM40" s="611"/>
      <c r="DN40" s="611"/>
      <c r="DO40" s="611"/>
      <c r="DP40" s="611"/>
      <c r="DQ40" s="611"/>
      <c r="DR40" s="611"/>
      <c r="DS40" s="611"/>
      <c r="DT40" s="611"/>
      <c r="DU40" s="611"/>
      <c r="DV40" s="612"/>
      <c r="DW40" s="615" t="s">
        <v>188</v>
      </c>
      <c r="DX40" s="642"/>
      <c r="DY40" s="642"/>
      <c r="DZ40" s="642"/>
      <c r="EA40" s="642"/>
      <c r="EB40" s="642"/>
      <c r="EC40" s="643"/>
    </row>
    <row r="41" spans="2:133" ht="11.25" customHeight="1" x14ac:dyDescent="0.15">
      <c r="B41" s="631" t="s">
        <v>352</v>
      </c>
      <c r="C41" s="632"/>
      <c r="D41" s="632"/>
      <c r="E41" s="632"/>
      <c r="F41" s="632"/>
      <c r="G41" s="632"/>
      <c r="H41" s="632"/>
      <c r="I41" s="632"/>
      <c r="J41" s="632"/>
      <c r="K41" s="632"/>
      <c r="L41" s="632"/>
      <c r="M41" s="632"/>
      <c r="N41" s="632"/>
      <c r="O41" s="632"/>
      <c r="P41" s="632"/>
      <c r="Q41" s="633"/>
      <c r="R41" s="685">
        <v>139303721</v>
      </c>
      <c r="S41" s="686"/>
      <c r="T41" s="686"/>
      <c r="U41" s="686"/>
      <c r="V41" s="686"/>
      <c r="W41" s="686"/>
      <c r="X41" s="686"/>
      <c r="Y41" s="687"/>
      <c r="Z41" s="688">
        <v>100</v>
      </c>
      <c r="AA41" s="688"/>
      <c r="AB41" s="688"/>
      <c r="AC41" s="688"/>
      <c r="AD41" s="689">
        <v>65247928</v>
      </c>
      <c r="AE41" s="689"/>
      <c r="AF41" s="689"/>
      <c r="AG41" s="689"/>
      <c r="AH41" s="689"/>
      <c r="AI41" s="689"/>
      <c r="AJ41" s="689"/>
      <c r="AK41" s="689"/>
      <c r="AL41" s="690">
        <v>100</v>
      </c>
      <c r="AM41" s="670"/>
      <c r="AN41" s="670"/>
      <c r="AO41" s="691"/>
      <c r="AQ41" s="676" t="s">
        <v>353</v>
      </c>
      <c r="AR41" s="677"/>
      <c r="AS41" s="677"/>
      <c r="AT41" s="677"/>
      <c r="AU41" s="677"/>
      <c r="AV41" s="677"/>
      <c r="AW41" s="677"/>
      <c r="AX41" s="677"/>
      <c r="AY41" s="678"/>
      <c r="AZ41" s="610">
        <v>1699320</v>
      </c>
      <c r="BA41" s="611"/>
      <c r="BB41" s="611"/>
      <c r="BC41" s="611"/>
      <c r="BD41" s="640"/>
      <c r="BE41" s="640"/>
      <c r="BF41" s="656"/>
      <c r="BG41" s="660"/>
      <c r="BH41" s="661"/>
      <c r="BI41" s="661"/>
      <c r="BJ41" s="661"/>
      <c r="BK41" s="661"/>
      <c r="BL41" s="214"/>
      <c r="BM41" s="608" t="s">
        <v>354</v>
      </c>
      <c r="BN41" s="608"/>
      <c r="BO41" s="608"/>
      <c r="BP41" s="608"/>
      <c r="BQ41" s="608"/>
      <c r="BR41" s="608"/>
      <c r="BS41" s="608"/>
      <c r="BT41" s="608"/>
      <c r="BU41" s="609"/>
      <c r="BV41" s="610" t="s">
        <v>188</v>
      </c>
      <c r="BW41" s="611"/>
      <c r="BX41" s="611"/>
      <c r="BY41" s="611"/>
      <c r="BZ41" s="611"/>
      <c r="CA41" s="611"/>
      <c r="CB41" s="620"/>
      <c r="CD41" s="607" t="s">
        <v>355</v>
      </c>
      <c r="CE41" s="608"/>
      <c r="CF41" s="608"/>
      <c r="CG41" s="608"/>
      <c r="CH41" s="608"/>
      <c r="CI41" s="608"/>
      <c r="CJ41" s="608"/>
      <c r="CK41" s="608"/>
      <c r="CL41" s="608"/>
      <c r="CM41" s="608"/>
      <c r="CN41" s="608"/>
      <c r="CO41" s="608"/>
      <c r="CP41" s="608"/>
      <c r="CQ41" s="609"/>
      <c r="CR41" s="610" t="s">
        <v>188</v>
      </c>
      <c r="CS41" s="640"/>
      <c r="CT41" s="640"/>
      <c r="CU41" s="640"/>
      <c r="CV41" s="640"/>
      <c r="CW41" s="640"/>
      <c r="CX41" s="640"/>
      <c r="CY41" s="641"/>
      <c r="CZ41" s="615" t="s">
        <v>238</v>
      </c>
      <c r="DA41" s="642"/>
      <c r="DB41" s="642"/>
      <c r="DC41" s="645"/>
      <c r="DD41" s="619" t="s">
        <v>188</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356</v>
      </c>
      <c r="AR42" s="693"/>
      <c r="AS42" s="693"/>
      <c r="AT42" s="693"/>
      <c r="AU42" s="693"/>
      <c r="AV42" s="693"/>
      <c r="AW42" s="693"/>
      <c r="AX42" s="693"/>
      <c r="AY42" s="694"/>
      <c r="AZ42" s="685">
        <v>7482759</v>
      </c>
      <c r="BA42" s="686"/>
      <c r="BB42" s="686"/>
      <c r="BC42" s="686"/>
      <c r="BD42" s="669"/>
      <c r="BE42" s="669"/>
      <c r="BF42" s="671"/>
      <c r="BG42" s="662"/>
      <c r="BH42" s="663"/>
      <c r="BI42" s="663"/>
      <c r="BJ42" s="663"/>
      <c r="BK42" s="663"/>
      <c r="BL42" s="215"/>
      <c r="BM42" s="632" t="s">
        <v>357</v>
      </c>
      <c r="BN42" s="632"/>
      <c r="BO42" s="632"/>
      <c r="BP42" s="632"/>
      <c r="BQ42" s="632"/>
      <c r="BR42" s="632"/>
      <c r="BS42" s="632"/>
      <c r="BT42" s="632"/>
      <c r="BU42" s="633"/>
      <c r="BV42" s="685">
        <v>365</v>
      </c>
      <c r="BW42" s="686"/>
      <c r="BX42" s="686"/>
      <c r="BY42" s="686"/>
      <c r="BZ42" s="686"/>
      <c r="CA42" s="686"/>
      <c r="CB42" s="695"/>
      <c r="CD42" s="607" t="s">
        <v>358</v>
      </c>
      <c r="CE42" s="608"/>
      <c r="CF42" s="608"/>
      <c r="CG42" s="608"/>
      <c r="CH42" s="608"/>
      <c r="CI42" s="608"/>
      <c r="CJ42" s="608"/>
      <c r="CK42" s="608"/>
      <c r="CL42" s="608"/>
      <c r="CM42" s="608"/>
      <c r="CN42" s="608"/>
      <c r="CO42" s="608"/>
      <c r="CP42" s="608"/>
      <c r="CQ42" s="609"/>
      <c r="CR42" s="610">
        <v>20845118</v>
      </c>
      <c r="CS42" s="640"/>
      <c r="CT42" s="640"/>
      <c r="CU42" s="640"/>
      <c r="CV42" s="640"/>
      <c r="CW42" s="640"/>
      <c r="CX42" s="640"/>
      <c r="CY42" s="641"/>
      <c r="CZ42" s="615">
        <v>15.3</v>
      </c>
      <c r="DA42" s="642"/>
      <c r="DB42" s="642"/>
      <c r="DC42" s="645"/>
      <c r="DD42" s="619">
        <v>2153719</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359</v>
      </c>
      <c r="CD43" s="607" t="s">
        <v>360</v>
      </c>
      <c r="CE43" s="608"/>
      <c r="CF43" s="608"/>
      <c r="CG43" s="608"/>
      <c r="CH43" s="608"/>
      <c r="CI43" s="608"/>
      <c r="CJ43" s="608"/>
      <c r="CK43" s="608"/>
      <c r="CL43" s="608"/>
      <c r="CM43" s="608"/>
      <c r="CN43" s="608"/>
      <c r="CO43" s="608"/>
      <c r="CP43" s="608"/>
      <c r="CQ43" s="609"/>
      <c r="CR43" s="610">
        <v>554141</v>
      </c>
      <c r="CS43" s="640"/>
      <c r="CT43" s="640"/>
      <c r="CU43" s="640"/>
      <c r="CV43" s="640"/>
      <c r="CW43" s="640"/>
      <c r="CX43" s="640"/>
      <c r="CY43" s="641"/>
      <c r="CZ43" s="615">
        <v>0.4</v>
      </c>
      <c r="DA43" s="642"/>
      <c r="DB43" s="642"/>
      <c r="DC43" s="645"/>
      <c r="DD43" s="619">
        <v>453331</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361</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308</v>
      </c>
      <c r="CE44" s="649"/>
      <c r="CF44" s="607" t="s">
        <v>362</v>
      </c>
      <c r="CG44" s="608"/>
      <c r="CH44" s="608"/>
      <c r="CI44" s="608"/>
      <c r="CJ44" s="608"/>
      <c r="CK44" s="608"/>
      <c r="CL44" s="608"/>
      <c r="CM44" s="608"/>
      <c r="CN44" s="608"/>
      <c r="CO44" s="608"/>
      <c r="CP44" s="608"/>
      <c r="CQ44" s="609"/>
      <c r="CR44" s="610">
        <v>20774427</v>
      </c>
      <c r="CS44" s="611"/>
      <c r="CT44" s="611"/>
      <c r="CU44" s="611"/>
      <c r="CV44" s="611"/>
      <c r="CW44" s="611"/>
      <c r="CX44" s="611"/>
      <c r="CY44" s="612"/>
      <c r="CZ44" s="615">
        <v>15.2</v>
      </c>
      <c r="DA44" s="616"/>
      <c r="DB44" s="616"/>
      <c r="DC44" s="622"/>
      <c r="DD44" s="619">
        <v>2130228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363</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364</v>
      </c>
      <c r="CG45" s="608"/>
      <c r="CH45" s="608"/>
      <c r="CI45" s="608"/>
      <c r="CJ45" s="608"/>
      <c r="CK45" s="608"/>
      <c r="CL45" s="608"/>
      <c r="CM45" s="608"/>
      <c r="CN45" s="608"/>
      <c r="CO45" s="608"/>
      <c r="CP45" s="608"/>
      <c r="CQ45" s="609"/>
      <c r="CR45" s="610">
        <v>9048153</v>
      </c>
      <c r="CS45" s="640"/>
      <c r="CT45" s="640"/>
      <c r="CU45" s="640"/>
      <c r="CV45" s="640"/>
      <c r="CW45" s="640"/>
      <c r="CX45" s="640"/>
      <c r="CY45" s="641"/>
      <c r="CZ45" s="615">
        <v>6.6</v>
      </c>
      <c r="DA45" s="642"/>
      <c r="DB45" s="642"/>
      <c r="DC45" s="645"/>
      <c r="DD45" s="619">
        <v>338690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365</v>
      </c>
      <c r="CG46" s="608"/>
      <c r="CH46" s="608"/>
      <c r="CI46" s="608"/>
      <c r="CJ46" s="608"/>
      <c r="CK46" s="608"/>
      <c r="CL46" s="608"/>
      <c r="CM46" s="608"/>
      <c r="CN46" s="608"/>
      <c r="CO46" s="608"/>
      <c r="CP46" s="608"/>
      <c r="CQ46" s="609"/>
      <c r="CR46" s="610">
        <v>11617677</v>
      </c>
      <c r="CS46" s="611"/>
      <c r="CT46" s="611"/>
      <c r="CU46" s="611"/>
      <c r="CV46" s="611"/>
      <c r="CW46" s="611"/>
      <c r="CX46" s="611"/>
      <c r="CY46" s="612"/>
      <c r="CZ46" s="615">
        <v>8.5</v>
      </c>
      <c r="DA46" s="616"/>
      <c r="DB46" s="616"/>
      <c r="DC46" s="622"/>
      <c r="DD46" s="619">
        <v>1785554</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366</v>
      </c>
      <c r="CG47" s="608"/>
      <c r="CH47" s="608"/>
      <c r="CI47" s="608"/>
      <c r="CJ47" s="608"/>
      <c r="CK47" s="608"/>
      <c r="CL47" s="608"/>
      <c r="CM47" s="608"/>
      <c r="CN47" s="608"/>
      <c r="CO47" s="608"/>
      <c r="CP47" s="608"/>
      <c r="CQ47" s="609"/>
      <c r="CR47" s="610">
        <v>70691</v>
      </c>
      <c r="CS47" s="640"/>
      <c r="CT47" s="640"/>
      <c r="CU47" s="640"/>
      <c r="CV47" s="640"/>
      <c r="CW47" s="640"/>
      <c r="CX47" s="640"/>
      <c r="CY47" s="641"/>
      <c r="CZ47" s="615">
        <v>0.1</v>
      </c>
      <c r="DA47" s="642"/>
      <c r="DB47" s="642"/>
      <c r="DC47" s="645"/>
      <c r="DD47" s="619">
        <v>23491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367</v>
      </c>
      <c r="CG48" s="608"/>
      <c r="CH48" s="608"/>
      <c r="CI48" s="608"/>
      <c r="CJ48" s="608"/>
      <c r="CK48" s="608"/>
      <c r="CL48" s="608"/>
      <c r="CM48" s="608"/>
      <c r="CN48" s="608"/>
      <c r="CO48" s="608"/>
      <c r="CP48" s="608"/>
      <c r="CQ48" s="609"/>
      <c r="CR48" s="610" t="s">
        <v>140</v>
      </c>
      <c r="CS48" s="611"/>
      <c r="CT48" s="611"/>
      <c r="CU48" s="611"/>
      <c r="CV48" s="611"/>
      <c r="CW48" s="611"/>
      <c r="CX48" s="611"/>
      <c r="CY48" s="612"/>
      <c r="CZ48" s="615" t="s">
        <v>140</v>
      </c>
      <c r="DA48" s="616"/>
      <c r="DB48" s="616"/>
      <c r="DC48" s="622"/>
      <c r="DD48" s="619" t="s">
        <v>188</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368</v>
      </c>
      <c r="CE49" s="632"/>
      <c r="CF49" s="632"/>
      <c r="CG49" s="632"/>
      <c r="CH49" s="632"/>
      <c r="CI49" s="632"/>
      <c r="CJ49" s="632"/>
      <c r="CK49" s="632"/>
      <c r="CL49" s="632"/>
      <c r="CM49" s="632"/>
      <c r="CN49" s="632"/>
      <c r="CO49" s="632"/>
      <c r="CP49" s="632"/>
      <c r="CQ49" s="633"/>
      <c r="CR49" s="685">
        <v>136577158</v>
      </c>
      <c r="CS49" s="669"/>
      <c r="CT49" s="669"/>
      <c r="CU49" s="669"/>
      <c r="CV49" s="669"/>
      <c r="CW49" s="669"/>
      <c r="CX49" s="669"/>
      <c r="CY49" s="698"/>
      <c r="CZ49" s="690">
        <v>100</v>
      </c>
      <c r="DA49" s="699"/>
      <c r="DB49" s="699"/>
      <c r="DC49" s="700"/>
      <c r="DD49" s="701">
        <v>78480332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0gBReoX4ngGV2kFA4p8MrPHAmLoK6Nb7RJOvD7ApR5X2ebP1WJ6CegmEoHE4o003y7d5SuPCkDnsElzxIuLg==" saltValue="+1SvHUR9uLEZHz75VQV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election activeCell="B7" sqref="B7:P7"/>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369</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370</v>
      </c>
      <c r="DK2" s="710"/>
      <c r="DL2" s="710"/>
      <c r="DM2" s="710"/>
      <c r="DN2" s="710"/>
      <c r="DO2" s="711"/>
      <c r="DP2" s="222"/>
      <c r="DQ2" s="709" t="s">
        <v>371</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372</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373</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374</v>
      </c>
      <c r="B5" s="715"/>
      <c r="C5" s="715"/>
      <c r="D5" s="715"/>
      <c r="E5" s="715"/>
      <c r="F5" s="715"/>
      <c r="G5" s="715"/>
      <c r="H5" s="715"/>
      <c r="I5" s="715"/>
      <c r="J5" s="715"/>
      <c r="K5" s="715"/>
      <c r="L5" s="715"/>
      <c r="M5" s="715"/>
      <c r="N5" s="715"/>
      <c r="O5" s="715"/>
      <c r="P5" s="716"/>
      <c r="Q5" s="720" t="s">
        <v>375</v>
      </c>
      <c r="R5" s="721"/>
      <c r="S5" s="721"/>
      <c r="T5" s="721"/>
      <c r="U5" s="722"/>
      <c r="V5" s="720" t="s">
        <v>376</v>
      </c>
      <c r="W5" s="721"/>
      <c r="X5" s="721"/>
      <c r="Y5" s="721"/>
      <c r="Z5" s="722"/>
      <c r="AA5" s="720" t="s">
        <v>377</v>
      </c>
      <c r="AB5" s="721"/>
      <c r="AC5" s="721"/>
      <c r="AD5" s="721"/>
      <c r="AE5" s="721"/>
      <c r="AF5" s="726" t="s">
        <v>378</v>
      </c>
      <c r="AG5" s="721"/>
      <c r="AH5" s="721"/>
      <c r="AI5" s="721"/>
      <c r="AJ5" s="727"/>
      <c r="AK5" s="721" t="s">
        <v>379</v>
      </c>
      <c r="AL5" s="721"/>
      <c r="AM5" s="721"/>
      <c r="AN5" s="721"/>
      <c r="AO5" s="722"/>
      <c r="AP5" s="720" t="s">
        <v>380</v>
      </c>
      <c r="AQ5" s="721"/>
      <c r="AR5" s="721"/>
      <c r="AS5" s="721"/>
      <c r="AT5" s="722"/>
      <c r="AU5" s="720" t="s">
        <v>381</v>
      </c>
      <c r="AV5" s="721"/>
      <c r="AW5" s="721"/>
      <c r="AX5" s="721"/>
      <c r="AY5" s="727"/>
      <c r="AZ5" s="226"/>
      <c r="BA5" s="226"/>
      <c r="BB5" s="226"/>
      <c r="BC5" s="226"/>
      <c r="BD5" s="226"/>
      <c r="BE5" s="227"/>
      <c r="BF5" s="227"/>
      <c r="BG5" s="227"/>
      <c r="BH5" s="227"/>
      <c r="BI5" s="227"/>
      <c r="BJ5" s="227"/>
      <c r="BK5" s="227"/>
      <c r="BL5" s="227"/>
      <c r="BM5" s="227"/>
      <c r="BN5" s="227"/>
      <c r="BO5" s="227"/>
      <c r="BP5" s="227"/>
      <c r="BQ5" s="714" t="s">
        <v>382</v>
      </c>
      <c r="BR5" s="715"/>
      <c r="BS5" s="715"/>
      <c r="BT5" s="715"/>
      <c r="BU5" s="715"/>
      <c r="BV5" s="715"/>
      <c r="BW5" s="715"/>
      <c r="BX5" s="715"/>
      <c r="BY5" s="715"/>
      <c r="BZ5" s="715"/>
      <c r="CA5" s="715"/>
      <c r="CB5" s="715"/>
      <c r="CC5" s="715"/>
      <c r="CD5" s="715"/>
      <c r="CE5" s="715"/>
      <c r="CF5" s="715"/>
      <c r="CG5" s="716"/>
      <c r="CH5" s="720" t="s">
        <v>383</v>
      </c>
      <c r="CI5" s="721"/>
      <c r="CJ5" s="721"/>
      <c r="CK5" s="721"/>
      <c r="CL5" s="722"/>
      <c r="CM5" s="720" t="s">
        <v>384</v>
      </c>
      <c r="CN5" s="721"/>
      <c r="CO5" s="721"/>
      <c r="CP5" s="721"/>
      <c r="CQ5" s="722"/>
      <c r="CR5" s="720" t="s">
        <v>385</v>
      </c>
      <c r="CS5" s="721"/>
      <c r="CT5" s="721"/>
      <c r="CU5" s="721"/>
      <c r="CV5" s="722"/>
      <c r="CW5" s="720" t="s">
        <v>386</v>
      </c>
      <c r="CX5" s="721"/>
      <c r="CY5" s="721"/>
      <c r="CZ5" s="721"/>
      <c r="DA5" s="722"/>
      <c r="DB5" s="720" t="s">
        <v>387</v>
      </c>
      <c r="DC5" s="721"/>
      <c r="DD5" s="721"/>
      <c r="DE5" s="721"/>
      <c r="DF5" s="722"/>
      <c r="DG5" s="750" t="s">
        <v>388</v>
      </c>
      <c r="DH5" s="751"/>
      <c r="DI5" s="751"/>
      <c r="DJ5" s="751"/>
      <c r="DK5" s="752"/>
      <c r="DL5" s="750" t="s">
        <v>389</v>
      </c>
      <c r="DM5" s="751"/>
      <c r="DN5" s="751"/>
      <c r="DO5" s="751"/>
      <c r="DP5" s="752"/>
      <c r="DQ5" s="720" t="s">
        <v>390</v>
      </c>
      <c r="DR5" s="721"/>
      <c r="DS5" s="721"/>
      <c r="DT5" s="721"/>
      <c r="DU5" s="722"/>
      <c r="DV5" s="720" t="s">
        <v>381</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391</v>
      </c>
      <c r="C7" s="737"/>
      <c r="D7" s="737"/>
      <c r="E7" s="737"/>
      <c r="F7" s="737"/>
      <c r="G7" s="737"/>
      <c r="H7" s="737"/>
      <c r="I7" s="737"/>
      <c r="J7" s="737"/>
      <c r="K7" s="737"/>
      <c r="L7" s="737"/>
      <c r="M7" s="737"/>
      <c r="N7" s="737"/>
      <c r="O7" s="737"/>
      <c r="P7" s="738"/>
      <c r="Q7" s="739">
        <v>139345</v>
      </c>
      <c r="R7" s="740"/>
      <c r="S7" s="740"/>
      <c r="T7" s="740"/>
      <c r="U7" s="740"/>
      <c r="V7" s="740">
        <v>136701</v>
      </c>
      <c r="W7" s="740"/>
      <c r="X7" s="740"/>
      <c r="Y7" s="740"/>
      <c r="Z7" s="740"/>
      <c r="AA7" s="740">
        <v>2644</v>
      </c>
      <c r="AB7" s="740"/>
      <c r="AC7" s="740"/>
      <c r="AD7" s="740"/>
      <c r="AE7" s="741"/>
      <c r="AF7" s="742">
        <v>1737</v>
      </c>
      <c r="AG7" s="743"/>
      <c r="AH7" s="743"/>
      <c r="AI7" s="743"/>
      <c r="AJ7" s="744"/>
      <c r="AK7" s="745">
        <v>572</v>
      </c>
      <c r="AL7" s="746"/>
      <c r="AM7" s="746"/>
      <c r="AN7" s="746"/>
      <c r="AO7" s="746"/>
      <c r="AP7" s="746">
        <v>140307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15">
      <c r="A8" s="233">
        <v>2</v>
      </c>
      <c r="B8" s="767" t="s">
        <v>392</v>
      </c>
      <c r="C8" s="768"/>
      <c r="D8" s="768"/>
      <c r="E8" s="768"/>
      <c r="F8" s="768"/>
      <c r="G8" s="768"/>
      <c r="H8" s="768"/>
      <c r="I8" s="768"/>
      <c r="J8" s="768"/>
      <c r="K8" s="768"/>
      <c r="L8" s="768"/>
      <c r="M8" s="768"/>
      <c r="N8" s="768"/>
      <c r="O8" s="768"/>
      <c r="P8" s="769"/>
      <c r="Q8" s="770">
        <v>105</v>
      </c>
      <c r="R8" s="771"/>
      <c r="S8" s="771"/>
      <c r="T8" s="771"/>
      <c r="U8" s="771"/>
      <c r="V8" s="771">
        <v>23</v>
      </c>
      <c r="W8" s="771"/>
      <c r="X8" s="771"/>
      <c r="Y8" s="771"/>
      <c r="Z8" s="771"/>
      <c r="AA8" s="771">
        <v>82</v>
      </c>
      <c r="AB8" s="771"/>
      <c r="AC8" s="771"/>
      <c r="AD8" s="771"/>
      <c r="AE8" s="772"/>
      <c r="AF8" s="773">
        <v>82</v>
      </c>
      <c r="AG8" s="774"/>
      <c r="AH8" s="774"/>
      <c r="AI8" s="774"/>
      <c r="AJ8" s="775"/>
      <c r="AK8" s="756">
        <v>0</v>
      </c>
      <c r="AL8" s="757"/>
      <c r="AM8" s="757"/>
      <c r="AN8" s="757"/>
      <c r="AO8" s="757"/>
      <c r="AP8" s="757">
        <v>261</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t="s">
        <v>393</v>
      </c>
      <c r="C9" s="768"/>
      <c r="D9" s="768"/>
      <c r="E9" s="768"/>
      <c r="F9" s="768"/>
      <c r="G9" s="768"/>
      <c r="H9" s="768"/>
      <c r="I9" s="768"/>
      <c r="J9" s="768"/>
      <c r="K9" s="768"/>
      <c r="L9" s="768"/>
      <c r="M9" s="768"/>
      <c r="N9" s="768"/>
      <c r="O9" s="768"/>
      <c r="P9" s="769"/>
      <c r="Q9" s="770">
        <v>15</v>
      </c>
      <c r="R9" s="771"/>
      <c r="S9" s="771"/>
      <c r="T9" s="771"/>
      <c r="U9" s="771"/>
      <c r="V9" s="771">
        <v>14</v>
      </c>
      <c r="W9" s="771"/>
      <c r="X9" s="771"/>
      <c r="Y9" s="771"/>
      <c r="Z9" s="771"/>
      <c r="AA9" s="771">
        <v>1</v>
      </c>
      <c r="AB9" s="771"/>
      <c r="AC9" s="771"/>
      <c r="AD9" s="771"/>
      <c r="AE9" s="772"/>
      <c r="AF9" s="773">
        <v>1</v>
      </c>
      <c r="AG9" s="774"/>
      <c r="AH9" s="774"/>
      <c r="AI9" s="774"/>
      <c r="AJ9" s="775"/>
      <c r="AK9" s="756">
        <v>0</v>
      </c>
      <c r="AL9" s="757"/>
      <c r="AM9" s="757"/>
      <c r="AN9" s="757"/>
      <c r="AO9" s="757"/>
      <c r="AP9" s="757" t="s">
        <v>524</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394</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395</v>
      </c>
      <c r="B23" s="776" t="s">
        <v>396</v>
      </c>
      <c r="C23" s="777"/>
      <c r="D23" s="777"/>
      <c r="E23" s="777"/>
      <c r="F23" s="777"/>
      <c r="G23" s="777"/>
      <c r="H23" s="777"/>
      <c r="I23" s="777"/>
      <c r="J23" s="777"/>
      <c r="K23" s="777"/>
      <c r="L23" s="777"/>
      <c r="M23" s="777"/>
      <c r="N23" s="777"/>
      <c r="O23" s="777"/>
      <c r="P23" s="778"/>
      <c r="Q23" s="779">
        <f>+Q7+Q8+Q9</f>
        <v>139465</v>
      </c>
      <c r="R23" s="780"/>
      <c r="S23" s="780"/>
      <c r="T23" s="780"/>
      <c r="U23" s="780"/>
      <c r="V23" s="780">
        <f>+V7+V8+V9</f>
        <v>136738</v>
      </c>
      <c r="W23" s="780"/>
      <c r="X23" s="780"/>
      <c r="Y23" s="780"/>
      <c r="Z23" s="780"/>
      <c r="AA23" s="780">
        <f>+AA7+AA8+AA9</f>
        <v>2727</v>
      </c>
      <c r="AB23" s="780"/>
      <c r="AC23" s="780"/>
      <c r="AD23" s="780"/>
      <c r="AE23" s="781"/>
      <c r="AF23" s="782">
        <v>1819</v>
      </c>
      <c r="AG23" s="780"/>
      <c r="AH23" s="780"/>
      <c r="AI23" s="780"/>
      <c r="AJ23" s="783"/>
      <c r="AK23" s="784"/>
      <c r="AL23" s="785"/>
      <c r="AM23" s="785"/>
      <c r="AN23" s="785"/>
      <c r="AO23" s="785"/>
      <c r="AP23" s="780">
        <f>+AP7+AP8</f>
        <v>140568</v>
      </c>
      <c r="AQ23" s="780"/>
      <c r="AR23" s="780"/>
      <c r="AS23" s="780"/>
      <c r="AT23" s="780"/>
      <c r="AU23" s="796"/>
      <c r="AV23" s="796"/>
      <c r="AW23" s="796"/>
      <c r="AX23" s="796"/>
      <c r="AY23" s="797"/>
      <c r="AZ23" s="798" t="s">
        <v>397</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398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399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374</v>
      </c>
      <c r="B26" s="715"/>
      <c r="C26" s="715"/>
      <c r="D26" s="715"/>
      <c r="E26" s="715"/>
      <c r="F26" s="715"/>
      <c r="G26" s="715"/>
      <c r="H26" s="715"/>
      <c r="I26" s="715"/>
      <c r="J26" s="715"/>
      <c r="K26" s="715"/>
      <c r="L26" s="715"/>
      <c r="M26" s="715"/>
      <c r="N26" s="715"/>
      <c r="O26" s="715"/>
      <c r="P26" s="716"/>
      <c r="Q26" s="720" t="s">
        <v>400</v>
      </c>
      <c r="R26" s="721"/>
      <c r="S26" s="721"/>
      <c r="T26" s="721"/>
      <c r="U26" s="722"/>
      <c r="V26" s="720" t="s">
        <v>401</v>
      </c>
      <c r="W26" s="721"/>
      <c r="X26" s="721"/>
      <c r="Y26" s="721"/>
      <c r="Z26" s="722"/>
      <c r="AA26" s="720" t="s">
        <v>402</v>
      </c>
      <c r="AB26" s="721"/>
      <c r="AC26" s="721"/>
      <c r="AD26" s="721"/>
      <c r="AE26" s="721"/>
      <c r="AF26" s="801" t="s">
        <v>403</v>
      </c>
      <c r="AG26" s="802"/>
      <c r="AH26" s="802"/>
      <c r="AI26" s="802"/>
      <c r="AJ26" s="803"/>
      <c r="AK26" s="721" t="s">
        <v>404</v>
      </c>
      <c r="AL26" s="721"/>
      <c r="AM26" s="721"/>
      <c r="AN26" s="721"/>
      <c r="AO26" s="722"/>
      <c r="AP26" s="720" t="s">
        <v>405</v>
      </c>
      <c r="AQ26" s="721"/>
      <c r="AR26" s="721"/>
      <c r="AS26" s="721"/>
      <c r="AT26" s="722"/>
      <c r="AU26" s="720" t="s">
        <v>406</v>
      </c>
      <c r="AV26" s="721"/>
      <c r="AW26" s="721"/>
      <c r="AX26" s="721"/>
      <c r="AY26" s="722"/>
      <c r="AZ26" s="720" t="s">
        <v>407</v>
      </c>
      <c r="BA26" s="721"/>
      <c r="BB26" s="721"/>
      <c r="BC26" s="721"/>
      <c r="BD26" s="722"/>
      <c r="BE26" s="720" t="s">
        <v>381</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408</v>
      </c>
      <c r="C28" s="737"/>
      <c r="D28" s="737"/>
      <c r="E28" s="737"/>
      <c r="F28" s="737"/>
      <c r="G28" s="737"/>
      <c r="H28" s="737"/>
      <c r="I28" s="737"/>
      <c r="J28" s="737"/>
      <c r="K28" s="737"/>
      <c r="L28" s="737"/>
      <c r="M28" s="737"/>
      <c r="N28" s="737"/>
      <c r="O28" s="737"/>
      <c r="P28" s="738"/>
      <c r="Q28" s="809">
        <v>25225</v>
      </c>
      <c r="R28" s="810"/>
      <c r="S28" s="810"/>
      <c r="T28" s="810"/>
      <c r="U28" s="810"/>
      <c r="V28" s="810">
        <v>25094</v>
      </c>
      <c r="W28" s="810"/>
      <c r="X28" s="810"/>
      <c r="Y28" s="810"/>
      <c r="Z28" s="810"/>
      <c r="AA28" s="810">
        <v>131</v>
      </c>
      <c r="AB28" s="810"/>
      <c r="AC28" s="810"/>
      <c r="AD28" s="810"/>
      <c r="AE28" s="811"/>
      <c r="AF28" s="812">
        <v>131</v>
      </c>
      <c r="AG28" s="810"/>
      <c r="AH28" s="810"/>
      <c r="AI28" s="810"/>
      <c r="AJ28" s="813"/>
      <c r="AK28" s="814">
        <v>1699</v>
      </c>
      <c r="AL28" s="815"/>
      <c r="AM28" s="815"/>
      <c r="AN28" s="815"/>
      <c r="AO28" s="815"/>
      <c r="AP28" s="815" t="s">
        <v>524</v>
      </c>
      <c r="AQ28" s="815"/>
      <c r="AR28" s="815"/>
      <c r="AS28" s="815"/>
      <c r="AT28" s="815"/>
      <c r="AU28" s="815" t="s">
        <v>524</v>
      </c>
      <c r="AV28" s="815"/>
      <c r="AW28" s="815"/>
      <c r="AX28" s="815"/>
      <c r="AY28" s="815"/>
      <c r="AZ28" s="816" t="s">
        <v>524</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409</v>
      </c>
      <c r="C29" s="768"/>
      <c r="D29" s="768"/>
      <c r="E29" s="768"/>
      <c r="F29" s="768"/>
      <c r="G29" s="768"/>
      <c r="H29" s="768"/>
      <c r="I29" s="768"/>
      <c r="J29" s="768"/>
      <c r="K29" s="768"/>
      <c r="L29" s="768"/>
      <c r="M29" s="768"/>
      <c r="N29" s="768"/>
      <c r="O29" s="768"/>
      <c r="P29" s="769"/>
      <c r="Q29" s="770">
        <v>27248</v>
      </c>
      <c r="R29" s="771"/>
      <c r="S29" s="771"/>
      <c r="T29" s="771"/>
      <c r="U29" s="771"/>
      <c r="V29" s="771">
        <v>27118</v>
      </c>
      <c r="W29" s="771"/>
      <c r="X29" s="771"/>
      <c r="Y29" s="771"/>
      <c r="Z29" s="771"/>
      <c r="AA29" s="771">
        <v>130</v>
      </c>
      <c r="AB29" s="771"/>
      <c r="AC29" s="771"/>
      <c r="AD29" s="771"/>
      <c r="AE29" s="772"/>
      <c r="AF29" s="773">
        <v>130</v>
      </c>
      <c r="AG29" s="774"/>
      <c r="AH29" s="774"/>
      <c r="AI29" s="774"/>
      <c r="AJ29" s="775"/>
      <c r="AK29" s="821">
        <v>4069</v>
      </c>
      <c r="AL29" s="817"/>
      <c r="AM29" s="817"/>
      <c r="AN29" s="817"/>
      <c r="AO29" s="817"/>
      <c r="AP29" s="817" t="s">
        <v>524</v>
      </c>
      <c r="AQ29" s="817"/>
      <c r="AR29" s="817"/>
      <c r="AS29" s="817"/>
      <c r="AT29" s="817"/>
      <c r="AU29" s="817" t="s">
        <v>524</v>
      </c>
      <c r="AV29" s="817"/>
      <c r="AW29" s="817"/>
      <c r="AX29" s="817"/>
      <c r="AY29" s="817"/>
      <c r="AZ29" s="818" t="s">
        <v>524</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410</v>
      </c>
      <c r="C30" s="768"/>
      <c r="D30" s="768"/>
      <c r="E30" s="768"/>
      <c r="F30" s="768"/>
      <c r="G30" s="768"/>
      <c r="H30" s="768"/>
      <c r="I30" s="768"/>
      <c r="J30" s="768"/>
      <c r="K30" s="768"/>
      <c r="L30" s="768"/>
      <c r="M30" s="768"/>
      <c r="N30" s="768"/>
      <c r="O30" s="768"/>
      <c r="P30" s="769"/>
      <c r="Q30" s="770">
        <v>3478</v>
      </c>
      <c r="R30" s="771"/>
      <c r="S30" s="771"/>
      <c r="T30" s="771"/>
      <c r="U30" s="771"/>
      <c r="V30" s="771">
        <v>3472</v>
      </c>
      <c r="W30" s="771"/>
      <c r="X30" s="771"/>
      <c r="Y30" s="771"/>
      <c r="Z30" s="771"/>
      <c r="AA30" s="771">
        <v>6</v>
      </c>
      <c r="AB30" s="771"/>
      <c r="AC30" s="771"/>
      <c r="AD30" s="771"/>
      <c r="AE30" s="772"/>
      <c r="AF30" s="773">
        <v>6</v>
      </c>
      <c r="AG30" s="774"/>
      <c r="AH30" s="774"/>
      <c r="AI30" s="774"/>
      <c r="AJ30" s="775"/>
      <c r="AK30" s="821">
        <v>3400</v>
      </c>
      <c r="AL30" s="817"/>
      <c r="AM30" s="817"/>
      <c r="AN30" s="817"/>
      <c r="AO30" s="817"/>
      <c r="AP30" s="817" t="s">
        <v>524</v>
      </c>
      <c r="AQ30" s="817"/>
      <c r="AR30" s="817"/>
      <c r="AS30" s="817"/>
      <c r="AT30" s="817"/>
      <c r="AU30" s="817" t="s">
        <v>524</v>
      </c>
      <c r="AV30" s="817"/>
      <c r="AW30" s="817"/>
      <c r="AX30" s="817"/>
      <c r="AY30" s="817"/>
      <c r="AZ30" s="818" t="s">
        <v>524</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411</v>
      </c>
      <c r="C31" s="768"/>
      <c r="D31" s="768"/>
      <c r="E31" s="768"/>
      <c r="F31" s="768"/>
      <c r="G31" s="768"/>
      <c r="H31" s="768"/>
      <c r="I31" s="768"/>
      <c r="J31" s="768"/>
      <c r="K31" s="768"/>
      <c r="L31" s="768"/>
      <c r="M31" s="768"/>
      <c r="N31" s="768"/>
      <c r="O31" s="768"/>
      <c r="P31" s="769"/>
      <c r="Q31" s="770">
        <v>7127</v>
      </c>
      <c r="R31" s="771"/>
      <c r="S31" s="771"/>
      <c r="T31" s="771"/>
      <c r="U31" s="771"/>
      <c r="V31" s="771">
        <v>5122</v>
      </c>
      <c r="W31" s="771"/>
      <c r="X31" s="771"/>
      <c r="Y31" s="771"/>
      <c r="Z31" s="771"/>
      <c r="AA31" s="771">
        <v>2005</v>
      </c>
      <c r="AB31" s="771"/>
      <c r="AC31" s="771"/>
      <c r="AD31" s="771"/>
      <c r="AE31" s="772"/>
      <c r="AF31" s="773">
        <v>9074</v>
      </c>
      <c r="AG31" s="774"/>
      <c r="AH31" s="774"/>
      <c r="AI31" s="774"/>
      <c r="AJ31" s="775"/>
      <c r="AK31" s="821">
        <v>183</v>
      </c>
      <c r="AL31" s="817"/>
      <c r="AM31" s="817"/>
      <c r="AN31" s="817"/>
      <c r="AO31" s="817"/>
      <c r="AP31" s="817">
        <v>4247</v>
      </c>
      <c r="AQ31" s="817"/>
      <c r="AR31" s="817"/>
      <c r="AS31" s="817"/>
      <c r="AT31" s="817"/>
      <c r="AU31" s="817">
        <v>34</v>
      </c>
      <c r="AV31" s="817"/>
      <c r="AW31" s="817"/>
      <c r="AX31" s="817"/>
      <c r="AY31" s="817"/>
      <c r="AZ31" s="818" t="s">
        <v>524</v>
      </c>
      <c r="BA31" s="818"/>
      <c r="BB31" s="818"/>
      <c r="BC31" s="818"/>
      <c r="BD31" s="818"/>
      <c r="BE31" s="819" t="s">
        <v>412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413</v>
      </c>
      <c r="C32" s="768"/>
      <c r="D32" s="768"/>
      <c r="E32" s="768"/>
      <c r="F32" s="768"/>
      <c r="G32" s="768"/>
      <c r="H32" s="768"/>
      <c r="I32" s="768"/>
      <c r="J32" s="768"/>
      <c r="K32" s="768"/>
      <c r="L32" s="768"/>
      <c r="M32" s="768"/>
      <c r="N32" s="768"/>
      <c r="O32" s="768"/>
      <c r="P32" s="769"/>
      <c r="Q32" s="770">
        <v>7899</v>
      </c>
      <c r="R32" s="771"/>
      <c r="S32" s="771"/>
      <c r="T32" s="771"/>
      <c r="U32" s="771"/>
      <c r="V32" s="771">
        <v>7737</v>
      </c>
      <c r="W32" s="771"/>
      <c r="X32" s="771"/>
      <c r="Y32" s="771"/>
      <c r="Z32" s="771"/>
      <c r="AA32" s="771">
        <v>162</v>
      </c>
      <c r="AB32" s="771"/>
      <c r="AC32" s="771"/>
      <c r="AD32" s="771"/>
      <c r="AE32" s="772"/>
      <c r="AF32" s="773">
        <v>5865</v>
      </c>
      <c r="AG32" s="774"/>
      <c r="AH32" s="774"/>
      <c r="AI32" s="774"/>
      <c r="AJ32" s="775"/>
      <c r="AK32" s="821">
        <v>3171</v>
      </c>
      <c r="AL32" s="817"/>
      <c r="AM32" s="817"/>
      <c r="AN32" s="817"/>
      <c r="AO32" s="817"/>
      <c r="AP32" s="817">
        <v>29216</v>
      </c>
      <c r="AQ32" s="817"/>
      <c r="AR32" s="817"/>
      <c r="AS32" s="817"/>
      <c r="AT32" s="817"/>
      <c r="AU32" s="817">
        <v>17530</v>
      </c>
      <c r="AV32" s="817"/>
      <c r="AW32" s="817"/>
      <c r="AX32" s="817"/>
      <c r="AY32" s="817"/>
      <c r="AZ32" s="818" t="s">
        <v>524</v>
      </c>
      <c r="BA32" s="818"/>
      <c r="BB32" s="818"/>
      <c r="BC32" s="818"/>
      <c r="BD32" s="818"/>
      <c r="BE32" s="819" t="s">
        <v>412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414</v>
      </c>
      <c r="C33" s="768"/>
      <c r="D33" s="768"/>
      <c r="E33" s="768"/>
      <c r="F33" s="768"/>
      <c r="G33" s="768"/>
      <c r="H33" s="768"/>
      <c r="I33" s="768"/>
      <c r="J33" s="768"/>
      <c r="K33" s="768"/>
      <c r="L33" s="768"/>
      <c r="M33" s="768"/>
      <c r="N33" s="768"/>
      <c r="O33" s="768"/>
      <c r="P33" s="769"/>
      <c r="Q33" s="770">
        <v>5206</v>
      </c>
      <c r="R33" s="771"/>
      <c r="S33" s="771"/>
      <c r="T33" s="771"/>
      <c r="U33" s="771"/>
      <c r="V33" s="771">
        <v>4787</v>
      </c>
      <c r="W33" s="771"/>
      <c r="X33" s="771"/>
      <c r="Y33" s="771"/>
      <c r="Z33" s="771"/>
      <c r="AA33" s="771">
        <v>419</v>
      </c>
      <c r="AB33" s="771"/>
      <c r="AC33" s="771"/>
      <c r="AD33" s="771"/>
      <c r="AE33" s="772"/>
      <c r="AF33" s="773">
        <v>1122</v>
      </c>
      <c r="AG33" s="774"/>
      <c r="AH33" s="774"/>
      <c r="AI33" s="774"/>
      <c r="AJ33" s="775"/>
      <c r="AK33" s="821">
        <v>807</v>
      </c>
      <c r="AL33" s="817"/>
      <c r="AM33" s="817"/>
      <c r="AN33" s="817"/>
      <c r="AO33" s="817"/>
      <c r="AP33" s="817">
        <v>3240</v>
      </c>
      <c r="AQ33" s="817"/>
      <c r="AR33" s="817"/>
      <c r="AS33" s="817"/>
      <c r="AT33" s="817"/>
      <c r="AU33" s="817">
        <v>2113</v>
      </c>
      <c r="AV33" s="817"/>
      <c r="AW33" s="817"/>
      <c r="AX33" s="817"/>
      <c r="AY33" s="817"/>
      <c r="AZ33" s="818" t="s">
        <v>524</v>
      </c>
      <c r="BA33" s="818"/>
      <c r="BB33" s="818"/>
      <c r="BC33" s="818"/>
      <c r="BD33" s="818"/>
      <c r="BE33" s="819" t="s">
        <v>412</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415</v>
      </c>
      <c r="C34" s="768"/>
      <c r="D34" s="768"/>
      <c r="E34" s="768"/>
      <c r="F34" s="768"/>
      <c r="G34" s="768"/>
      <c r="H34" s="768"/>
      <c r="I34" s="768"/>
      <c r="J34" s="768"/>
      <c r="K34" s="768"/>
      <c r="L34" s="768"/>
      <c r="M34" s="768"/>
      <c r="N34" s="768"/>
      <c r="O34" s="768"/>
      <c r="P34" s="769"/>
      <c r="Q34" s="770">
        <v>534</v>
      </c>
      <c r="R34" s="771"/>
      <c r="S34" s="771"/>
      <c r="T34" s="771"/>
      <c r="U34" s="771"/>
      <c r="V34" s="771">
        <v>534</v>
      </c>
      <c r="W34" s="771"/>
      <c r="X34" s="771"/>
      <c r="Y34" s="771"/>
      <c r="Z34" s="771"/>
      <c r="AA34" s="771">
        <v>0</v>
      </c>
      <c r="AB34" s="771"/>
      <c r="AC34" s="771"/>
      <c r="AD34" s="771"/>
      <c r="AE34" s="772"/>
      <c r="AF34" s="773">
        <v>1</v>
      </c>
      <c r="AG34" s="774"/>
      <c r="AH34" s="774"/>
      <c r="AI34" s="774"/>
      <c r="AJ34" s="775"/>
      <c r="AK34" s="821">
        <v>443</v>
      </c>
      <c r="AL34" s="817"/>
      <c r="AM34" s="817"/>
      <c r="AN34" s="817"/>
      <c r="AO34" s="817"/>
      <c r="AP34" s="817">
        <v>1502</v>
      </c>
      <c r="AQ34" s="817"/>
      <c r="AR34" s="817"/>
      <c r="AS34" s="817"/>
      <c r="AT34" s="817"/>
      <c r="AU34" s="817">
        <v>1493</v>
      </c>
      <c r="AV34" s="817"/>
      <c r="AW34" s="817"/>
      <c r="AX34" s="817"/>
      <c r="AY34" s="817"/>
      <c r="AZ34" s="818" t="s">
        <v>524</v>
      </c>
      <c r="BA34" s="818"/>
      <c r="BB34" s="818"/>
      <c r="BC34" s="818"/>
      <c r="BD34" s="818"/>
      <c r="BE34" s="819" t="s">
        <v>416</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417</v>
      </c>
      <c r="C35" s="768"/>
      <c r="D35" s="768"/>
      <c r="E35" s="768"/>
      <c r="F35" s="768"/>
      <c r="G35" s="768"/>
      <c r="H35" s="768"/>
      <c r="I35" s="768"/>
      <c r="J35" s="768"/>
      <c r="K35" s="768"/>
      <c r="L35" s="768"/>
      <c r="M35" s="768"/>
      <c r="N35" s="768"/>
      <c r="O35" s="768"/>
      <c r="P35" s="769"/>
      <c r="Q35" s="770">
        <v>12</v>
      </c>
      <c r="R35" s="771"/>
      <c r="S35" s="771"/>
      <c r="T35" s="771"/>
      <c r="U35" s="771"/>
      <c r="V35" s="771">
        <v>12</v>
      </c>
      <c r="W35" s="771"/>
      <c r="X35" s="771"/>
      <c r="Y35" s="771"/>
      <c r="Z35" s="771"/>
      <c r="AA35" s="771">
        <v>0</v>
      </c>
      <c r="AB35" s="771"/>
      <c r="AC35" s="771"/>
      <c r="AD35" s="771"/>
      <c r="AE35" s="772"/>
      <c r="AF35" s="773">
        <v>0</v>
      </c>
      <c r="AG35" s="774"/>
      <c r="AH35" s="774"/>
      <c r="AI35" s="774"/>
      <c r="AJ35" s="775"/>
      <c r="AK35" s="821">
        <v>5</v>
      </c>
      <c r="AL35" s="817"/>
      <c r="AM35" s="817"/>
      <c r="AN35" s="817"/>
      <c r="AO35" s="817"/>
      <c r="AP35" s="817">
        <v>63</v>
      </c>
      <c r="AQ35" s="817"/>
      <c r="AR35" s="817"/>
      <c r="AS35" s="817"/>
      <c r="AT35" s="817"/>
      <c r="AU35" s="817">
        <v>60</v>
      </c>
      <c r="AV35" s="817"/>
      <c r="AW35" s="817"/>
      <c r="AX35" s="817"/>
      <c r="AY35" s="817"/>
      <c r="AZ35" s="818" t="s">
        <v>524</v>
      </c>
      <c r="BA35" s="818"/>
      <c r="BB35" s="818"/>
      <c r="BC35" s="818"/>
      <c r="BD35" s="818"/>
      <c r="BE35" s="819" t="s">
        <v>416</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t="s">
        <v>418</v>
      </c>
      <c r="C36" s="768"/>
      <c r="D36" s="768"/>
      <c r="E36" s="768"/>
      <c r="F36" s="768"/>
      <c r="G36" s="768"/>
      <c r="H36" s="768"/>
      <c r="I36" s="768"/>
      <c r="J36" s="768"/>
      <c r="K36" s="768"/>
      <c r="L36" s="768"/>
      <c r="M36" s="768"/>
      <c r="N36" s="768"/>
      <c r="O36" s="768"/>
      <c r="P36" s="769"/>
      <c r="Q36" s="770">
        <v>1351</v>
      </c>
      <c r="R36" s="771"/>
      <c r="S36" s="771"/>
      <c r="T36" s="771"/>
      <c r="U36" s="771"/>
      <c r="V36" s="771">
        <v>1351</v>
      </c>
      <c r="W36" s="771"/>
      <c r="X36" s="771"/>
      <c r="Y36" s="771"/>
      <c r="Z36" s="771"/>
      <c r="AA36" s="771">
        <v>0</v>
      </c>
      <c r="AB36" s="771"/>
      <c r="AC36" s="771"/>
      <c r="AD36" s="771"/>
      <c r="AE36" s="772"/>
      <c r="AF36" s="773">
        <v>0</v>
      </c>
      <c r="AG36" s="774"/>
      <c r="AH36" s="774"/>
      <c r="AI36" s="774"/>
      <c r="AJ36" s="775"/>
      <c r="AK36" s="821">
        <v>461</v>
      </c>
      <c r="AL36" s="817"/>
      <c r="AM36" s="817"/>
      <c r="AN36" s="817"/>
      <c r="AO36" s="817"/>
      <c r="AP36" s="817">
        <v>1557</v>
      </c>
      <c r="AQ36" s="817"/>
      <c r="AR36" s="817"/>
      <c r="AS36" s="817"/>
      <c r="AT36" s="817"/>
      <c r="AU36" s="817">
        <v>856</v>
      </c>
      <c r="AV36" s="817"/>
      <c r="AW36" s="817"/>
      <c r="AX36" s="817"/>
      <c r="AY36" s="817"/>
      <c r="AZ36" s="818" t="s">
        <v>524</v>
      </c>
      <c r="BA36" s="818"/>
      <c r="BB36" s="818"/>
      <c r="BC36" s="818"/>
      <c r="BD36" s="818"/>
      <c r="BE36" s="819" t="s">
        <v>416</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t="s">
        <v>419</v>
      </c>
      <c r="C37" s="768"/>
      <c r="D37" s="768"/>
      <c r="E37" s="768"/>
      <c r="F37" s="768"/>
      <c r="G37" s="768"/>
      <c r="H37" s="768"/>
      <c r="I37" s="768"/>
      <c r="J37" s="768"/>
      <c r="K37" s="768"/>
      <c r="L37" s="768"/>
      <c r="M37" s="768"/>
      <c r="N37" s="768"/>
      <c r="O37" s="768"/>
      <c r="P37" s="769"/>
      <c r="Q37" s="770">
        <v>610</v>
      </c>
      <c r="R37" s="771"/>
      <c r="S37" s="771"/>
      <c r="T37" s="771"/>
      <c r="U37" s="771"/>
      <c r="V37" s="771">
        <v>610</v>
      </c>
      <c r="W37" s="771"/>
      <c r="X37" s="771"/>
      <c r="Y37" s="771"/>
      <c r="Z37" s="771"/>
      <c r="AA37" s="771">
        <v>0</v>
      </c>
      <c r="AB37" s="771"/>
      <c r="AC37" s="771"/>
      <c r="AD37" s="771"/>
      <c r="AE37" s="772"/>
      <c r="AF37" s="773" t="s">
        <v>524</v>
      </c>
      <c r="AG37" s="774"/>
      <c r="AH37" s="774"/>
      <c r="AI37" s="774"/>
      <c r="AJ37" s="775"/>
      <c r="AK37" s="821">
        <v>0</v>
      </c>
      <c r="AL37" s="817"/>
      <c r="AM37" s="817"/>
      <c r="AN37" s="817"/>
      <c r="AO37" s="817"/>
      <c r="AP37" s="817">
        <v>1207</v>
      </c>
      <c r="AQ37" s="817"/>
      <c r="AR37" s="817"/>
      <c r="AS37" s="817"/>
      <c r="AT37" s="817"/>
      <c r="AU37" s="817">
        <v>903</v>
      </c>
      <c r="AV37" s="817"/>
      <c r="AW37" s="817"/>
      <c r="AX37" s="817"/>
      <c r="AY37" s="817"/>
      <c r="AZ37" s="818" t="s">
        <v>524</v>
      </c>
      <c r="BA37" s="818"/>
      <c r="BB37" s="818"/>
      <c r="BC37" s="818"/>
      <c r="BD37" s="818"/>
      <c r="BE37" s="819" t="s">
        <v>416</v>
      </c>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420</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395</v>
      </c>
      <c r="B63" s="776" t="s">
        <v>421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16331</v>
      </c>
      <c r="AG63" s="831"/>
      <c r="AH63" s="831"/>
      <c r="AI63" s="831"/>
      <c r="AJ63" s="832"/>
      <c r="AK63" s="833"/>
      <c r="AL63" s="828"/>
      <c r="AM63" s="828"/>
      <c r="AN63" s="828"/>
      <c r="AO63" s="828"/>
      <c r="AP63" s="831">
        <f>+AP31+AP32+AP33+AP34+AP35+AP36+AP37</f>
        <v>41032</v>
      </c>
      <c r="AQ63" s="831"/>
      <c r="AR63" s="831"/>
      <c r="AS63" s="831"/>
      <c r="AT63" s="831"/>
      <c r="AU63" s="831">
        <f>+AU31+AU32+AU33+AU34+AU35+AU36+AU37</f>
        <v>22989</v>
      </c>
      <c r="AV63" s="831"/>
      <c r="AW63" s="831"/>
      <c r="AX63" s="831"/>
      <c r="AY63" s="831"/>
      <c r="AZ63" s="835"/>
      <c r="BA63" s="835"/>
      <c r="BB63" s="835"/>
      <c r="BC63" s="835"/>
      <c r="BD63" s="835"/>
      <c r="BE63" s="836"/>
      <c r="BF63" s="836"/>
      <c r="BG63" s="836"/>
      <c r="BH63" s="836"/>
      <c r="BI63" s="837"/>
      <c r="BJ63" s="838" t="s">
        <v>422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423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424</v>
      </c>
      <c r="B66" s="715"/>
      <c r="C66" s="715"/>
      <c r="D66" s="715"/>
      <c r="E66" s="715"/>
      <c r="F66" s="715"/>
      <c r="G66" s="715"/>
      <c r="H66" s="715"/>
      <c r="I66" s="715"/>
      <c r="J66" s="715"/>
      <c r="K66" s="715"/>
      <c r="L66" s="715"/>
      <c r="M66" s="715"/>
      <c r="N66" s="715"/>
      <c r="O66" s="715"/>
      <c r="P66" s="716"/>
      <c r="Q66" s="720" t="s">
        <v>425</v>
      </c>
      <c r="R66" s="721"/>
      <c r="S66" s="721"/>
      <c r="T66" s="721"/>
      <c r="U66" s="722"/>
      <c r="V66" s="720" t="s">
        <v>426</v>
      </c>
      <c r="W66" s="721"/>
      <c r="X66" s="721"/>
      <c r="Y66" s="721"/>
      <c r="Z66" s="722"/>
      <c r="AA66" s="720" t="s">
        <v>427</v>
      </c>
      <c r="AB66" s="721"/>
      <c r="AC66" s="721"/>
      <c r="AD66" s="721"/>
      <c r="AE66" s="722"/>
      <c r="AF66" s="841" t="s">
        <v>428</v>
      </c>
      <c r="AG66" s="802"/>
      <c r="AH66" s="802"/>
      <c r="AI66" s="802"/>
      <c r="AJ66" s="842"/>
      <c r="AK66" s="720" t="s">
        <v>429</v>
      </c>
      <c r="AL66" s="715"/>
      <c r="AM66" s="715"/>
      <c r="AN66" s="715"/>
      <c r="AO66" s="716"/>
      <c r="AP66" s="720" t="s">
        <v>430</v>
      </c>
      <c r="AQ66" s="721"/>
      <c r="AR66" s="721"/>
      <c r="AS66" s="721"/>
      <c r="AT66" s="722"/>
      <c r="AU66" s="720" t="s">
        <v>431</v>
      </c>
      <c r="AV66" s="721"/>
      <c r="AW66" s="721"/>
      <c r="AX66" s="721"/>
      <c r="AY66" s="722"/>
      <c r="AZ66" s="720" t="s">
        <v>381</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591</v>
      </c>
      <c r="C68" s="857"/>
      <c r="D68" s="857"/>
      <c r="E68" s="857"/>
      <c r="F68" s="857"/>
      <c r="G68" s="857"/>
      <c r="H68" s="857"/>
      <c r="I68" s="857"/>
      <c r="J68" s="857"/>
      <c r="K68" s="857"/>
      <c r="L68" s="857"/>
      <c r="M68" s="857"/>
      <c r="N68" s="857"/>
      <c r="O68" s="857"/>
      <c r="P68" s="858"/>
      <c r="Q68" s="859">
        <v>7071</v>
      </c>
      <c r="R68" s="853"/>
      <c r="S68" s="853"/>
      <c r="T68" s="853"/>
      <c r="U68" s="853"/>
      <c r="V68" s="853">
        <v>7005</v>
      </c>
      <c r="W68" s="853"/>
      <c r="X68" s="853"/>
      <c r="Y68" s="853"/>
      <c r="Z68" s="853"/>
      <c r="AA68" s="853">
        <v>66</v>
      </c>
      <c r="AB68" s="853"/>
      <c r="AC68" s="853"/>
      <c r="AD68" s="853"/>
      <c r="AE68" s="853"/>
      <c r="AF68" s="853">
        <v>66</v>
      </c>
      <c r="AG68" s="853"/>
      <c r="AH68" s="853"/>
      <c r="AI68" s="853"/>
      <c r="AJ68" s="853"/>
      <c r="AK68" s="853" t="s">
        <v>592</v>
      </c>
      <c r="AL68" s="853"/>
      <c r="AM68" s="853"/>
      <c r="AN68" s="853"/>
      <c r="AO68" s="853"/>
      <c r="AP68" s="853">
        <v>2607</v>
      </c>
      <c r="AQ68" s="853"/>
      <c r="AR68" s="853"/>
      <c r="AS68" s="853"/>
      <c r="AT68" s="853"/>
      <c r="AU68" s="853">
        <v>1243</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593</v>
      </c>
      <c r="C69" s="861"/>
      <c r="D69" s="861"/>
      <c r="E69" s="861"/>
      <c r="F69" s="861"/>
      <c r="G69" s="861"/>
      <c r="H69" s="861"/>
      <c r="I69" s="861"/>
      <c r="J69" s="861"/>
      <c r="K69" s="861"/>
      <c r="L69" s="861"/>
      <c r="M69" s="861"/>
      <c r="N69" s="861"/>
      <c r="O69" s="861"/>
      <c r="P69" s="862"/>
      <c r="Q69" s="863">
        <v>2145</v>
      </c>
      <c r="R69" s="817"/>
      <c r="S69" s="817"/>
      <c r="T69" s="817"/>
      <c r="U69" s="817"/>
      <c r="V69" s="817">
        <v>2076</v>
      </c>
      <c r="W69" s="817"/>
      <c r="X69" s="817"/>
      <c r="Y69" s="817"/>
      <c r="Z69" s="817"/>
      <c r="AA69" s="817">
        <v>69</v>
      </c>
      <c r="AB69" s="817"/>
      <c r="AC69" s="817"/>
      <c r="AD69" s="817"/>
      <c r="AE69" s="817"/>
      <c r="AF69" s="817">
        <v>69</v>
      </c>
      <c r="AG69" s="817"/>
      <c r="AH69" s="817"/>
      <c r="AI69" s="817"/>
      <c r="AJ69" s="817"/>
      <c r="AK69" s="817" t="s">
        <v>592</v>
      </c>
      <c r="AL69" s="817"/>
      <c r="AM69" s="817"/>
      <c r="AN69" s="817"/>
      <c r="AO69" s="817"/>
      <c r="AP69" s="817">
        <v>1196</v>
      </c>
      <c r="AQ69" s="817"/>
      <c r="AR69" s="817"/>
      <c r="AS69" s="817"/>
      <c r="AT69" s="817"/>
      <c r="AU69" s="817">
        <v>101</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594</v>
      </c>
      <c r="C70" s="861"/>
      <c r="D70" s="861"/>
      <c r="E70" s="861"/>
      <c r="F70" s="861"/>
      <c r="G70" s="861"/>
      <c r="H70" s="861"/>
      <c r="I70" s="861"/>
      <c r="J70" s="861"/>
      <c r="K70" s="861"/>
      <c r="L70" s="861"/>
      <c r="M70" s="861"/>
      <c r="N70" s="861"/>
      <c r="O70" s="861"/>
      <c r="P70" s="862"/>
      <c r="Q70" s="863">
        <v>595</v>
      </c>
      <c r="R70" s="817"/>
      <c r="S70" s="817"/>
      <c r="T70" s="817"/>
      <c r="U70" s="817"/>
      <c r="V70" s="817">
        <v>582</v>
      </c>
      <c r="W70" s="817"/>
      <c r="X70" s="817"/>
      <c r="Y70" s="817"/>
      <c r="Z70" s="817"/>
      <c r="AA70" s="817">
        <v>13</v>
      </c>
      <c r="AB70" s="817"/>
      <c r="AC70" s="817"/>
      <c r="AD70" s="817"/>
      <c r="AE70" s="817"/>
      <c r="AF70" s="817">
        <v>13</v>
      </c>
      <c r="AG70" s="817"/>
      <c r="AH70" s="817"/>
      <c r="AI70" s="817"/>
      <c r="AJ70" s="817"/>
      <c r="AK70" s="817" t="s">
        <v>592</v>
      </c>
      <c r="AL70" s="817"/>
      <c r="AM70" s="817"/>
      <c r="AN70" s="817"/>
      <c r="AO70" s="817"/>
      <c r="AP70" s="817" t="s">
        <v>524</v>
      </c>
      <c r="AQ70" s="817"/>
      <c r="AR70" s="817"/>
      <c r="AS70" s="817"/>
      <c r="AT70" s="817"/>
      <c r="AU70" s="817" t="s">
        <v>524</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595</v>
      </c>
      <c r="C71" s="861"/>
      <c r="D71" s="861"/>
      <c r="E71" s="861"/>
      <c r="F71" s="861"/>
      <c r="G71" s="861"/>
      <c r="H71" s="861"/>
      <c r="I71" s="861"/>
      <c r="J71" s="861"/>
      <c r="K71" s="861"/>
      <c r="L71" s="861"/>
      <c r="M71" s="861"/>
      <c r="N71" s="861"/>
      <c r="O71" s="861"/>
      <c r="P71" s="862"/>
      <c r="Q71" s="863">
        <v>3</v>
      </c>
      <c r="R71" s="817"/>
      <c r="S71" s="817"/>
      <c r="T71" s="817"/>
      <c r="U71" s="817"/>
      <c r="V71" s="817">
        <v>1</v>
      </c>
      <c r="W71" s="817"/>
      <c r="X71" s="817"/>
      <c r="Y71" s="817"/>
      <c r="Z71" s="817"/>
      <c r="AA71" s="817">
        <v>2</v>
      </c>
      <c r="AB71" s="817"/>
      <c r="AC71" s="817"/>
      <c r="AD71" s="817"/>
      <c r="AE71" s="817"/>
      <c r="AF71" s="817">
        <v>2</v>
      </c>
      <c r="AG71" s="817"/>
      <c r="AH71" s="817"/>
      <c r="AI71" s="817"/>
      <c r="AJ71" s="817"/>
      <c r="AK71" s="817" t="s">
        <v>592</v>
      </c>
      <c r="AL71" s="817"/>
      <c r="AM71" s="817"/>
      <c r="AN71" s="817"/>
      <c r="AO71" s="817"/>
      <c r="AP71" s="817" t="s">
        <v>524</v>
      </c>
      <c r="AQ71" s="817"/>
      <c r="AR71" s="817"/>
      <c r="AS71" s="817"/>
      <c r="AT71" s="817"/>
      <c r="AU71" s="817" t="s">
        <v>524</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596</v>
      </c>
      <c r="C72" s="861"/>
      <c r="D72" s="861"/>
      <c r="E72" s="861"/>
      <c r="F72" s="861"/>
      <c r="G72" s="861"/>
      <c r="H72" s="861"/>
      <c r="I72" s="861"/>
      <c r="J72" s="861"/>
      <c r="K72" s="861"/>
      <c r="L72" s="861"/>
      <c r="M72" s="861"/>
      <c r="N72" s="861"/>
      <c r="O72" s="861"/>
      <c r="P72" s="862"/>
      <c r="Q72" s="863">
        <v>484</v>
      </c>
      <c r="R72" s="817"/>
      <c r="S72" s="817"/>
      <c r="T72" s="817"/>
      <c r="U72" s="817"/>
      <c r="V72" s="817">
        <v>446</v>
      </c>
      <c r="W72" s="817"/>
      <c r="X72" s="817"/>
      <c r="Y72" s="817"/>
      <c r="Z72" s="817"/>
      <c r="AA72" s="817">
        <v>38</v>
      </c>
      <c r="AB72" s="817"/>
      <c r="AC72" s="817"/>
      <c r="AD72" s="817"/>
      <c r="AE72" s="817"/>
      <c r="AF72" s="817">
        <v>38</v>
      </c>
      <c r="AG72" s="817"/>
      <c r="AH72" s="817"/>
      <c r="AI72" s="817"/>
      <c r="AJ72" s="817"/>
      <c r="AK72" s="817" t="s">
        <v>592</v>
      </c>
      <c r="AL72" s="817"/>
      <c r="AM72" s="817"/>
      <c r="AN72" s="817"/>
      <c r="AO72" s="817"/>
      <c r="AP72" s="817">
        <v>540</v>
      </c>
      <c r="AQ72" s="817"/>
      <c r="AR72" s="817"/>
      <c r="AS72" s="817"/>
      <c r="AT72" s="817"/>
      <c r="AU72" s="817">
        <v>261</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597</v>
      </c>
      <c r="C73" s="861"/>
      <c r="D73" s="861"/>
      <c r="E73" s="861"/>
      <c r="F73" s="861"/>
      <c r="G73" s="861"/>
      <c r="H73" s="861"/>
      <c r="I73" s="861"/>
      <c r="J73" s="861"/>
      <c r="K73" s="861"/>
      <c r="L73" s="861"/>
      <c r="M73" s="861"/>
      <c r="N73" s="861"/>
      <c r="O73" s="861"/>
      <c r="P73" s="862"/>
      <c r="Q73" s="863">
        <f>523+7290</f>
        <v>7813</v>
      </c>
      <c r="R73" s="817"/>
      <c r="S73" s="817"/>
      <c r="T73" s="817"/>
      <c r="U73" s="817"/>
      <c r="V73" s="817">
        <f>500+6975</f>
        <v>7475</v>
      </c>
      <c r="W73" s="817"/>
      <c r="X73" s="817"/>
      <c r="Y73" s="817"/>
      <c r="Z73" s="817"/>
      <c r="AA73" s="817">
        <f>23+315</f>
        <v>338</v>
      </c>
      <c r="AB73" s="817"/>
      <c r="AC73" s="817"/>
      <c r="AD73" s="817"/>
      <c r="AE73" s="817"/>
      <c r="AF73" s="817">
        <v>338</v>
      </c>
      <c r="AG73" s="817"/>
      <c r="AH73" s="817"/>
      <c r="AI73" s="817"/>
      <c r="AJ73" s="817"/>
      <c r="AK73" s="817" t="s">
        <v>592</v>
      </c>
      <c r="AL73" s="817"/>
      <c r="AM73" s="817"/>
      <c r="AN73" s="817"/>
      <c r="AO73" s="817"/>
      <c r="AP73" s="817" t="s">
        <v>524</v>
      </c>
      <c r="AQ73" s="817"/>
      <c r="AR73" s="817"/>
      <c r="AS73" s="817"/>
      <c r="AT73" s="817"/>
      <c r="AU73" s="817" t="s">
        <v>524</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598</v>
      </c>
      <c r="C74" s="861"/>
      <c r="D74" s="861"/>
      <c r="E74" s="861"/>
      <c r="F74" s="861"/>
      <c r="G74" s="861"/>
      <c r="H74" s="861"/>
      <c r="I74" s="861"/>
      <c r="J74" s="861"/>
      <c r="K74" s="861"/>
      <c r="L74" s="861"/>
      <c r="M74" s="861"/>
      <c r="N74" s="861"/>
      <c r="O74" s="861"/>
      <c r="P74" s="862"/>
      <c r="Q74" s="863">
        <f>193+161734</f>
        <v>161927</v>
      </c>
      <c r="R74" s="817"/>
      <c r="S74" s="817"/>
      <c r="T74" s="817"/>
      <c r="U74" s="817"/>
      <c r="V74" s="817">
        <f>184+159557</f>
        <v>159741</v>
      </c>
      <c r="W74" s="817"/>
      <c r="X74" s="817"/>
      <c r="Y74" s="817"/>
      <c r="Z74" s="817"/>
      <c r="AA74" s="817">
        <f>9+2176+1</f>
        <v>2186</v>
      </c>
      <c r="AB74" s="817"/>
      <c r="AC74" s="817"/>
      <c r="AD74" s="817"/>
      <c r="AE74" s="817"/>
      <c r="AF74" s="817">
        <v>2186</v>
      </c>
      <c r="AG74" s="817"/>
      <c r="AH74" s="817"/>
      <c r="AI74" s="817"/>
      <c r="AJ74" s="817"/>
      <c r="AK74" s="817" t="s">
        <v>592</v>
      </c>
      <c r="AL74" s="817"/>
      <c r="AM74" s="817"/>
      <c r="AN74" s="817"/>
      <c r="AO74" s="817"/>
      <c r="AP74" s="817" t="s">
        <v>524</v>
      </c>
      <c r="AQ74" s="817"/>
      <c r="AR74" s="817"/>
      <c r="AS74" s="817"/>
      <c r="AT74" s="817"/>
      <c r="AU74" s="817" t="s">
        <v>524</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t="s">
        <v>599</v>
      </c>
      <c r="C75" s="861"/>
      <c r="D75" s="861"/>
      <c r="E75" s="861"/>
      <c r="F75" s="861"/>
      <c r="G75" s="861"/>
      <c r="H75" s="861"/>
      <c r="I75" s="861"/>
      <c r="J75" s="861"/>
      <c r="K75" s="861"/>
      <c r="L75" s="861"/>
      <c r="M75" s="861"/>
      <c r="N75" s="861"/>
      <c r="O75" s="861"/>
      <c r="P75" s="862"/>
      <c r="Q75" s="864">
        <f>9550+92</f>
        <v>9642</v>
      </c>
      <c r="R75" s="865"/>
      <c r="S75" s="865"/>
      <c r="T75" s="865"/>
      <c r="U75" s="821"/>
      <c r="V75" s="866">
        <f>9491+78</f>
        <v>9569</v>
      </c>
      <c r="W75" s="865"/>
      <c r="X75" s="865"/>
      <c r="Y75" s="865"/>
      <c r="Z75" s="821"/>
      <c r="AA75" s="866">
        <f>59+14</f>
        <v>73</v>
      </c>
      <c r="AB75" s="865"/>
      <c r="AC75" s="865"/>
      <c r="AD75" s="865"/>
      <c r="AE75" s="821"/>
      <c r="AF75" s="866">
        <v>73</v>
      </c>
      <c r="AG75" s="865"/>
      <c r="AH75" s="865"/>
      <c r="AI75" s="865"/>
      <c r="AJ75" s="821"/>
      <c r="AK75" s="866" t="s">
        <v>592</v>
      </c>
      <c r="AL75" s="865"/>
      <c r="AM75" s="865"/>
      <c r="AN75" s="865"/>
      <c r="AO75" s="821"/>
      <c r="AP75" s="866" t="s">
        <v>524</v>
      </c>
      <c r="AQ75" s="865"/>
      <c r="AR75" s="865"/>
      <c r="AS75" s="865"/>
      <c r="AT75" s="821"/>
      <c r="AU75" s="866" t="s">
        <v>524</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395</v>
      </c>
      <c r="B88" s="776" t="s">
        <v>432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+AF68+AF69+AF70+AF71+AF72+AF73+AF74+AF75</f>
        <v>2785</v>
      </c>
      <c r="AG88" s="831"/>
      <c r="AH88" s="831"/>
      <c r="AI88" s="831"/>
      <c r="AJ88" s="831"/>
      <c r="AK88" s="828"/>
      <c r="AL88" s="828"/>
      <c r="AM88" s="828"/>
      <c r="AN88" s="828"/>
      <c r="AO88" s="828"/>
      <c r="AP88" s="831">
        <f>+AP68+AP69+AP72</f>
        <v>4343</v>
      </c>
      <c r="AQ88" s="831"/>
      <c r="AR88" s="831"/>
      <c r="AS88" s="831"/>
      <c r="AT88" s="831"/>
      <c r="AU88" s="831">
        <f>+AU68+AU69+AU72</f>
        <v>1605</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776" t="s">
        <v>433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434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435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438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440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441</v>
      </c>
      <c r="AB109" s="880"/>
      <c r="AC109" s="880"/>
      <c r="AD109" s="880"/>
      <c r="AE109" s="881"/>
      <c r="AF109" s="879" t="s">
        <v>442</v>
      </c>
      <c r="AG109" s="880"/>
      <c r="AH109" s="880"/>
      <c r="AI109" s="880"/>
      <c r="AJ109" s="881"/>
      <c r="AK109" s="879" t="s">
        <v>311</v>
      </c>
      <c r="AL109" s="880"/>
      <c r="AM109" s="880"/>
      <c r="AN109" s="880"/>
      <c r="AO109" s="881"/>
      <c r="AP109" s="879" t="s">
        <v>443</v>
      </c>
      <c r="AQ109" s="880"/>
      <c r="AR109" s="880"/>
      <c r="AS109" s="880"/>
      <c r="AT109" s="882"/>
      <c r="AU109" s="899" t="s">
        <v>440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441</v>
      </c>
      <c r="BR109" s="880"/>
      <c r="BS109" s="880"/>
      <c r="BT109" s="880"/>
      <c r="BU109" s="881"/>
      <c r="BV109" s="879" t="s">
        <v>442</v>
      </c>
      <c r="BW109" s="880"/>
      <c r="BX109" s="880"/>
      <c r="BY109" s="880"/>
      <c r="BZ109" s="881"/>
      <c r="CA109" s="879" t="s">
        <v>311</v>
      </c>
      <c r="CB109" s="880"/>
      <c r="CC109" s="880"/>
      <c r="CD109" s="880"/>
      <c r="CE109" s="881"/>
      <c r="CF109" s="900" t="s">
        <v>443</v>
      </c>
      <c r="CG109" s="900"/>
      <c r="CH109" s="900"/>
      <c r="CI109" s="900"/>
      <c r="CJ109" s="900"/>
      <c r="CK109" s="879" t="s">
        <v>444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441</v>
      </c>
      <c r="DH109" s="880"/>
      <c r="DI109" s="880"/>
      <c r="DJ109" s="880"/>
      <c r="DK109" s="881"/>
      <c r="DL109" s="879" t="s">
        <v>442</v>
      </c>
      <c r="DM109" s="880"/>
      <c r="DN109" s="880"/>
      <c r="DO109" s="880"/>
      <c r="DP109" s="881"/>
      <c r="DQ109" s="879" t="s">
        <v>311</v>
      </c>
      <c r="DR109" s="880"/>
      <c r="DS109" s="880"/>
      <c r="DT109" s="880"/>
      <c r="DU109" s="881"/>
      <c r="DV109" s="879" t="s">
        <v>443</v>
      </c>
      <c r="DW109" s="880"/>
      <c r="DX109" s="880"/>
      <c r="DY109" s="880"/>
      <c r="DZ109" s="882"/>
    </row>
    <row r="110" spans="1:131" s="224" customFormat="1" ht="26.25" customHeight="1" x14ac:dyDescent="0.15">
      <c r="A110" s="883" t="s">
        <v>445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12364113</v>
      </c>
      <c r="AB110" s="887"/>
      <c r="AC110" s="887"/>
      <c r="AD110" s="887"/>
      <c r="AE110" s="888"/>
      <c r="AF110" s="889">
        <v>12536400</v>
      </c>
      <c r="AG110" s="887"/>
      <c r="AH110" s="887"/>
      <c r="AI110" s="887"/>
      <c r="AJ110" s="888"/>
      <c r="AK110" s="889">
        <v>12844198</v>
      </c>
      <c r="AL110" s="887"/>
      <c r="AM110" s="887"/>
      <c r="AN110" s="887"/>
      <c r="AO110" s="888"/>
      <c r="AP110" s="890">
        <v>22.4</v>
      </c>
      <c r="AQ110" s="891"/>
      <c r="AR110" s="891"/>
      <c r="AS110" s="891"/>
      <c r="AT110" s="892"/>
      <c r="AU110" s="893" t="s">
        <v>77</v>
      </c>
      <c r="AV110" s="894"/>
      <c r="AW110" s="894"/>
      <c r="AX110" s="894"/>
      <c r="AY110" s="894"/>
      <c r="AZ110" s="916" t="s">
        <v>446</v>
      </c>
      <c r="BA110" s="884"/>
      <c r="BB110" s="884"/>
      <c r="BC110" s="884"/>
      <c r="BD110" s="884"/>
      <c r="BE110" s="884"/>
      <c r="BF110" s="884"/>
      <c r="BG110" s="884"/>
      <c r="BH110" s="884"/>
      <c r="BI110" s="884"/>
      <c r="BJ110" s="884"/>
      <c r="BK110" s="884"/>
      <c r="BL110" s="884"/>
      <c r="BM110" s="884"/>
      <c r="BN110" s="884"/>
      <c r="BO110" s="884"/>
      <c r="BP110" s="885"/>
      <c r="BQ110" s="917">
        <v>135587119</v>
      </c>
      <c r="BR110" s="918"/>
      <c r="BS110" s="918"/>
      <c r="BT110" s="918"/>
      <c r="BU110" s="918"/>
      <c r="BV110" s="918">
        <v>138975875</v>
      </c>
      <c r="BW110" s="918"/>
      <c r="BX110" s="918"/>
      <c r="BY110" s="918"/>
      <c r="BZ110" s="918"/>
      <c r="CA110" s="918">
        <v>140567534</v>
      </c>
      <c r="CB110" s="918"/>
      <c r="CC110" s="918"/>
      <c r="CD110" s="918"/>
      <c r="CE110" s="918"/>
      <c r="CF110" s="931">
        <v>245.2</v>
      </c>
      <c r="CG110" s="932"/>
      <c r="CH110" s="932"/>
      <c r="CI110" s="932"/>
      <c r="CJ110" s="932"/>
      <c r="CK110" s="933" t="s">
        <v>447</v>
      </c>
      <c r="CL110" s="934"/>
      <c r="CM110" s="916" t="s">
        <v>448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188</v>
      </c>
      <c r="DH110" s="918"/>
      <c r="DI110" s="918"/>
      <c r="DJ110" s="918"/>
      <c r="DK110" s="918"/>
      <c r="DL110" s="918" t="s">
        <v>188</v>
      </c>
      <c r="DM110" s="918"/>
      <c r="DN110" s="918"/>
      <c r="DO110" s="918"/>
      <c r="DP110" s="918"/>
      <c r="DQ110" s="918">
        <v>2104515</v>
      </c>
      <c r="DR110" s="918"/>
      <c r="DS110" s="918"/>
      <c r="DT110" s="918"/>
      <c r="DU110" s="918"/>
      <c r="DV110" s="919">
        <v>3.7</v>
      </c>
      <c r="DW110" s="919"/>
      <c r="DX110" s="919"/>
      <c r="DY110" s="919"/>
      <c r="DZ110" s="920"/>
    </row>
    <row r="111" spans="1:131" s="224" customFormat="1" ht="26.25" customHeight="1" x14ac:dyDescent="0.15">
      <c r="A111" s="921" t="s">
        <v>449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188</v>
      </c>
      <c r="AB111" s="925"/>
      <c r="AC111" s="925"/>
      <c r="AD111" s="925"/>
      <c r="AE111" s="926"/>
      <c r="AF111" s="927" t="s">
        <v>188</v>
      </c>
      <c r="AG111" s="925"/>
      <c r="AH111" s="925"/>
      <c r="AI111" s="925"/>
      <c r="AJ111" s="926"/>
      <c r="AK111" s="927" t="s">
        <v>450</v>
      </c>
      <c r="AL111" s="925"/>
      <c r="AM111" s="925"/>
      <c r="AN111" s="925"/>
      <c r="AO111" s="926"/>
      <c r="AP111" s="928" t="s">
        <v>188</v>
      </c>
      <c r="AQ111" s="929"/>
      <c r="AR111" s="929"/>
      <c r="AS111" s="929"/>
      <c r="AT111" s="930"/>
      <c r="AU111" s="895"/>
      <c r="AV111" s="896"/>
      <c r="AW111" s="896"/>
      <c r="AX111" s="896"/>
      <c r="AY111" s="896"/>
      <c r="AZ111" s="909" t="s">
        <v>451</v>
      </c>
      <c r="BA111" s="910"/>
      <c r="BB111" s="910"/>
      <c r="BC111" s="910"/>
      <c r="BD111" s="910"/>
      <c r="BE111" s="910"/>
      <c r="BF111" s="910"/>
      <c r="BG111" s="910"/>
      <c r="BH111" s="910"/>
      <c r="BI111" s="910"/>
      <c r="BJ111" s="910"/>
      <c r="BK111" s="910"/>
      <c r="BL111" s="910"/>
      <c r="BM111" s="910"/>
      <c r="BN111" s="910"/>
      <c r="BO111" s="910"/>
      <c r="BP111" s="911"/>
      <c r="BQ111" s="912">
        <v>264194</v>
      </c>
      <c r="BR111" s="913"/>
      <c r="BS111" s="913"/>
      <c r="BT111" s="913"/>
      <c r="BU111" s="913"/>
      <c r="BV111" s="913">
        <v>172531</v>
      </c>
      <c r="BW111" s="913"/>
      <c r="BX111" s="913"/>
      <c r="BY111" s="913"/>
      <c r="BZ111" s="913"/>
      <c r="CA111" s="913">
        <v>2221274</v>
      </c>
      <c r="CB111" s="913"/>
      <c r="CC111" s="913"/>
      <c r="CD111" s="913"/>
      <c r="CE111" s="913"/>
      <c r="CF111" s="907">
        <v>3.9</v>
      </c>
      <c r="CG111" s="908"/>
      <c r="CH111" s="908"/>
      <c r="CI111" s="908"/>
      <c r="CJ111" s="908"/>
      <c r="CK111" s="935"/>
      <c r="CL111" s="936"/>
      <c r="CM111" s="909" t="s">
        <v>452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249194</v>
      </c>
      <c r="DH111" s="913"/>
      <c r="DI111" s="913"/>
      <c r="DJ111" s="913"/>
      <c r="DK111" s="913"/>
      <c r="DL111" s="913">
        <v>162531</v>
      </c>
      <c r="DM111" s="913"/>
      <c r="DN111" s="913"/>
      <c r="DO111" s="913"/>
      <c r="DP111" s="913"/>
      <c r="DQ111" s="913">
        <v>111759</v>
      </c>
      <c r="DR111" s="913"/>
      <c r="DS111" s="913"/>
      <c r="DT111" s="913"/>
      <c r="DU111" s="913"/>
      <c r="DV111" s="914">
        <v>0.2</v>
      </c>
      <c r="DW111" s="914"/>
      <c r="DX111" s="914"/>
      <c r="DY111" s="914"/>
      <c r="DZ111" s="915"/>
    </row>
    <row r="112" spans="1:131" s="224" customFormat="1" ht="26.25" customHeight="1" x14ac:dyDescent="0.15">
      <c r="A112" s="939" t="s">
        <v>453</v>
      </c>
      <c r="B112" s="940"/>
      <c r="C112" s="910" t="s">
        <v>454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455</v>
      </c>
      <c r="AB112" s="946"/>
      <c r="AC112" s="946"/>
      <c r="AD112" s="946"/>
      <c r="AE112" s="947"/>
      <c r="AF112" s="948" t="s">
        <v>450</v>
      </c>
      <c r="AG112" s="946"/>
      <c r="AH112" s="946"/>
      <c r="AI112" s="946"/>
      <c r="AJ112" s="947"/>
      <c r="AK112" s="948" t="s">
        <v>188</v>
      </c>
      <c r="AL112" s="946"/>
      <c r="AM112" s="946"/>
      <c r="AN112" s="946"/>
      <c r="AO112" s="947"/>
      <c r="AP112" s="949" t="s">
        <v>188</v>
      </c>
      <c r="AQ112" s="950"/>
      <c r="AR112" s="950"/>
      <c r="AS112" s="950"/>
      <c r="AT112" s="951"/>
      <c r="AU112" s="895"/>
      <c r="AV112" s="896"/>
      <c r="AW112" s="896"/>
      <c r="AX112" s="896"/>
      <c r="AY112" s="896"/>
      <c r="AZ112" s="909" t="s">
        <v>456</v>
      </c>
      <c r="BA112" s="910"/>
      <c r="BB112" s="910"/>
      <c r="BC112" s="910"/>
      <c r="BD112" s="910"/>
      <c r="BE112" s="910"/>
      <c r="BF112" s="910"/>
      <c r="BG112" s="910"/>
      <c r="BH112" s="910"/>
      <c r="BI112" s="910"/>
      <c r="BJ112" s="910"/>
      <c r="BK112" s="910"/>
      <c r="BL112" s="910"/>
      <c r="BM112" s="910"/>
      <c r="BN112" s="910"/>
      <c r="BO112" s="910"/>
      <c r="BP112" s="911"/>
      <c r="BQ112" s="912">
        <v>24168980</v>
      </c>
      <c r="BR112" s="913"/>
      <c r="BS112" s="913"/>
      <c r="BT112" s="913"/>
      <c r="BU112" s="913"/>
      <c r="BV112" s="913">
        <v>23307367</v>
      </c>
      <c r="BW112" s="913"/>
      <c r="BX112" s="913"/>
      <c r="BY112" s="913"/>
      <c r="BZ112" s="913"/>
      <c r="CA112" s="913">
        <v>22987985</v>
      </c>
      <c r="CB112" s="913"/>
      <c r="CC112" s="913"/>
      <c r="CD112" s="913"/>
      <c r="CE112" s="913"/>
      <c r="CF112" s="907">
        <v>40.1</v>
      </c>
      <c r="CG112" s="908"/>
      <c r="CH112" s="908"/>
      <c r="CI112" s="908"/>
      <c r="CJ112" s="908"/>
      <c r="CK112" s="935"/>
      <c r="CL112" s="936"/>
      <c r="CM112" s="909" t="s">
        <v>457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188</v>
      </c>
      <c r="DH112" s="913"/>
      <c r="DI112" s="913"/>
      <c r="DJ112" s="913"/>
      <c r="DK112" s="913"/>
      <c r="DL112" s="913" t="s">
        <v>188</v>
      </c>
      <c r="DM112" s="913"/>
      <c r="DN112" s="913"/>
      <c r="DO112" s="913"/>
      <c r="DP112" s="913"/>
      <c r="DQ112" s="913" t="s">
        <v>188</v>
      </c>
      <c r="DR112" s="913"/>
      <c r="DS112" s="913"/>
      <c r="DT112" s="913"/>
      <c r="DU112" s="913"/>
      <c r="DV112" s="914" t="s">
        <v>188</v>
      </c>
      <c r="DW112" s="914"/>
      <c r="DX112" s="914"/>
      <c r="DY112" s="914"/>
      <c r="DZ112" s="915"/>
    </row>
    <row r="113" spans="1:130" s="224" customFormat="1" ht="26.25" customHeight="1" x14ac:dyDescent="0.15">
      <c r="A113" s="941"/>
      <c r="B113" s="942"/>
      <c r="C113" s="910" t="s">
        <v>458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3358285</v>
      </c>
      <c r="AB113" s="925"/>
      <c r="AC113" s="925"/>
      <c r="AD113" s="925"/>
      <c r="AE113" s="926"/>
      <c r="AF113" s="927">
        <v>3351446</v>
      </c>
      <c r="AG113" s="925"/>
      <c r="AH113" s="925"/>
      <c r="AI113" s="925"/>
      <c r="AJ113" s="926"/>
      <c r="AK113" s="927">
        <v>3317906</v>
      </c>
      <c r="AL113" s="925"/>
      <c r="AM113" s="925"/>
      <c r="AN113" s="925"/>
      <c r="AO113" s="926"/>
      <c r="AP113" s="928">
        <v>5.8</v>
      </c>
      <c r="AQ113" s="929"/>
      <c r="AR113" s="929"/>
      <c r="AS113" s="929"/>
      <c r="AT113" s="930"/>
      <c r="AU113" s="895"/>
      <c r="AV113" s="896"/>
      <c r="AW113" s="896"/>
      <c r="AX113" s="896"/>
      <c r="AY113" s="896"/>
      <c r="AZ113" s="909" t="s">
        <v>459</v>
      </c>
      <c r="BA113" s="910"/>
      <c r="BB113" s="910"/>
      <c r="BC113" s="910"/>
      <c r="BD113" s="910"/>
      <c r="BE113" s="910"/>
      <c r="BF113" s="910"/>
      <c r="BG113" s="910"/>
      <c r="BH113" s="910"/>
      <c r="BI113" s="910"/>
      <c r="BJ113" s="910"/>
      <c r="BK113" s="910"/>
      <c r="BL113" s="910"/>
      <c r="BM113" s="910"/>
      <c r="BN113" s="910"/>
      <c r="BO113" s="910"/>
      <c r="BP113" s="911"/>
      <c r="BQ113" s="912">
        <v>2956993</v>
      </c>
      <c r="BR113" s="913"/>
      <c r="BS113" s="913"/>
      <c r="BT113" s="913"/>
      <c r="BU113" s="913"/>
      <c r="BV113" s="913">
        <v>2462162</v>
      </c>
      <c r="BW113" s="913"/>
      <c r="BX113" s="913"/>
      <c r="BY113" s="913"/>
      <c r="BZ113" s="913"/>
      <c r="CA113" s="913">
        <v>2104767</v>
      </c>
      <c r="CB113" s="913"/>
      <c r="CC113" s="913"/>
      <c r="CD113" s="913"/>
      <c r="CE113" s="913"/>
      <c r="CF113" s="907">
        <v>3.7</v>
      </c>
      <c r="CG113" s="908"/>
      <c r="CH113" s="908"/>
      <c r="CI113" s="908"/>
      <c r="CJ113" s="908"/>
      <c r="CK113" s="935"/>
      <c r="CL113" s="936"/>
      <c r="CM113" s="909" t="s">
        <v>460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188</v>
      </c>
      <c r="DH113" s="946"/>
      <c r="DI113" s="946"/>
      <c r="DJ113" s="946"/>
      <c r="DK113" s="947"/>
      <c r="DL113" s="948" t="s">
        <v>455</v>
      </c>
      <c r="DM113" s="946"/>
      <c r="DN113" s="946"/>
      <c r="DO113" s="946"/>
      <c r="DP113" s="947"/>
      <c r="DQ113" s="948" t="s">
        <v>455</v>
      </c>
      <c r="DR113" s="946"/>
      <c r="DS113" s="946"/>
      <c r="DT113" s="946"/>
      <c r="DU113" s="947"/>
      <c r="DV113" s="949" t="s">
        <v>188</v>
      </c>
      <c r="DW113" s="950"/>
      <c r="DX113" s="950"/>
      <c r="DY113" s="950"/>
      <c r="DZ113" s="951"/>
    </row>
    <row r="114" spans="1:130" s="224" customFormat="1" ht="26.25" customHeight="1" x14ac:dyDescent="0.15">
      <c r="A114" s="941"/>
      <c r="B114" s="942"/>
      <c r="C114" s="910" t="s">
        <v>461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541072</v>
      </c>
      <c r="AB114" s="946"/>
      <c r="AC114" s="946"/>
      <c r="AD114" s="946"/>
      <c r="AE114" s="947"/>
      <c r="AF114" s="948">
        <v>572097</v>
      </c>
      <c r="AG114" s="946"/>
      <c r="AH114" s="946"/>
      <c r="AI114" s="946"/>
      <c r="AJ114" s="947"/>
      <c r="AK114" s="948">
        <v>552199</v>
      </c>
      <c r="AL114" s="946"/>
      <c r="AM114" s="946"/>
      <c r="AN114" s="946"/>
      <c r="AO114" s="947"/>
      <c r="AP114" s="949">
        <v>1</v>
      </c>
      <c r="AQ114" s="950"/>
      <c r="AR114" s="950"/>
      <c r="AS114" s="950"/>
      <c r="AT114" s="951"/>
      <c r="AU114" s="895"/>
      <c r="AV114" s="896"/>
      <c r="AW114" s="896"/>
      <c r="AX114" s="896"/>
      <c r="AY114" s="896"/>
      <c r="AZ114" s="909" t="s">
        <v>462</v>
      </c>
      <c r="BA114" s="910"/>
      <c r="BB114" s="910"/>
      <c r="BC114" s="910"/>
      <c r="BD114" s="910"/>
      <c r="BE114" s="910"/>
      <c r="BF114" s="910"/>
      <c r="BG114" s="910"/>
      <c r="BH114" s="910"/>
      <c r="BI114" s="910"/>
      <c r="BJ114" s="910"/>
      <c r="BK114" s="910"/>
      <c r="BL114" s="910"/>
      <c r="BM114" s="910"/>
      <c r="BN114" s="910"/>
      <c r="BO114" s="910"/>
      <c r="BP114" s="911"/>
      <c r="BQ114" s="912">
        <v>12068515</v>
      </c>
      <c r="BR114" s="913"/>
      <c r="BS114" s="913"/>
      <c r="BT114" s="913"/>
      <c r="BU114" s="913"/>
      <c r="BV114" s="913">
        <v>12073370</v>
      </c>
      <c r="BW114" s="913"/>
      <c r="BX114" s="913"/>
      <c r="BY114" s="913"/>
      <c r="BZ114" s="913"/>
      <c r="CA114" s="913">
        <v>11994320</v>
      </c>
      <c r="CB114" s="913"/>
      <c r="CC114" s="913"/>
      <c r="CD114" s="913"/>
      <c r="CE114" s="913"/>
      <c r="CF114" s="907">
        <v>20.9</v>
      </c>
      <c r="CG114" s="908"/>
      <c r="CH114" s="908"/>
      <c r="CI114" s="908"/>
      <c r="CJ114" s="908"/>
      <c r="CK114" s="935"/>
      <c r="CL114" s="936"/>
      <c r="CM114" s="909" t="s">
        <v>463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188</v>
      </c>
      <c r="DH114" s="946"/>
      <c r="DI114" s="946"/>
      <c r="DJ114" s="946"/>
      <c r="DK114" s="947"/>
      <c r="DL114" s="948" t="s">
        <v>464</v>
      </c>
      <c r="DM114" s="946"/>
      <c r="DN114" s="946"/>
      <c r="DO114" s="946"/>
      <c r="DP114" s="947"/>
      <c r="DQ114" s="948" t="s">
        <v>188</v>
      </c>
      <c r="DR114" s="946"/>
      <c r="DS114" s="946"/>
      <c r="DT114" s="946"/>
      <c r="DU114" s="947"/>
      <c r="DV114" s="949" t="s">
        <v>450</v>
      </c>
      <c r="DW114" s="950"/>
      <c r="DX114" s="950"/>
      <c r="DY114" s="950"/>
      <c r="DZ114" s="951"/>
    </row>
    <row r="115" spans="1:130" s="224" customFormat="1" ht="26.25" customHeight="1" x14ac:dyDescent="0.15">
      <c r="A115" s="941"/>
      <c r="B115" s="942"/>
      <c r="C115" s="910" t="s">
        <v>465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111414</v>
      </c>
      <c r="AB115" s="925"/>
      <c r="AC115" s="925"/>
      <c r="AD115" s="925"/>
      <c r="AE115" s="926"/>
      <c r="AF115" s="927">
        <v>91244</v>
      </c>
      <c r="AG115" s="925"/>
      <c r="AH115" s="925"/>
      <c r="AI115" s="925"/>
      <c r="AJ115" s="926"/>
      <c r="AK115" s="927">
        <v>265413</v>
      </c>
      <c r="AL115" s="925"/>
      <c r="AM115" s="925"/>
      <c r="AN115" s="925"/>
      <c r="AO115" s="926"/>
      <c r="AP115" s="928">
        <v>0.5</v>
      </c>
      <c r="AQ115" s="929"/>
      <c r="AR115" s="929"/>
      <c r="AS115" s="929"/>
      <c r="AT115" s="930"/>
      <c r="AU115" s="895"/>
      <c r="AV115" s="896"/>
      <c r="AW115" s="896"/>
      <c r="AX115" s="896"/>
      <c r="AY115" s="896"/>
      <c r="AZ115" s="909" t="s">
        <v>466</v>
      </c>
      <c r="BA115" s="910"/>
      <c r="BB115" s="910"/>
      <c r="BC115" s="910"/>
      <c r="BD115" s="910"/>
      <c r="BE115" s="910"/>
      <c r="BF115" s="910"/>
      <c r="BG115" s="910"/>
      <c r="BH115" s="910"/>
      <c r="BI115" s="910"/>
      <c r="BJ115" s="910"/>
      <c r="BK115" s="910"/>
      <c r="BL115" s="910"/>
      <c r="BM115" s="910"/>
      <c r="BN115" s="910"/>
      <c r="BO115" s="910"/>
      <c r="BP115" s="911"/>
      <c r="BQ115" s="912" t="s">
        <v>188</v>
      </c>
      <c r="BR115" s="913"/>
      <c r="BS115" s="913"/>
      <c r="BT115" s="913"/>
      <c r="BU115" s="913"/>
      <c r="BV115" s="913" t="s">
        <v>188</v>
      </c>
      <c r="BW115" s="913"/>
      <c r="BX115" s="913"/>
      <c r="BY115" s="913"/>
      <c r="BZ115" s="913"/>
      <c r="CA115" s="913" t="s">
        <v>464</v>
      </c>
      <c r="CB115" s="913"/>
      <c r="CC115" s="913"/>
      <c r="CD115" s="913"/>
      <c r="CE115" s="913"/>
      <c r="CF115" s="907" t="s">
        <v>188</v>
      </c>
      <c r="CG115" s="908"/>
      <c r="CH115" s="908"/>
      <c r="CI115" s="908"/>
      <c r="CJ115" s="908"/>
      <c r="CK115" s="935"/>
      <c r="CL115" s="936"/>
      <c r="CM115" s="909" t="s">
        <v>467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188</v>
      </c>
      <c r="DH115" s="946"/>
      <c r="DI115" s="946"/>
      <c r="DJ115" s="946"/>
      <c r="DK115" s="947"/>
      <c r="DL115" s="948" t="s">
        <v>455</v>
      </c>
      <c r="DM115" s="946"/>
      <c r="DN115" s="946"/>
      <c r="DO115" s="946"/>
      <c r="DP115" s="947"/>
      <c r="DQ115" s="948" t="s">
        <v>188</v>
      </c>
      <c r="DR115" s="946"/>
      <c r="DS115" s="946"/>
      <c r="DT115" s="946"/>
      <c r="DU115" s="947"/>
      <c r="DV115" s="949" t="s">
        <v>188</v>
      </c>
      <c r="DW115" s="950"/>
      <c r="DX115" s="950"/>
      <c r="DY115" s="950"/>
      <c r="DZ115" s="951"/>
    </row>
    <row r="116" spans="1:130" s="224" customFormat="1" ht="26.25" customHeight="1" x14ac:dyDescent="0.15">
      <c r="A116" s="943"/>
      <c r="B116" s="944"/>
      <c r="C116" s="952" t="s">
        <v>468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455</v>
      </c>
      <c r="AB116" s="946"/>
      <c r="AC116" s="946"/>
      <c r="AD116" s="946"/>
      <c r="AE116" s="947"/>
      <c r="AF116" s="948" t="s">
        <v>464</v>
      </c>
      <c r="AG116" s="946"/>
      <c r="AH116" s="946"/>
      <c r="AI116" s="946"/>
      <c r="AJ116" s="947"/>
      <c r="AK116" s="948" t="s">
        <v>188</v>
      </c>
      <c r="AL116" s="946"/>
      <c r="AM116" s="946"/>
      <c r="AN116" s="946"/>
      <c r="AO116" s="947"/>
      <c r="AP116" s="949" t="s">
        <v>188</v>
      </c>
      <c r="AQ116" s="950"/>
      <c r="AR116" s="950"/>
      <c r="AS116" s="950"/>
      <c r="AT116" s="951"/>
      <c r="AU116" s="895"/>
      <c r="AV116" s="896"/>
      <c r="AW116" s="896"/>
      <c r="AX116" s="896"/>
      <c r="AY116" s="896"/>
      <c r="AZ116" s="954" t="s">
        <v>469</v>
      </c>
      <c r="BA116" s="955"/>
      <c r="BB116" s="955"/>
      <c r="BC116" s="955"/>
      <c r="BD116" s="955"/>
      <c r="BE116" s="955"/>
      <c r="BF116" s="955"/>
      <c r="BG116" s="955"/>
      <c r="BH116" s="955"/>
      <c r="BI116" s="955"/>
      <c r="BJ116" s="955"/>
      <c r="BK116" s="955"/>
      <c r="BL116" s="955"/>
      <c r="BM116" s="955"/>
      <c r="BN116" s="955"/>
      <c r="BO116" s="955"/>
      <c r="BP116" s="956"/>
      <c r="BQ116" s="912" t="s">
        <v>188</v>
      </c>
      <c r="BR116" s="913"/>
      <c r="BS116" s="913"/>
      <c r="BT116" s="913"/>
      <c r="BU116" s="913"/>
      <c r="BV116" s="913" t="s">
        <v>188</v>
      </c>
      <c r="BW116" s="913"/>
      <c r="BX116" s="913"/>
      <c r="BY116" s="913"/>
      <c r="BZ116" s="913"/>
      <c r="CA116" s="913" t="s">
        <v>188</v>
      </c>
      <c r="CB116" s="913"/>
      <c r="CC116" s="913"/>
      <c r="CD116" s="913"/>
      <c r="CE116" s="913"/>
      <c r="CF116" s="907" t="s">
        <v>188</v>
      </c>
      <c r="CG116" s="908"/>
      <c r="CH116" s="908"/>
      <c r="CI116" s="908"/>
      <c r="CJ116" s="908"/>
      <c r="CK116" s="935"/>
      <c r="CL116" s="936"/>
      <c r="CM116" s="909" t="s">
        <v>470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15000</v>
      </c>
      <c r="DH116" s="946"/>
      <c r="DI116" s="946"/>
      <c r="DJ116" s="946"/>
      <c r="DK116" s="947"/>
      <c r="DL116" s="948">
        <v>10000</v>
      </c>
      <c r="DM116" s="946"/>
      <c r="DN116" s="946"/>
      <c r="DO116" s="946"/>
      <c r="DP116" s="947"/>
      <c r="DQ116" s="948">
        <v>5000</v>
      </c>
      <c r="DR116" s="946"/>
      <c r="DS116" s="946"/>
      <c r="DT116" s="946"/>
      <c r="DU116" s="947"/>
      <c r="DV116" s="949">
        <v>0</v>
      </c>
      <c r="DW116" s="950"/>
      <c r="DX116" s="950"/>
      <c r="DY116" s="950"/>
      <c r="DZ116" s="951"/>
    </row>
    <row r="117" spans="1:130" s="224" customFormat="1" ht="26.25" customHeight="1" x14ac:dyDescent="0.15">
      <c r="A117" s="899" t="s">
        <v>191</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471</v>
      </c>
      <c r="Z117" s="881"/>
      <c r="AA117" s="965">
        <v>16374884</v>
      </c>
      <c r="AB117" s="966"/>
      <c r="AC117" s="966"/>
      <c r="AD117" s="966"/>
      <c r="AE117" s="967"/>
      <c r="AF117" s="968">
        <v>16551187</v>
      </c>
      <c r="AG117" s="966"/>
      <c r="AH117" s="966"/>
      <c r="AI117" s="966"/>
      <c r="AJ117" s="967"/>
      <c r="AK117" s="968">
        <v>16979716</v>
      </c>
      <c r="AL117" s="966"/>
      <c r="AM117" s="966"/>
      <c r="AN117" s="966"/>
      <c r="AO117" s="967"/>
      <c r="AP117" s="969"/>
      <c r="AQ117" s="970"/>
      <c r="AR117" s="970"/>
      <c r="AS117" s="970"/>
      <c r="AT117" s="971"/>
      <c r="AU117" s="895"/>
      <c r="AV117" s="896"/>
      <c r="AW117" s="896"/>
      <c r="AX117" s="896"/>
      <c r="AY117" s="896"/>
      <c r="AZ117" s="961" t="s">
        <v>472</v>
      </c>
      <c r="BA117" s="962"/>
      <c r="BB117" s="962"/>
      <c r="BC117" s="962"/>
      <c r="BD117" s="962"/>
      <c r="BE117" s="962"/>
      <c r="BF117" s="962"/>
      <c r="BG117" s="962"/>
      <c r="BH117" s="962"/>
      <c r="BI117" s="962"/>
      <c r="BJ117" s="962"/>
      <c r="BK117" s="962"/>
      <c r="BL117" s="962"/>
      <c r="BM117" s="962"/>
      <c r="BN117" s="962"/>
      <c r="BO117" s="962"/>
      <c r="BP117" s="963"/>
      <c r="BQ117" s="912" t="s">
        <v>188</v>
      </c>
      <c r="BR117" s="913"/>
      <c r="BS117" s="913"/>
      <c r="BT117" s="913"/>
      <c r="BU117" s="913"/>
      <c r="BV117" s="913" t="s">
        <v>464</v>
      </c>
      <c r="BW117" s="913"/>
      <c r="BX117" s="913"/>
      <c r="BY117" s="913"/>
      <c r="BZ117" s="913"/>
      <c r="CA117" s="913" t="s">
        <v>188</v>
      </c>
      <c r="CB117" s="913"/>
      <c r="CC117" s="913"/>
      <c r="CD117" s="913"/>
      <c r="CE117" s="913"/>
      <c r="CF117" s="907" t="s">
        <v>455</v>
      </c>
      <c r="CG117" s="908"/>
      <c r="CH117" s="908"/>
      <c r="CI117" s="908"/>
      <c r="CJ117" s="908"/>
      <c r="CK117" s="935"/>
      <c r="CL117" s="936"/>
      <c r="CM117" s="909" t="s">
        <v>473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188</v>
      </c>
      <c r="DH117" s="946"/>
      <c r="DI117" s="946"/>
      <c r="DJ117" s="946"/>
      <c r="DK117" s="947"/>
      <c r="DL117" s="948" t="s">
        <v>455</v>
      </c>
      <c r="DM117" s="946"/>
      <c r="DN117" s="946"/>
      <c r="DO117" s="946"/>
      <c r="DP117" s="947"/>
      <c r="DQ117" s="948" t="s">
        <v>188</v>
      </c>
      <c r="DR117" s="946"/>
      <c r="DS117" s="946"/>
      <c r="DT117" s="946"/>
      <c r="DU117" s="947"/>
      <c r="DV117" s="949" t="s">
        <v>188</v>
      </c>
      <c r="DW117" s="950"/>
      <c r="DX117" s="950"/>
      <c r="DY117" s="950"/>
      <c r="DZ117" s="951"/>
    </row>
    <row r="118" spans="1:130" s="224" customFormat="1" ht="26.25" customHeight="1" x14ac:dyDescent="0.15">
      <c r="A118" s="899" t="s">
        <v>444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441</v>
      </c>
      <c r="AB118" s="880"/>
      <c r="AC118" s="880"/>
      <c r="AD118" s="880"/>
      <c r="AE118" s="881"/>
      <c r="AF118" s="879" t="s">
        <v>442</v>
      </c>
      <c r="AG118" s="880"/>
      <c r="AH118" s="880"/>
      <c r="AI118" s="880"/>
      <c r="AJ118" s="881"/>
      <c r="AK118" s="879" t="s">
        <v>311</v>
      </c>
      <c r="AL118" s="880"/>
      <c r="AM118" s="880"/>
      <c r="AN118" s="880"/>
      <c r="AO118" s="881"/>
      <c r="AP118" s="957" t="s">
        <v>443</v>
      </c>
      <c r="AQ118" s="958"/>
      <c r="AR118" s="958"/>
      <c r="AS118" s="958"/>
      <c r="AT118" s="959"/>
      <c r="AU118" s="895"/>
      <c r="AV118" s="896"/>
      <c r="AW118" s="896"/>
      <c r="AX118" s="896"/>
      <c r="AY118" s="896"/>
      <c r="AZ118" s="960" t="s">
        <v>474</v>
      </c>
      <c r="BA118" s="952"/>
      <c r="BB118" s="952"/>
      <c r="BC118" s="952"/>
      <c r="BD118" s="952"/>
      <c r="BE118" s="952"/>
      <c r="BF118" s="952"/>
      <c r="BG118" s="952"/>
      <c r="BH118" s="952"/>
      <c r="BI118" s="952"/>
      <c r="BJ118" s="952"/>
      <c r="BK118" s="952"/>
      <c r="BL118" s="952"/>
      <c r="BM118" s="952"/>
      <c r="BN118" s="952"/>
      <c r="BO118" s="952"/>
      <c r="BP118" s="953"/>
      <c r="BQ118" s="986" t="s">
        <v>188</v>
      </c>
      <c r="BR118" s="987"/>
      <c r="BS118" s="987"/>
      <c r="BT118" s="987"/>
      <c r="BU118" s="987"/>
      <c r="BV118" s="987" t="s">
        <v>455</v>
      </c>
      <c r="BW118" s="987"/>
      <c r="BX118" s="987"/>
      <c r="BY118" s="987"/>
      <c r="BZ118" s="987"/>
      <c r="CA118" s="987" t="s">
        <v>455</v>
      </c>
      <c r="CB118" s="987"/>
      <c r="CC118" s="987"/>
      <c r="CD118" s="987"/>
      <c r="CE118" s="987"/>
      <c r="CF118" s="907" t="s">
        <v>188</v>
      </c>
      <c r="CG118" s="908"/>
      <c r="CH118" s="908"/>
      <c r="CI118" s="908"/>
      <c r="CJ118" s="908"/>
      <c r="CK118" s="935"/>
      <c r="CL118" s="936"/>
      <c r="CM118" s="909" t="s">
        <v>475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188</v>
      </c>
      <c r="DH118" s="946"/>
      <c r="DI118" s="946"/>
      <c r="DJ118" s="946"/>
      <c r="DK118" s="947"/>
      <c r="DL118" s="948" t="s">
        <v>455</v>
      </c>
      <c r="DM118" s="946"/>
      <c r="DN118" s="946"/>
      <c r="DO118" s="946"/>
      <c r="DP118" s="947"/>
      <c r="DQ118" s="948" t="s">
        <v>188</v>
      </c>
      <c r="DR118" s="946"/>
      <c r="DS118" s="946"/>
      <c r="DT118" s="946"/>
      <c r="DU118" s="947"/>
      <c r="DV118" s="949" t="s">
        <v>188</v>
      </c>
      <c r="DW118" s="950"/>
      <c r="DX118" s="950"/>
      <c r="DY118" s="950"/>
      <c r="DZ118" s="951"/>
    </row>
    <row r="119" spans="1:130" s="224" customFormat="1" ht="26.25" customHeight="1" x14ac:dyDescent="0.15">
      <c r="A119" s="1044" t="s">
        <v>447</v>
      </c>
      <c r="B119" s="934"/>
      <c r="C119" s="916" t="s">
        <v>448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450</v>
      </c>
      <c r="AB119" s="887"/>
      <c r="AC119" s="887"/>
      <c r="AD119" s="887"/>
      <c r="AE119" s="888"/>
      <c r="AF119" s="889" t="s">
        <v>188</v>
      </c>
      <c r="AG119" s="887"/>
      <c r="AH119" s="887"/>
      <c r="AI119" s="887"/>
      <c r="AJ119" s="888"/>
      <c r="AK119" s="889">
        <v>211813</v>
      </c>
      <c r="AL119" s="887"/>
      <c r="AM119" s="887"/>
      <c r="AN119" s="887"/>
      <c r="AO119" s="888"/>
      <c r="AP119" s="890">
        <v>0.4</v>
      </c>
      <c r="AQ119" s="891"/>
      <c r="AR119" s="891"/>
      <c r="AS119" s="891"/>
      <c r="AT119" s="892"/>
      <c r="AU119" s="897"/>
      <c r="AV119" s="898"/>
      <c r="AW119" s="898"/>
      <c r="AX119" s="898"/>
      <c r="AY119" s="898"/>
      <c r="AZ119" s="247" t="s">
        <v>191</v>
      </c>
      <c r="BA119" s="247"/>
      <c r="BB119" s="247"/>
      <c r="BC119" s="247"/>
      <c r="BD119" s="247"/>
      <c r="BE119" s="247"/>
      <c r="BF119" s="247"/>
      <c r="BG119" s="247"/>
      <c r="BH119" s="247"/>
      <c r="BI119" s="247"/>
      <c r="BJ119" s="247"/>
      <c r="BK119" s="247"/>
      <c r="BL119" s="247"/>
      <c r="BM119" s="247"/>
      <c r="BN119" s="247"/>
      <c r="BO119" s="964" t="s">
        <v>476</v>
      </c>
      <c r="BP119" s="992"/>
      <c r="BQ119" s="986">
        <v>175045801</v>
      </c>
      <c r="BR119" s="987"/>
      <c r="BS119" s="987"/>
      <c r="BT119" s="987"/>
      <c r="BU119" s="987"/>
      <c r="BV119" s="987">
        <v>176991305</v>
      </c>
      <c r="BW119" s="987"/>
      <c r="BX119" s="987"/>
      <c r="BY119" s="987"/>
      <c r="BZ119" s="987"/>
      <c r="CA119" s="987">
        <v>179875880</v>
      </c>
      <c r="CB119" s="987"/>
      <c r="CC119" s="987"/>
      <c r="CD119" s="987"/>
      <c r="CE119" s="987"/>
      <c r="CF119" s="988"/>
      <c r="CG119" s="989"/>
      <c r="CH119" s="989"/>
      <c r="CI119" s="989"/>
      <c r="CJ119" s="990"/>
      <c r="CK119" s="937"/>
      <c r="CL119" s="938"/>
      <c r="CM119" s="960" t="s">
        <v>477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464</v>
      </c>
      <c r="DH119" s="973"/>
      <c r="DI119" s="973"/>
      <c r="DJ119" s="973"/>
      <c r="DK119" s="974"/>
      <c r="DL119" s="972" t="s">
        <v>464</v>
      </c>
      <c r="DM119" s="973"/>
      <c r="DN119" s="973"/>
      <c r="DO119" s="973"/>
      <c r="DP119" s="974"/>
      <c r="DQ119" s="972" t="s">
        <v>188</v>
      </c>
      <c r="DR119" s="973"/>
      <c r="DS119" s="973"/>
      <c r="DT119" s="973"/>
      <c r="DU119" s="974"/>
      <c r="DV119" s="975" t="s">
        <v>188</v>
      </c>
      <c r="DW119" s="976"/>
      <c r="DX119" s="976"/>
      <c r="DY119" s="976"/>
      <c r="DZ119" s="977"/>
    </row>
    <row r="120" spans="1:130" s="224" customFormat="1" ht="26.25" customHeight="1" x14ac:dyDescent="0.15">
      <c r="A120" s="1045"/>
      <c r="B120" s="936"/>
      <c r="C120" s="909" t="s">
        <v>452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111414</v>
      </c>
      <c r="AB120" s="946"/>
      <c r="AC120" s="946"/>
      <c r="AD120" s="946"/>
      <c r="AE120" s="947"/>
      <c r="AF120" s="948">
        <v>91244</v>
      </c>
      <c r="AG120" s="946"/>
      <c r="AH120" s="946"/>
      <c r="AI120" s="946"/>
      <c r="AJ120" s="947"/>
      <c r="AK120" s="948">
        <v>53600</v>
      </c>
      <c r="AL120" s="946"/>
      <c r="AM120" s="946"/>
      <c r="AN120" s="946"/>
      <c r="AO120" s="947"/>
      <c r="AP120" s="949">
        <v>0.1</v>
      </c>
      <c r="AQ120" s="950"/>
      <c r="AR120" s="950"/>
      <c r="AS120" s="950"/>
      <c r="AT120" s="951"/>
      <c r="AU120" s="978" t="s">
        <v>478</v>
      </c>
      <c r="AV120" s="979"/>
      <c r="AW120" s="979"/>
      <c r="AX120" s="979"/>
      <c r="AY120" s="980"/>
      <c r="AZ120" s="916" t="s">
        <v>479</v>
      </c>
      <c r="BA120" s="884"/>
      <c r="BB120" s="884"/>
      <c r="BC120" s="884"/>
      <c r="BD120" s="884"/>
      <c r="BE120" s="884"/>
      <c r="BF120" s="884"/>
      <c r="BG120" s="884"/>
      <c r="BH120" s="884"/>
      <c r="BI120" s="884"/>
      <c r="BJ120" s="884"/>
      <c r="BK120" s="884"/>
      <c r="BL120" s="884"/>
      <c r="BM120" s="884"/>
      <c r="BN120" s="884"/>
      <c r="BO120" s="884"/>
      <c r="BP120" s="885"/>
      <c r="BQ120" s="917">
        <v>18060439</v>
      </c>
      <c r="BR120" s="918"/>
      <c r="BS120" s="918"/>
      <c r="BT120" s="918"/>
      <c r="BU120" s="918"/>
      <c r="BV120" s="918">
        <v>20357587</v>
      </c>
      <c r="BW120" s="918"/>
      <c r="BX120" s="918"/>
      <c r="BY120" s="918"/>
      <c r="BZ120" s="918"/>
      <c r="CA120" s="918">
        <v>19186421</v>
      </c>
      <c r="CB120" s="918"/>
      <c r="CC120" s="918"/>
      <c r="CD120" s="918"/>
      <c r="CE120" s="918"/>
      <c r="CF120" s="931">
        <v>33.5</v>
      </c>
      <c r="CG120" s="932"/>
      <c r="CH120" s="932"/>
      <c r="CI120" s="932"/>
      <c r="CJ120" s="932"/>
      <c r="CK120" s="993" t="s">
        <v>480</v>
      </c>
      <c r="CL120" s="994"/>
      <c r="CM120" s="994"/>
      <c r="CN120" s="994"/>
      <c r="CO120" s="995"/>
      <c r="CP120" s="1001" t="s">
        <v>481</v>
      </c>
      <c r="CQ120" s="1002"/>
      <c r="CR120" s="1002"/>
      <c r="CS120" s="1002"/>
      <c r="CT120" s="1002"/>
      <c r="CU120" s="1002"/>
      <c r="CV120" s="1002"/>
      <c r="CW120" s="1002"/>
      <c r="CX120" s="1002"/>
      <c r="CY120" s="1002"/>
      <c r="CZ120" s="1002"/>
      <c r="DA120" s="1002"/>
      <c r="DB120" s="1002"/>
      <c r="DC120" s="1002"/>
      <c r="DD120" s="1002"/>
      <c r="DE120" s="1002"/>
      <c r="DF120" s="1003"/>
      <c r="DG120" s="917">
        <v>17310384</v>
      </c>
      <c r="DH120" s="918"/>
      <c r="DI120" s="918"/>
      <c r="DJ120" s="918"/>
      <c r="DK120" s="918"/>
      <c r="DL120" s="918">
        <v>17423600</v>
      </c>
      <c r="DM120" s="918"/>
      <c r="DN120" s="918"/>
      <c r="DO120" s="918"/>
      <c r="DP120" s="918"/>
      <c r="DQ120" s="918">
        <v>17529627</v>
      </c>
      <c r="DR120" s="918"/>
      <c r="DS120" s="918"/>
      <c r="DT120" s="918"/>
      <c r="DU120" s="918"/>
      <c r="DV120" s="919">
        <v>30.6</v>
      </c>
      <c r="DW120" s="919"/>
      <c r="DX120" s="919"/>
      <c r="DY120" s="919"/>
      <c r="DZ120" s="920"/>
    </row>
    <row r="121" spans="1:130" s="224" customFormat="1" ht="26.25" customHeight="1" x14ac:dyDescent="0.15">
      <c r="A121" s="1045"/>
      <c r="B121" s="936"/>
      <c r="C121" s="961" t="s">
        <v>482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188</v>
      </c>
      <c r="AB121" s="946"/>
      <c r="AC121" s="946"/>
      <c r="AD121" s="946"/>
      <c r="AE121" s="947"/>
      <c r="AF121" s="948" t="s">
        <v>464</v>
      </c>
      <c r="AG121" s="946"/>
      <c r="AH121" s="946"/>
      <c r="AI121" s="946"/>
      <c r="AJ121" s="947"/>
      <c r="AK121" s="948" t="s">
        <v>188</v>
      </c>
      <c r="AL121" s="946"/>
      <c r="AM121" s="946"/>
      <c r="AN121" s="946"/>
      <c r="AO121" s="947"/>
      <c r="AP121" s="949" t="s">
        <v>188</v>
      </c>
      <c r="AQ121" s="950"/>
      <c r="AR121" s="950"/>
      <c r="AS121" s="950"/>
      <c r="AT121" s="951"/>
      <c r="AU121" s="981"/>
      <c r="AV121" s="982"/>
      <c r="AW121" s="982"/>
      <c r="AX121" s="982"/>
      <c r="AY121" s="983"/>
      <c r="AZ121" s="909" t="s">
        <v>483</v>
      </c>
      <c r="BA121" s="910"/>
      <c r="BB121" s="910"/>
      <c r="BC121" s="910"/>
      <c r="BD121" s="910"/>
      <c r="BE121" s="910"/>
      <c r="BF121" s="910"/>
      <c r="BG121" s="910"/>
      <c r="BH121" s="910"/>
      <c r="BI121" s="910"/>
      <c r="BJ121" s="910"/>
      <c r="BK121" s="910"/>
      <c r="BL121" s="910"/>
      <c r="BM121" s="910"/>
      <c r="BN121" s="910"/>
      <c r="BO121" s="910"/>
      <c r="BP121" s="911"/>
      <c r="BQ121" s="912">
        <v>20337942</v>
      </c>
      <c r="BR121" s="913"/>
      <c r="BS121" s="913"/>
      <c r="BT121" s="913"/>
      <c r="BU121" s="913"/>
      <c r="BV121" s="913">
        <v>19820424</v>
      </c>
      <c r="BW121" s="913"/>
      <c r="BX121" s="913"/>
      <c r="BY121" s="913"/>
      <c r="BZ121" s="913"/>
      <c r="CA121" s="913">
        <v>18787713</v>
      </c>
      <c r="CB121" s="913"/>
      <c r="CC121" s="913"/>
      <c r="CD121" s="913"/>
      <c r="CE121" s="913"/>
      <c r="CF121" s="907">
        <v>32.799999999999997</v>
      </c>
      <c r="CG121" s="908"/>
      <c r="CH121" s="908"/>
      <c r="CI121" s="908"/>
      <c r="CJ121" s="908"/>
      <c r="CK121" s="996"/>
      <c r="CL121" s="997"/>
      <c r="CM121" s="997"/>
      <c r="CN121" s="997"/>
      <c r="CO121" s="998"/>
      <c r="CP121" s="1006" t="s">
        <v>484</v>
      </c>
      <c r="CQ121" s="1007"/>
      <c r="CR121" s="1007"/>
      <c r="CS121" s="1007"/>
      <c r="CT121" s="1007"/>
      <c r="CU121" s="1007"/>
      <c r="CV121" s="1007"/>
      <c r="CW121" s="1007"/>
      <c r="CX121" s="1007"/>
      <c r="CY121" s="1007"/>
      <c r="CZ121" s="1007"/>
      <c r="DA121" s="1007"/>
      <c r="DB121" s="1007"/>
      <c r="DC121" s="1007"/>
      <c r="DD121" s="1007"/>
      <c r="DE121" s="1007"/>
      <c r="DF121" s="1008"/>
      <c r="DG121" s="912">
        <v>2599973</v>
      </c>
      <c r="DH121" s="913"/>
      <c r="DI121" s="913"/>
      <c r="DJ121" s="913"/>
      <c r="DK121" s="913"/>
      <c r="DL121" s="913">
        <v>2273999</v>
      </c>
      <c r="DM121" s="913"/>
      <c r="DN121" s="913"/>
      <c r="DO121" s="913"/>
      <c r="DP121" s="913"/>
      <c r="DQ121" s="913">
        <v>2112681</v>
      </c>
      <c r="DR121" s="913"/>
      <c r="DS121" s="913"/>
      <c r="DT121" s="913"/>
      <c r="DU121" s="913"/>
      <c r="DV121" s="914">
        <v>3.7</v>
      </c>
      <c r="DW121" s="914"/>
      <c r="DX121" s="914"/>
      <c r="DY121" s="914"/>
      <c r="DZ121" s="915"/>
    </row>
    <row r="122" spans="1:130" s="224" customFormat="1" ht="26.25" customHeight="1" x14ac:dyDescent="0.15">
      <c r="A122" s="1045"/>
      <c r="B122" s="936"/>
      <c r="C122" s="909" t="s">
        <v>463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188</v>
      </c>
      <c r="AB122" s="946"/>
      <c r="AC122" s="946"/>
      <c r="AD122" s="946"/>
      <c r="AE122" s="947"/>
      <c r="AF122" s="948" t="s">
        <v>464</v>
      </c>
      <c r="AG122" s="946"/>
      <c r="AH122" s="946"/>
      <c r="AI122" s="946"/>
      <c r="AJ122" s="947"/>
      <c r="AK122" s="948" t="s">
        <v>464</v>
      </c>
      <c r="AL122" s="946"/>
      <c r="AM122" s="946"/>
      <c r="AN122" s="946"/>
      <c r="AO122" s="947"/>
      <c r="AP122" s="949" t="s">
        <v>188</v>
      </c>
      <c r="AQ122" s="950"/>
      <c r="AR122" s="950"/>
      <c r="AS122" s="950"/>
      <c r="AT122" s="951"/>
      <c r="AU122" s="981"/>
      <c r="AV122" s="982"/>
      <c r="AW122" s="982"/>
      <c r="AX122" s="982"/>
      <c r="AY122" s="983"/>
      <c r="AZ122" s="960" t="s">
        <v>485</v>
      </c>
      <c r="BA122" s="952"/>
      <c r="BB122" s="952"/>
      <c r="BC122" s="952"/>
      <c r="BD122" s="952"/>
      <c r="BE122" s="952"/>
      <c r="BF122" s="952"/>
      <c r="BG122" s="952"/>
      <c r="BH122" s="952"/>
      <c r="BI122" s="952"/>
      <c r="BJ122" s="952"/>
      <c r="BK122" s="952"/>
      <c r="BL122" s="952"/>
      <c r="BM122" s="952"/>
      <c r="BN122" s="952"/>
      <c r="BO122" s="952"/>
      <c r="BP122" s="953"/>
      <c r="BQ122" s="986">
        <v>103393542</v>
      </c>
      <c r="BR122" s="987"/>
      <c r="BS122" s="987"/>
      <c r="BT122" s="987"/>
      <c r="BU122" s="987"/>
      <c r="BV122" s="987">
        <v>102806086</v>
      </c>
      <c r="BW122" s="987"/>
      <c r="BX122" s="987"/>
      <c r="BY122" s="987"/>
      <c r="BZ122" s="987"/>
      <c r="CA122" s="987">
        <v>101023991</v>
      </c>
      <c r="CB122" s="987"/>
      <c r="CC122" s="987"/>
      <c r="CD122" s="987"/>
      <c r="CE122" s="987"/>
      <c r="CF122" s="1004">
        <v>176.2</v>
      </c>
      <c r="CG122" s="1005"/>
      <c r="CH122" s="1005"/>
      <c r="CI122" s="1005"/>
      <c r="CJ122" s="1005"/>
      <c r="CK122" s="996"/>
      <c r="CL122" s="997"/>
      <c r="CM122" s="997"/>
      <c r="CN122" s="997"/>
      <c r="CO122" s="998"/>
      <c r="CP122" s="1006" t="s">
        <v>415</v>
      </c>
      <c r="CQ122" s="1007"/>
      <c r="CR122" s="1007"/>
      <c r="CS122" s="1007"/>
      <c r="CT122" s="1007"/>
      <c r="CU122" s="1007"/>
      <c r="CV122" s="1007"/>
      <c r="CW122" s="1007"/>
      <c r="CX122" s="1007"/>
      <c r="CY122" s="1007"/>
      <c r="CZ122" s="1007"/>
      <c r="DA122" s="1007"/>
      <c r="DB122" s="1007"/>
      <c r="DC122" s="1007"/>
      <c r="DD122" s="1007"/>
      <c r="DE122" s="1007"/>
      <c r="DF122" s="1008"/>
      <c r="DG122" s="912">
        <v>2094826</v>
      </c>
      <c r="DH122" s="913"/>
      <c r="DI122" s="913"/>
      <c r="DJ122" s="913"/>
      <c r="DK122" s="913"/>
      <c r="DL122" s="913">
        <v>1793602</v>
      </c>
      <c r="DM122" s="913"/>
      <c r="DN122" s="913"/>
      <c r="DO122" s="913"/>
      <c r="DP122" s="913"/>
      <c r="DQ122" s="913">
        <v>1492656</v>
      </c>
      <c r="DR122" s="913"/>
      <c r="DS122" s="913"/>
      <c r="DT122" s="913"/>
      <c r="DU122" s="913"/>
      <c r="DV122" s="914">
        <v>2.6</v>
      </c>
      <c r="DW122" s="914"/>
      <c r="DX122" s="914"/>
      <c r="DY122" s="914"/>
      <c r="DZ122" s="915"/>
    </row>
    <row r="123" spans="1:130" s="224" customFormat="1" ht="26.25" customHeight="1" x14ac:dyDescent="0.15">
      <c r="A123" s="1045"/>
      <c r="B123" s="936"/>
      <c r="C123" s="909" t="s">
        <v>470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455</v>
      </c>
      <c r="AB123" s="946"/>
      <c r="AC123" s="946"/>
      <c r="AD123" s="946"/>
      <c r="AE123" s="947"/>
      <c r="AF123" s="948" t="s">
        <v>188</v>
      </c>
      <c r="AG123" s="946"/>
      <c r="AH123" s="946"/>
      <c r="AI123" s="946"/>
      <c r="AJ123" s="947"/>
      <c r="AK123" s="948" t="s">
        <v>188</v>
      </c>
      <c r="AL123" s="946"/>
      <c r="AM123" s="946"/>
      <c r="AN123" s="946"/>
      <c r="AO123" s="947"/>
      <c r="AP123" s="949" t="s">
        <v>188</v>
      </c>
      <c r="AQ123" s="950"/>
      <c r="AR123" s="950"/>
      <c r="AS123" s="950"/>
      <c r="AT123" s="951"/>
      <c r="AU123" s="984"/>
      <c r="AV123" s="985"/>
      <c r="AW123" s="985"/>
      <c r="AX123" s="985"/>
      <c r="AY123" s="985"/>
      <c r="AZ123" s="247" t="s">
        <v>191</v>
      </c>
      <c r="BA123" s="247"/>
      <c r="BB123" s="247"/>
      <c r="BC123" s="247"/>
      <c r="BD123" s="247"/>
      <c r="BE123" s="247"/>
      <c r="BF123" s="247"/>
      <c r="BG123" s="247"/>
      <c r="BH123" s="247"/>
      <c r="BI123" s="247"/>
      <c r="BJ123" s="247"/>
      <c r="BK123" s="247"/>
      <c r="BL123" s="247"/>
      <c r="BM123" s="247"/>
      <c r="BN123" s="247"/>
      <c r="BO123" s="964" t="s">
        <v>486</v>
      </c>
      <c r="BP123" s="992"/>
      <c r="BQ123" s="1051">
        <v>141791923</v>
      </c>
      <c r="BR123" s="1018"/>
      <c r="BS123" s="1018"/>
      <c r="BT123" s="1018"/>
      <c r="BU123" s="1018"/>
      <c r="BV123" s="1018">
        <v>142984097</v>
      </c>
      <c r="BW123" s="1018"/>
      <c r="BX123" s="1018"/>
      <c r="BY123" s="1018"/>
      <c r="BZ123" s="1018"/>
      <c r="CA123" s="1018">
        <v>138998125</v>
      </c>
      <c r="CB123" s="1018"/>
      <c r="CC123" s="1018"/>
      <c r="CD123" s="1018"/>
      <c r="CE123" s="1018"/>
      <c r="CF123" s="988"/>
      <c r="CG123" s="989"/>
      <c r="CH123" s="989"/>
      <c r="CI123" s="989"/>
      <c r="CJ123" s="990"/>
      <c r="CK123" s="996"/>
      <c r="CL123" s="997"/>
      <c r="CM123" s="997"/>
      <c r="CN123" s="997"/>
      <c r="CO123" s="998"/>
      <c r="CP123" s="1006" t="s">
        <v>419</v>
      </c>
      <c r="CQ123" s="1007"/>
      <c r="CR123" s="1007"/>
      <c r="CS123" s="1007"/>
      <c r="CT123" s="1007"/>
      <c r="CU123" s="1007"/>
      <c r="CV123" s="1007"/>
      <c r="CW123" s="1007"/>
      <c r="CX123" s="1007"/>
      <c r="CY123" s="1007"/>
      <c r="CZ123" s="1007"/>
      <c r="DA123" s="1007"/>
      <c r="DB123" s="1007"/>
      <c r="DC123" s="1007"/>
      <c r="DD123" s="1007"/>
      <c r="DE123" s="1007"/>
      <c r="DF123" s="1008"/>
      <c r="DG123" s="945">
        <v>490986</v>
      </c>
      <c r="DH123" s="946"/>
      <c r="DI123" s="946"/>
      <c r="DJ123" s="946"/>
      <c r="DK123" s="947"/>
      <c r="DL123" s="948">
        <v>499150</v>
      </c>
      <c r="DM123" s="946"/>
      <c r="DN123" s="946"/>
      <c r="DO123" s="946"/>
      <c r="DP123" s="947"/>
      <c r="DQ123" s="948">
        <v>902903</v>
      </c>
      <c r="DR123" s="946"/>
      <c r="DS123" s="946"/>
      <c r="DT123" s="946"/>
      <c r="DU123" s="947"/>
      <c r="DV123" s="949">
        <v>1.6</v>
      </c>
      <c r="DW123" s="950"/>
      <c r="DX123" s="950"/>
      <c r="DY123" s="950"/>
      <c r="DZ123" s="951"/>
    </row>
    <row r="124" spans="1:130" s="224" customFormat="1" ht="26.25" customHeight="1" thickBot="1" x14ac:dyDescent="0.2">
      <c r="A124" s="1045"/>
      <c r="B124" s="936"/>
      <c r="C124" s="909" t="s">
        <v>473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188</v>
      </c>
      <c r="AB124" s="946"/>
      <c r="AC124" s="946"/>
      <c r="AD124" s="946"/>
      <c r="AE124" s="947"/>
      <c r="AF124" s="948" t="s">
        <v>188</v>
      </c>
      <c r="AG124" s="946"/>
      <c r="AH124" s="946"/>
      <c r="AI124" s="946"/>
      <c r="AJ124" s="947"/>
      <c r="AK124" s="948" t="s">
        <v>464</v>
      </c>
      <c r="AL124" s="946"/>
      <c r="AM124" s="946"/>
      <c r="AN124" s="946"/>
      <c r="AO124" s="947"/>
      <c r="AP124" s="949" t="s">
        <v>188</v>
      </c>
      <c r="AQ124" s="950"/>
      <c r="AR124" s="950"/>
      <c r="AS124" s="950"/>
      <c r="AT124" s="951"/>
      <c r="AU124" s="1047" t="s">
        <v>487</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59.5</v>
      </c>
      <c r="BR124" s="1014"/>
      <c r="BS124" s="1014"/>
      <c r="BT124" s="1014"/>
      <c r="BU124" s="1014"/>
      <c r="BV124" s="1014">
        <v>57.8</v>
      </c>
      <c r="BW124" s="1014"/>
      <c r="BX124" s="1014"/>
      <c r="BY124" s="1014"/>
      <c r="BZ124" s="1014"/>
      <c r="CA124" s="1014">
        <v>71.2</v>
      </c>
      <c r="CB124" s="1014"/>
      <c r="CC124" s="1014"/>
      <c r="CD124" s="1014"/>
      <c r="CE124" s="1014"/>
      <c r="CF124" s="1015"/>
      <c r="CG124" s="1016"/>
      <c r="CH124" s="1016"/>
      <c r="CI124" s="1016"/>
      <c r="CJ124" s="1017"/>
      <c r="CK124" s="999"/>
      <c r="CL124" s="999"/>
      <c r="CM124" s="999"/>
      <c r="CN124" s="999"/>
      <c r="CO124" s="1000"/>
      <c r="CP124" s="1006" t="s">
        <v>488</v>
      </c>
      <c r="CQ124" s="1007"/>
      <c r="CR124" s="1007"/>
      <c r="CS124" s="1007"/>
      <c r="CT124" s="1007"/>
      <c r="CU124" s="1007"/>
      <c r="CV124" s="1007"/>
      <c r="CW124" s="1007"/>
      <c r="CX124" s="1007"/>
      <c r="CY124" s="1007"/>
      <c r="CZ124" s="1007"/>
      <c r="DA124" s="1007"/>
      <c r="DB124" s="1007"/>
      <c r="DC124" s="1007"/>
      <c r="DD124" s="1007"/>
      <c r="DE124" s="1007"/>
      <c r="DF124" s="1008"/>
      <c r="DG124" s="991">
        <v>1672811</v>
      </c>
      <c r="DH124" s="973"/>
      <c r="DI124" s="973"/>
      <c r="DJ124" s="973"/>
      <c r="DK124" s="974"/>
      <c r="DL124" s="972">
        <v>1317016</v>
      </c>
      <c r="DM124" s="973"/>
      <c r="DN124" s="973"/>
      <c r="DO124" s="973"/>
      <c r="DP124" s="974"/>
      <c r="DQ124" s="972">
        <v>950118</v>
      </c>
      <c r="DR124" s="973"/>
      <c r="DS124" s="973"/>
      <c r="DT124" s="973"/>
      <c r="DU124" s="974"/>
      <c r="DV124" s="975">
        <v>1.7</v>
      </c>
      <c r="DW124" s="976"/>
      <c r="DX124" s="976"/>
      <c r="DY124" s="976"/>
      <c r="DZ124" s="977"/>
    </row>
    <row r="125" spans="1:130" s="224" customFormat="1" ht="26.25" customHeight="1" x14ac:dyDescent="0.15">
      <c r="A125" s="1045"/>
      <c r="B125" s="936"/>
      <c r="C125" s="909" t="s">
        <v>475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455</v>
      </c>
      <c r="AB125" s="946"/>
      <c r="AC125" s="946"/>
      <c r="AD125" s="946"/>
      <c r="AE125" s="947"/>
      <c r="AF125" s="948" t="s">
        <v>455</v>
      </c>
      <c r="AG125" s="946"/>
      <c r="AH125" s="946"/>
      <c r="AI125" s="946"/>
      <c r="AJ125" s="947"/>
      <c r="AK125" s="948" t="s">
        <v>188</v>
      </c>
      <c r="AL125" s="946"/>
      <c r="AM125" s="946"/>
      <c r="AN125" s="946"/>
      <c r="AO125" s="947"/>
      <c r="AP125" s="949" t="s">
        <v>455</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489</v>
      </c>
      <c r="CL125" s="994"/>
      <c r="CM125" s="994"/>
      <c r="CN125" s="994"/>
      <c r="CO125" s="995"/>
      <c r="CP125" s="916" t="s">
        <v>490</v>
      </c>
      <c r="CQ125" s="884"/>
      <c r="CR125" s="884"/>
      <c r="CS125" s="884"/>
      <c r="CT125" s="884"/>
      <c r="CU125" s="884"/>
      <c r="CV125" s="884"/>
      <c r="CW125" s="884"/>
      <c r="CX125" s="884"/>
      <c r="CY125" s="884"/>
      <c r="CZ125" s="884"/>
      <c r="DA125" s="884"/>
      <c r="DB125" s="884"/>
      <c r="DC125" s="884"/>
      <c r="DD125" s="884"/>
      <c r="DE125" s="884"/>
      <c r="DF125" s="885"/>
      <c r="DG125" s="917" t="s">
        <v>455</v>
      </c>
      <c r="DH125" s="918"/>
      <c r="DI125" s="918"/>
      <c r="DJ125" s="918"/>
      <c r="DK125" s="918"/>
      <c r="DL125" s="918" t="s">
        <v>450</v>
      </c>
      <c r="DM125" s="918"/>
      <c r="DN125" s="918"/>
      <c r="DO125" s="918"/>
      <c r="DP125" s="918"/>
      <c r="DQ125" s="918" t="s">
        <v>188</v>
      </c>
      <c r="DR125" s="918"/>
      <c r="DS125" s="918"/>
      <c r="DT125" s="918"/>
      <c r="DU125" s="918"/>
      <c r="DV125" s="919" t="s">
        <v>188</v>
      </c>
      <c r="DW125" s="919"/>
      <c r="DX125" s="919"/>
      <c r="DY125" s="919"/>
      <c r="DZ125" s="920"/>
    </row>
    <row r="126" spans="1:130" s="224" customFormat="1" ht="26.25" customHeight="1" thickBot="1" x14ac:dyDescent="0.2">
      <c r="A126" s="1045"/>
      <c r="B126" s="936"/>
      <c r="C126" s="909" t="s">
        <v>477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188</v>
      </c>
      <c r="AB126" s="946"/>
      <c r="AC126" s="946"/>
      <c r="AD126" s="946"/>
      <c r="AE126" s="947"/>
      <c r="AF126" s="948" t="s">
        <v>188</v>
      </c>
      <c r="AG126" s="946"/>
      <c r="AH126" s="946"/>
      <c r="AI126" s="946"/>
      <c r="AJ126" s="947"/>
      <c r="AK126" s="948" t="s">
        <v>188</v>
      </c>
      <c r="AL126" s="946"/>
      <c r="AM126" s="946"/>
      <c r="AN126" s="946"/>
      <c r="AO126" s="947"/>
      <c r="AP126" s="949" t="s">
        <v>188</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491</v>
      </c>
      <c r="CQ126" s="910"/>
      <c r="CR126" s="910"/>
      <c r="CS126" s="910"/>
      <c r="CT126" s="910"/>
      <c r="CU126" s="910"/>
      <c r="CV126" s="910"/>
      <c r="CW126" s="910"/>
      <c r="CX126" s="910"/>
      <c r="CY126" s="910"/>
      <c r="CZ126" s="910"/>
      <c r="DA126" s="910"/>
      <c r="DB126" s="910"/>
      <c r="DC126" s="910"/>
      <c r="DD126" s="910"/>
      <c r="DE126" s="910"/>
      <c r="DF126" s="911"/>
      <c r="DG126" s="912" t="s">
        <v>455</v>
      </c>
      <c r="DH126" s="913"/>
      <c r="DI126" s="913"/>
      <c r="DJ126" s="913"/>
      <c r="DK126" s="913"/>
      <c r="DL126" s="913" t="s">
        <v>455</v>
      </c>
      <c r="DM126" s="913"/>
      <c r="DN126" s="913"/>
      <c r="DO126" s="913"/>
      <c r="DP126" s="913"/>
      <c r="DQ126" s="913" t="s">
        <v>188</v>
      </c>
      <c r="DR126" s="913"/>
      <c r="DS126" s="913"/>
      <c r="DT126" s="913"/>
      <c r="DU126" s="913"/>
      <c r="DV126" s="914" t="s">
        <v>188</v>
      </c>
      <c r="DW126" s="914"/>
      <c r="DX126" s="914"/>
      <c r="DY126" s="914"/>
      <c r="DZ126" s="915"/>
    </row>
    <row r="127" spans="1:130" s="224" customFormat="1" ht="26.25" customHeight="1" x14ac:dyDescent="0.15">
      <c r="A127" s="1046"/>
      <c r="B127" s="938"/>
      <c r="C127" s="960" t="s">
        <v>492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188</v>
      </c>
      <c r="AB127" s="946"/>
      <c r="AC127" s="946"/>
      <c r="AD127" s="946"/>
      <c r="AE127" s="947"/>
      <c r="AF127" s="948" t="s">
        <v>188</v>
      </c>
      <c r="AG127" s="946"/>
      <c r="AH127" s="946"/>
      <c r="AI127" s="946"/>
      <c r="AJ127" s="947"/>
      <c r="AK127" s="948" t="s">
        <v>188</v>
      </c>
      <c r="AL127" s="946"/>
      <c r="AM127" s="946"/>
      <c r="AN127" s="946"/>
      <c r="AO127" s="947"/>
      <c r="AP127" s="949" t="s">
        <v>464</v>
      </c>
      <c r="AQ127" s="950"/>
      <c r="AR127" s="950"/>
      <c r="AS127" s="950"/>
      <c r="AT127" s="951"/>
      <c r="AU127" s="226"/>
      <c r="AV127" s="226"/>
      <c r="AW127" s="226"/>
      <c r="AX127" s="1019" t="s">
        <v>493</v>
      </c>
      <c r="AY127" s="1020"/>
      <c r="AZ127" s="1020"/>
      <c r="BA127" s="1020"/>
      <c r="BB127" s="1020"/>
      <c r="BC127" s="1020"/>
      <c r="BD127" s="1020"/>
      <c r="BE127" s="1021"/>
      <c r="BF127" s="1022" t="s">
        <v>494</v>
      </c>
      <c r="BG127" s="1020"/>
      <c r="BH127" s="1020"/>
      <c r="BI127" s="1020"/>
      <c r="BJ127" s="1020"/>
      <c r="BK127" s="1020"/>
      <c r="BL127" s="1021"/>
      <c r="BM127" s="1022" t="s">
        <v>495</v>
      </c>
      <c r="BN127" s="1020"/>
      <c r="BO127" s="1020"/>
      <c r="BP127" s="1020"/>
      <c r="BQ127" s="1020"/>
      <c r="BR127" s="1020"/>
      <c r="BS127" s="1021"/>
      <c r="BT127" s="1022" t="s">
        <v>496</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497</v>
      </c>
      <c r="CQ127" s="910"/>
      <c r="CR127" s="910"/>
      <c r="CS127" s="910"/>
      <c r="CT127" s="910"/>
      <c r="CU127" s="910"/>
      <c r="CV127" s="910"/>
      <c r="CW127" s="910"/>
      <c r="CX127" s="910"/>
      <c r="CY127" s="910"/>
      <c r="CZ127" s="910"/>
      <c r="DA127" s="910"/>
      <c r="DB127" s="910"/>
      <c r="DC127" s="910"/>
      <c r="DD127" s="910"/>
      <c r="DE127" s="910"/>
      <c r="DF127" s="911"/>
      <c r="DG127" s="912" t="s">
        <v>188</v>
      </c>
      <c r="DH127" s="913"/>
      <c r="DI127" s="913"/>
      <c r="DJ127" s="913"/>
      <c r="DK127" s="913"/>
      <c r="DL127" s="913" t="s">
        <v>188</v>
      </c>
      <c r="DM127" s="913"/>
      <c r="DN127" s="913"/>
      <c r="DO127" s="913"/>
      <c r="DP127" s="913"/>
      <c r="DQ127" s="913" t="s">
        <v>455</v>
      </c>
      <c r="DR127" s="913"/>
      <c r="DS127" s="913"/>
      <c r="DT127" s="913"/>
      <c r="DU127" s="913"/>
      <c r="DV127" s="914" t="s">
        <v>188</v>
      </c>
      <c r="DW127" s="914"/>
      <c r="DX127" s="914"/>
      <c r="DY127" s="914"/>
      <c r="DZ127" s="915"/>
    </row>
    <row r="128" spans="1:130" s="224" customFormat="1" ht="26.25" customHeight="1" thickBot="1" x14ac:dyDescent="0.2">
      <c r="A128" s="1029" t="s">
        <v>498</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499</v>
      </c>
      <c r="X128" s="1031"/>
      <c r="Y128" s="1031"/>
      <c r="Z128" s="1032"/>
      <c r="AA128" s="1033">
        <v>1677234</v>
      </c>
      <c r="AB128" s="1034"/>
      <c r="AC128" s="1034"/>
      <c r="AD128" s="1034"/>
      <c r="AE128" s="1035"/>
      <c r="AF128" s="1036">
        <v>1675545</v>
      </c>
      <c r="AG128" s="1034"/>
      <c r="AH128" s="1034"/>
      <c r="AI128" s="1034"/>
      <c r="AJ128" s="1035"/>
      <c r="AK128" s="1036">
        <v>1628614</v>
      </c>
      <c r="AL128" s="1034"/>
      <c r="AM128" s="1034"/>
      <c r="AN128" s="1034"/>
      <c r="AO128" s="1035"/>
      <c r="AP128" s="1037"/>
      <c r="AQ128" s="1038"/>
      <c r="AR128" s="1038"/>
      <c r="AS128" s="1038"/>
      <c r="AT128" s="1039"/>
      <c r="AU128" s="226"/>
      <c r="AV128" s="226"/>
      <c r="AW128" s="226"/>
      <c r="AX128" s="883" t="s">
        <v>500</v>
      </c>
      <c r="AY128" s="884"/>
      <c r="AZ128" s="884"/>
      <c r="BA128" s="884"/>
      <c r="BB128" s="884"/>
      <c r="BC128" s="884"/>
      <c r="BD128" s="884"/>
      <c r="BE128" s="885"/>
      <c r="BF128" s="1040" t="s">
        <v>188</v>
      </c>
      <c r="BG128" s="1041"/>
      <c r="BH128" s="1041"/>
      <c r="BI128" s="1041"/>
      <c r="BJ128" s="1041"/>
      <c r="BK128" s="1041"/>
      <c r="BL128" s="1042"/>
      <c r="BM128" s="1040">
        <v>11.25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501</v>
      </c>
      <c r="CQ128" s="713"/>
      <c r="CR128" s="713"/>
      <c r="CS128" s="713"/>
      <c r="CT128" s="713"/>
      <c r="CU128" s="713"/>
      <c r="CV128" s="713"/>
      <c r="CW128" s="713"/>
      <c r="CX128" s="713"/>
      <c r="CY128" s="713"/>
      <c r="CZ128" s="713"/>
      <c r="DA128" s="713"/>
      <c r="DB128" s="713"/>
      <c r="DC128" s="713"/>
      <c r="DD128" s="713"/>
      <c r="DE128" s="713"/>
      <c r="DF128" s="1024"/>
      <c r="DG128" s="1025" t="s">
        <v>188</v>
      </c>
      <c r="DH128" s="1026"/>
      <c r="DI128" s="1026"/>
      <c r="DJ128" s="1026"/>
      <c r="DK128" s="1026"/>
      <c r="DL128" s="1026" t="s">
        <v>455</v>
      </c>
      <c r="DM128" s="1026"/>
      <c r="DN128" s="1026"/>
      <c r="DO128" s="1026"/>
      <c r="DP128" s="1026"/>
      <c r="DQ128" s="1026" t="s">
        <v>450</v>
      </c>
      <c r="DR128" s="1026"/>
      <c r="DS128" s="1026"/>
      <c r="DT128" s="1026"/>
      <c r="DU128" s="1026"/>
      <c r="DV128" s="1027" t="s">
        <v>188</v>
      </c>
      <c r="DW128" s="1027"/>
      <c r="DX128" s="1027"/>
      <c r="DY128" s="1027"/>
      <c r="DZ128" s="1028"/>
    </row>
    <row r="129" spans="1:131" s="224" customFormat="1" ht="26.25" customHeight="1" x14ac:dyDescent="0.15">
      <c r="A129" s="921" t="s">
        <v>110</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502</v>
      </c>
      <c r="X129" s="1058"/>
      <c r="Y129" s="1058"/>
      <c r="Z129" s="1059"/>
      <c r="AA129" s="945">
        <v>65017346</v>
      </c>
      <c r="AB129" s="946"/>
      <c r="AC129" s="946"/>
      <c r="AD129" s="946"/>
      <c r="AE129" s="947"/>
      <c r="AF129" s="948">
        <v>67851036</v>
      </c>
      <c r="AG129" s="946"/>
      <c r="AH129" s="946"/>
      <c r="AI129" s="946"/>
      <c r="AJ129" s="947"/>
      <c r="AK129" s="948">
        <v>66367120</v>
      </c>
      <c r="AL129" s="946"/>
      <c r="AM129" s="946"/>
      <c r="AN129" s="946"/>
      <c r="AO129" s="947"/>
      <c r="AP129" s="1060"/>
      <c r="AQ129" s="1061"/>
      <c r="AR129" s="1061"/>
      <c r="AS129" s="1061"/>
      <c r="AT129" s="1062"/>
      <c r="AU129" s="227"/>
      <c r="AV129" s="227"/>
      <c r="AW129" s="227"/>
      <c r="AX129" s="1052" t="s">
        <v>503</v>
      </c>
      <c r="AY129" s="910"/>
      <c r="AZ129" s="910"/>
      <c r="BA129" s="910"/>
      <c r="BB129" s="910"/>
      <c r="BC129" s="910"/>
      <c r="BD129" s="910"/>
      <c r="BE129" s="911"/>
      <c r="BF129" s="1053" t="s">
        <v>188</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504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505</v>
      </c>
      <c r="X130" s="1058"/>
      <c r="Y130" s="1058"/>
      <c r="Z130" s="1059"/>
      <c r="AA130" s="945">
        <v>9164942</v>
      </c>
      <c r="AB130" s="946"/>
      <c r="AC130" s="946"/>
      <c r="AD130" s="946"/>
      <c r="AE130" s="947"/>
      <c r="AF130" s="948">
        <v>9040012</v>
      </c>
      <c r="AG130" s="946"/>
      <c r="AH130" s="946"/>
      <c r="AI130" s="946"/>
      <c r="AJ130" s="947"/>
      <c r="AK130" s="948">
        <v>9028524</v>
      </c>
      <c r="AL130" s="946"/>
      <c r="AM130" s="946"/>
      <c r="AN130" s="946"/>
      <c r="AO130" s="947"/>
      <c r="AP130" s="1060"/>
      <c r="AQ130" s="1061"/>
      <c r="AR130" s="1061"/>
      <c r="AS130" s="1061"/>
      <c r="AT130" s="1062"/>
      <c r="AU130" s="227"/>
      <c r="AV130" s="227"/>
      <c r="AW130" s="227"/>
      <c r="AX130" s="1052" t="s">
        <v>506</v>
      </c>
      <c r="AY130" s="910"/>
      <c r="AZ130" s="910"/>
      <c r="BA130" s="910"/>
      <c r="BB130" s="910"/>
      <c r="BC130" s="910"/>
      <c r="BD130" s="910"/>
      <c r="BE130" s="911"/>
      <c r="BF130" s="1088">
        <v>10.199999999999999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507</v>
      </c>
      <c r="X131" s="1095"/>
      <c r="Y131" s="1095"/>
      <c r="Z131" s="1096"/>
      <c r="AA131" s="991">
        <v>55852404</v>
      </c>
      <c r="AB131" s="973"/>
      <c r="AC131" s="973"/>
      <c r="AD131" s="973"/>
      <c r="AE131" s="974"/>
      <c r="AF131" s="972">
        <v>58811024</v>
      </c>
      <c r="AG131" s="973"/>
      <c r="AH131" s="973"/>
      <c r="AI131" s="973"/>
      <c r="AJ131" s="974"/>
      <c r="AK131" s="972">
        <v>57338596</v>
      </c>
      <c r="AL131" s="973"/>
      <c r="AM131" s="973"/>
      <c r="AN131" s="973"/>
      <c r="AO131" s="974"/>
      <c r="AP131" s="1097"/>
      <c r="AQ131" s="1098"/>
      <c r="AR131" s="1098"/>
      <c r="AS131" s="1098"/>
      <c r="AT131" s="1099"/>
      <c r="AU131" s="227"/>
      <c r="AV131" s="227"/>
      <c r="AW131" s="227"/>
      <c r="AX131" s="1070" t="s">
        <v>508</v>
      </c>
      <c r="AY131" s="713"/>
      <c r="AZ131" s="713"/>
      <c r="BA131" s="713"/>
      <c r="BB131" s="713"/>
      <c r="BC131" s="713"/>
      <c r="BD131" s="713"/>
      <c r="BE131" s="1024"/>
      <c r="BF131" s="1071">
        <v>71.2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509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510</v>
      </c>
      <c r="W132" s="1081"/>
      <c r="X132" s="1081"/>
      <c r="Y132" s="1081"/>
      <c r="Z132" s="1082"/>
      <c r="AA132" s="1083">
        <v>9.9059441970000002</v>
      </c>
      <c r="AB132" s="1084"/>
      <c r="AC132" s="1084"/>
      <c r="AD132" s="1084"/>
      <c r="AE132" s="1085"/>
      <c r="AF132" s="1086">
        <v>9.9226798760000001</v>
      </c>
      <c r="AG132" s="1084"/>
      <c r="AH132" s="1084"/>
      <c r="AI132" s="1084"/>
      <c r="AJ132" s="1085"/>
      <c r="AK132" s="1086">
        <v>11.02674017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511</v>
      </c>
      <c r="W133" s="1064"/>
      <c r="X133" s="1064"/>
      <c r="Y133" s="1064"/>
      <c r="Z133" s="1065"/>
      <c r="AA133" s="1066">
        <v>9.6999999999999993</v>
      </c>
      <c r="AB133" s="1067"/>
      <c r="AC133" s="1067"/>
      <c r="AD133" s="1067"/>
      <c r="AE133" s="1068"/>
      <c r="AF133" s="1066">
        <v>9.9</v>
      </c>
      <c r="AG133" s="1067"/>
      <c r="AH133" s="1067"/>
      <c r="AI133" s="1067"/>
      <c r="AJ133" s="1068"/>
      <c r="AK133" s="1066">
        <v>10.199999999999999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m5MSI0ahzvgqYEbM9GqdJwvRU4KZgdDuzjSD/Yk143F34KwyAZzE3gPjSGERjHzOAEOsafzjThS4hGwkcSU7g==" saltValue="gvG2rYBK3V+KB/udCaAa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X58" zoomScaleNormal="85" zoomScaleSheetLayoutView="100" workbookViewId="0">
      <selection activeCell="CR27" sqref="CR27"/>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03RXkNPS7LLodTDVCYpdcyr8UI3cruaAQkkeTt3fSy6UxnP7/V68xHtVsMr9ivBqT7KXdTfthRIXgwmBRZ1HZg==" saltValue="7vUbtrwAOAjCMJGwONX9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GutZDs6V3qdXCKhVkhb+tjnPDPIA/NkjDPXOpVFc3p2quMURW4OtD1g2bKkXgEZKFJWpRkGcjim/gmeFg+hOw==" saltValue="u89kz6mMucJ46Hkx/N7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E16" workbookViewId="0">
      <selection activeCell="AO36" sqref="AO36"/>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514</v>
      </c>
      <c r="AL6" s="260"/>
      <c r="AM6" s="260"/>
      <c r="AN6" s="260"/>
    </row>
    <row r="7" spans="1:46" ht="13.5" customHeight="1" x14ac:dyDescent="0.15">
      <c r="A7" s="259"/>
      <c r="AK7" s="262"/>
      <c r="AL7" s="263"/>
      <c r="AM7" s="263"/>
      <c r="AN7" s="264"/>
      <c r="AO7" s="1101" t="s">
        <v>515</v>
      </c>
      <c r="AP7" s="265"/>
      <c r="AQ7" s="266" t="s">
        <v>516</v>
      </c>
      <c r="AR7" s="267"/>
    </row>
    <row r="8" spans="1:46" x14ac:dyDescent="0.15">
      <c r="A8" s="259"/>
      <c r="AK8" s="268"/>
      <c r="AL8" s="269"/>
      <c r="AM8" s="269"/>
      <c r="AN8" s="270"/>
      <c r="AO8" s="1102"/>
      <c r="AP8" s="271" t="s">
        <v>517</v>
      </c>
      <c r="AQ8" s="272" t="s">
        <v>518</v>
      </c>
      <c r="AR8" s="273" t="s">
        <v>519</v>
      </c>
    </row>
    <row r="9" spans="1:46" x14ac:dyDescent="0.15">
      <c r="A9" s="259"/>
      <c r="AK9" s="1103" t="s">
        <v>520</v>
      </c>
      <c r="AL9" s="1104"/>
      <c r="AM9" s="1104"/>
      <c r="AN9" s="1105"/>
      <c r="AO9" s="274">
        <v>15555682</v>
      </c>
      <c r="AP9" s="274">
        <v>54975</v>
      </c>
      <c r="AQ9" s="275">
        <v>63571</v>
      </c>
      <c r="AR9" s="276">
        <v>-13.5</v>
      </c>
    </row>
    <row r="10" spans="1:46" ht="13.5" customHeight="1" x14ac:dyDescent="0.15">
      <c r="A10" s="259"/>
      <c r="AK10" s="1103" t="s">
        <v>521</v>
      </c>
      <c r="AL10" s="1104"/>
      <c r="AM10" s="1104"/>
      <c r="AN10" s="1105"/>
      <c r="AO10" s="277">
        <v>2895784</v>
      </c>
      <c r="AP10" s="277">
        <v>10234</v>
      </c>
      <c r="AQ10" s="278">
        <v>1690</v>
      </c>
      <c r="AR10" s="279">
        <v>505.6</v>
      </c>
    </row>
    <row r="11" spans="1:46" ht="13.5" customHeight="1" x14ac:dyDescent="0.15">
      <c r="A11" s="259"/>
      <c r="AK11" s="1103" t="s">
        <v>522</v>
      </c>
      <c r="AL11" s="1104"/>
      <c r="AM11" s="1104"/>
      <c r="AN11" s="1105"/>
      <c r="AO11" s="277">
        <v>88688</v>
      </c>
      <c r="AP11" s="277">
        <v>313</v>
      </c>
      <c r="AQ11" s="278">
        <v>679</v>
      </c>
      <c r="AR11" s="279">
        <v>-53.9</v>
      </c>
    </row>
    <row r="12" spans="1:46" ht="13.5" customHeight="1" x14ac:dyDescent="0.15">
      <c r="A12" s="259"/>
      <c r="AK12" s="1103" t="s">
        <v>523</v>
      </c>
      <c r="AL12" s="1104"/>
      <c r="AM12" s="1104"/>
      <c r="AN12" s="1105"/>
      <c r="AO12" s="277" t="s">
        <v>524</v>
      </c>
      <c r="AP12" s="277" t="s">
        <v>524</v>
      </c>
      <c r="AQ12" s="278">
        <v>23</v>
      </c>
      <c r="AR12" s="279" t="s">
        <v>524</v>
      </c>
    </row>
    <row r="13" spans="1:46" ht="13.5" customHeight="1" x14ac:dyDescent="0.15">
      <c r="A13" s="259"/>
      <c r="AK13" s="1103" t="s">
        <v>525</v>
      </c>
      <c r="AL13" s="1104"/>
      <c r="AM13" s="1104"/>
      <c r="AN13" s="1105"/>
      <c r="AO13" s="277">
        <v>465878</v>
      </c>
      <c r="AP13" s="277">
        <v>1646</v>
      </c>
      <c r="AQ13" s="278">
        <v>1992</v>
      </c>
      <c r="AR13" s="279">
        <v>-17.399999999999999</v>
      </c>
    </row>
    <row r="14" spans="1:46" ht="13.5" customHeight="1" x14ac:dyDescent="0.15">
      <c r="A14" s="259"/>
      <c r="AK14" s="1103" t="s">
        <v>526</v>
      </c>
      <c r="AL14" s="1104"/>
      <c r="AM14" s="1104"/>
      <c r="AN14" s="1105"/>
      <c r="AO14" s="277">
        <v>554141</v>
      </c>
      <c r="AP14" s="277">
        <v>1958</v>
      </c>
      <c r="AQ14" s="278">
        <v>1254</v>
      </c>
      <c r="AR14" s="279">
        <v>56.1</v>
      </c>
    </row>
    <row r="15" spans="1:46" ht="13.5" customHeight="1" x14ac:dyDescent="0.15">
      <c r="A15" s="259"/>
      <c r="AK15" s="1106" t="s">
        <v>527</v>
      </c>
      <c r="AL15" s="1107"/>
      <c r="AM15" s="1107"/>
      <c r="AN15" s="1108"/>
      <c r="AO15" s="277">
        <v>-1013597</v>
      </c>
      <c r="AP15" s="277">
        <v>-3582</v>
      </c>
      <c r="AQ15" s="278">
        <v>-3845</v>
      </c>
      <c r="AR15" s="279">
        <v>-6.8</v>
      </c>
    </row>
    <row r="16" spans="1:46" x14ac:dyDescent="0.15">
      <c r="A16" s="259"/>
      <c r="AK16" s="1106" t="s">
        <v>191</v>
      </c>
      <c r="AL16" s="1107"/>
      <c r="AM16" s="1107"/>
      <c r="AN16" s="1108"/>
      <c r="AO16" s="277">
        <v>18546576</v>
      </c>
      <c r="AP16" s="277">
        <v>65545</v>
      </c>
      <c r="AQ16" s="278">
        <v>65365</v>
      </c>
      <c r="AR16" s="279">
        <v>0.3</v>
      </c>
    </row>
    <row r="17" spans="1:46" x14ac:dyDescent="0.15">
      <c r="A17" s="259"/>
    </row>
    <row r="18" spans="1:46" x14ac:dyDescent="0.15">
      <c r="A18" s="259"/>
      <c r="AQ18" s="280"/>
      <c r="AR18" s="280"/>
    </row>
    <row r="19" spans="1:46" x14ac:dyDescent="0.15">
      <c r="A19" s="259"/>
      <c r="AK19" s="255" t="s">
        <v>528</v>
      </c>
    </row>
    <row r="20" spans="1:46" x14ac:dyDescent="0.15">
      <c r="A20" s="259"/>
      <c r="AK20" s="281"/>
      <c r="AL20" s="282"/>
      <c r="AM20" s="282"/>
      <c r="AN20" s="283"/>
      <c r="AO20" s="284" t="s">
        <v>529</v>
      </c>
      <c r="AP20" s="285" t="s">
        <v>530</v>
      </c>
      <c r="AQ20" s="286" t="s">
        <v>531</v>
      </c>
      <c r="AR20" s="287"/>
    </row>
    <row r="21" spans="1:46" s="260" customFormat="1" x14ac:dyDescent="0.15">
      <c r="A21" s="288"/>
      <c r="AK21" s="1109" t="s">
        <v>532</v>
      </c>
      <c r="AL21" s="1110"/>
      <c r="AM21" s="1110"/>
      <c r="AN21" s="1111"/>
      <c r="AO21" s="289">
        <v>6.11</v>
      </c>
      <c r="AP21" s="290">
        <v>6.46</v>
      </c>
      <c r="AQ21" s="291">
        <v>-0.35</v>
      </c>
      <c r="AS21" s="292"/>
      <c r="AT21" s="288"/>
    </row>
    <row r="22" spans="1:46" s="260" customFormat="1" x14ac:dyDescent="0.15">
      <c r="A22" s="288"/>
      <c r="AK22" s="1109" t="s">
        <v>533</v>
      </c>
      <c r="AL22" s="1110"/>
      <c r="AM22" s="1110"/>
      <c r="AN22" s="1111"/>
      <c r="AO22" s="293">
        <v>98.5</v>
      </c>
      <c r="AP22" s="294">
        <v>99.4</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534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535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536</v>
      </c>
      <c r="AL29" s="260"/>
      <c r="AM29" s="260"/>
      <c r="AN29" s="260"/>
      <c r="AS29" s="302"/>
    </row>
    <row r="30" spans="1:46" ht="13.5" customHeight="1" x14ac:dyDescent="0.15">
      <c r="A30" s="259"/>
      <c r="AK30" s="262"/>
      <c r="AL30" s="263"/>
      <c r="AM30" s="263"/>
      <c r="AN30" s="264"/>
      <c r="AO30" s="1101" t="s">
        <v>515</v>
      </c>
      <c r="AP30" s="265"/>
      <c r="AQ30" s="266" t="s">
        <v>516</v>
      </c>
      <c r="AR30" s="267"/>
    </row>
    <row r="31" spans="1:46" x14ac:dyDescent="0.15">
      <c r="A31" s="259"/>
      <c r="AK31" s="268"/>
      <c r="AL31" s="269"/>
      <c r="AM31" s="269"/>
      <c r="AN31" s="270"/>
      <c r="AO31" s="1102"/>
      <c r="AP31" s="271" t="s">
        <v>517</v>
      </c>
      <c r="AQ31" s="272" t="s">
        <v>518</v>
      </c>
      <c r="AR31" s="273" t="s">
        <v>519</v>
      </c>
    </row>
    <row r="32" spans="1:46" ht="27" customHeight="1" x14ac:dyDescent="0.15">
      <c r="A32" s="259"/>
      <c r="AK32" s="1117" t="s">
        <v>537</v>
      </c>
      <c r="AL32" s="1118"/>
      <c r="AM32" s="1118"/>
      <c r="AN32" s="1119"/>
      <c r="AO32" s="303">
        <v>12844198</v>
      </c>
      <c r="AP32" s="303">
        <v>45392</v>
      </c>
      <c r="AQ32" s="304">
        <v>37452</v>
      </c>
      <c r="AR32" s="305">
        <v>21.2</v>
      </c>
    </row>
    <row r="33" spans="1:46" ht="13.5" customHeight="1" x14ac:dyDescent="0.15">
      <c r="A33" s="259"/>
      <c r="AK33" s="1117" t="s">
        <v>538</v>
      </c>
      <c r="AL33" s="1118"/>
      <c r="AM33" s="1118"/>
      <c r="AN33" s="1119"/>
      <c r="AO33" s="303" t="s">
        <v>524</v>
      </c>
      <c r="AP33" s="303" t="s">
        <v>524</v>
      </c>
      <c r="AQ33" s="304" t="s">
        <v>524</v>
      </c>
      <c r="AR33" s="305" t="s">
        <v>524</v>
      </c>
    </row>
    <row r="34" spans="1:46" ht="27" customHeight="1" x14ac:dyDescent="0.15">
      <c r="A34" s="259"/>
      <c r="AK34" s="1117" t="s">
        <v>539</v>
      </c>
      <c r="AL34" s="1118"/>
      <c r="AM34" s="1118"/>
      <c r="AN34" s="1119"/>
      <c r="AO34" s="303" t="s">
        <v>524</v>
      </c>
      <c r="AP34" s="303" t="s">
        <v>524</v>
      </c>
      <c r="AQ34" s="304">
        <v>45</v>
      </c>
      <c r="AR34" s="305" t="s">
        <v>524</v>
      </c>
    </row>
    <row r="35" spans="1:46" ht="27" customHeight="1" x14ac:dyDescent="0.15">
      <c r="A35" s="259"/>
      <c r="AK35" s="1117" t="s">
        <v>540</v>
      </c>
      <c r="AL35" s="1118"/>
      <c r="AM35" s="1118"/>
      <c r="AN35" s="1119"/>
      <c r="AO35" s="303">
        <v>3317906</v>
      </c>
      <c r="AP35" s="303">
        <v>11726</v>
      </c>
      <c r="AQ35" s="304">
        <v>8356</v>
      </c>
      <c r="AR35" s="305">
        <v>40.299999999999997</v>
      </c>
    </row>
    <row r="36" spans="1:46" ht="27" customHeight="1" x14ac:dyDescent="0.15">
      <c r="A36" s="259"/>
      <c r="AK36" s="1117" t="s">
        <v>541</v>
      </c>
      <c r="AL36" s="1118"/>
      <c r="AM36" s="1118"/>
      <c r="AN36" s="1119"/>
      <c r="AO36" s="303">
        <v>552199</v>
      </c>
      <c r="AP36" s="303">
        <v>1952</v>
      </c>
      <c r="AQ36" s="304">
        <v>443</v>
      </c>
      <c r="AR36" s="305">
        <v>340.6</v>
      </c>
    </row>
    <row r="37" spans="1:46" ht="13.5" customHeight="1" x14ac:dyDescent="0.15">
      <c r="A37" s="259"/>
      <c r="AK37" s="1117" t="s">
        <v>542</v>
      </c>
      <c r="AL37" s="1118"/>
      <c r="AM37" s="1118"/>
      <c r="AN37" s="1119"/>
      <c r="AO37" s="303">
        <v>265413</v>
      </c>
      <c r="AP37" s="303">
        <v>938</v>
      </c>
      <c r="AQ37" s="304">
        <v>649</v>
      </c>
      <c r="AR37" s="305">
        <v>44.5</v>
      </c>
    </row>
    <row r="38" spans="1:46" ht="27" customHeight="1" x14ac:dyDescent="0.15">
      <c r="A38" s="259"/>
      <c r="AK38" s="1120" t="s">
        <v>543</v>
      </c>
      <c r="AL38" s="1121"/>
      <c r="AM38" s="1121"/>
      <c r="AN38" s="1122"/>
      <c r="AO38" s="306" t="s">
        <v>524</v>
      </c>
      <c r="AP38" s="306" t="s">
        <v>524</v>
      </c>
      <c r="AQ38" s="307">
        <v>1</v>
      </c>
      <c r="AR38" s="295" t="s">
        <v>524</v>
      </c>
      <c r="AS38" s="302"/>
    </row>
    <row r="39" spans="1:46" x14ac:dyDescent="0.15">
      <c r="A39" s="259"/>
      <c r="AK39" s="1120" t="s">
        <v>544</v>
      </c>
      <c r="AL39" s="1121"/>
      <c r="AM39" s="1121"/>
      <c r="AN39" s="1122"/>
      <c r="AO39" s="303">
        <v>-1628614</v>
      </c>
      <c r="AP39" s="303">
        <v>-5756</v>
      </c>
      <c r="AQ39" s="304">
        <v>-7867</v>
      </c>
      <c r="AR39" s="305">
        <v>-26.8</v>
      </c>
      <c r="AS39" s="302"/>
    </row>
    <row r="40" spans="1:46" ht="27" customHeight="1" x14ac:dyDescent="0.15">
      <c r="A40" s="259"/>
      <c r="AK40" s="1117" t="s">
        <v>545</v>
      </c>
      <c r="AL40" s="1118"/>
      <c r="AM40" s="1118"/>
      <c r="AN40" s="1119"/>
      <c r="AO40" s="303">
        <v>-9028524</v>
      </c>
      <c r="AP40" s="303">
        <v>-31907</v>
      </c>
      <c r="AQ40" s="304">
        <v>-28343</v>
      </c>
      <c r="AR40" s="305">
        <v>12.6</v>
      </c>
      <c r="AS40" s="302"/>
    </row>
    <row r="41" spans="1:46" x14ac:dyDescent="0.15">
      <c r="A41" s="259"/>
      <c r="AK41" s="1123" t="s">
        <v>303</v>
      </c>
      <c r="AL41" s="1124"/>
      <c r="AM41" s="1124"/>
      <c r="AN41" s="1125"/>
      <c r="AO41" s="303">
        <v>6322578</v>
      </c>
      <c r="AP41" s="303">
        <v>22344</v>
      </c>
      <c r="AQ41" s="304">
        <v>10736</v>
      </c>
      <c r="AR41" s="305">
        <v>108.1</v>
      </c>
      <c r="AS41" s="302"/>
    </row>
    <row r="42" spans="1:46" x14ac:dyDescent="0.15">
      <c r="A42" s="259"/>
      <c r="AK42" s="308" t="s">
        <v>546</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547</v>
      </c>
    </row>
    <row r="48" spans="1:46" x14ac:dyDescent="0.15">
      <c r="A48" s="259"/>
      <c r="AK48" s="313" t="s">
        <v>548</v>
      </c>
      <c r="AL48" s="313"/>
      <c r="AM48" s="313"/>
      <c r="AN48" s="313"/>
      <c r="AO48" s="313"/>
      <c r="AP48" s="313"/>
      <c r="AQ48" s="314"/>
      <c r="AR48" s="313"/>
    </row>
    <row r="49" spans="1:44" ht="13.5" customHeight="1" x14ac:dyDescent="0.15">
      <c r="A49" s="259"/>
      <c r="AK49" s="315"/>
      <c r="AL49" s="316"/>
      <c r="AM49" s="1112" t="s">
        <v>515</v>
      </c>
      <c r="AN49" s="1114" t="s">
        <v>549</v>
      </c>
      <c r="AO49" s="1115"/>
      <c r="AP49" s="1115"/>
      <c r="AQ49" s="1115"/>
      <c r="AR49" s="1116"/>
    </row>
    <row r="50" spans="1:44" x14ac:dyDescent="0.15">
      <c r="A50" s="259"/>
      <c r="AK50" s="317"/>
      <c r="AL50" s="318"/>
      <c r="AM50" s="1113"/>
      <c r="AN50" s="319" t="s">
        <v>550</v>
      </c>
      <c r="AO50" s="320" t="s">
        <v>551</v>
      </c>
      <c r="AP50" s="321" t="s">
        <v>552</v>
      </c>
      <c r="AQ50" s="322" t="s">
        <v>553</v>
      </c>
      <c r="AR50" s="323" t="s">
        <v>554</v>
      </c>
    </row>
    <row r="51" spans="1:44" x14ac:dyDescent="0.15">
      <c r="A51" s="259"/>
      <c r="AK51" s="315" t="s">
        <v>555</v>
      </c>
      <c r="AL51" s="316"/>
      <c r="AM51" s="324">
        <v>13192603</v>
      </c>
      <c r="AN51" s="325">
        <v>45470</v>
      </c>
      <c r="AO51" s="326">
        <v>14.4</v>
      </c>
      <c r="AP51" s="327">
        <v>46457</v>
      </c>
      <c r="AQ51" s="328">
        <v>-3.4</v>
      </c>
      <c r="AR51" s="329">
        <v>17.8</v>
      </c>
    </row>
    <row r="52" spans="1:44" x14ac:dyDescent="0.15">
      <c r="A52" s="259"/>
      <c r="AK52" s="330"/>
      <c r="AL52" s="331" t="s">
        <v>556</v>
      </c>
      <c r="AM52" s="332">
        <v>6268833</v>
      </c>
      <c r="AN52" s="333">
        <v>21607</v>
      </c>
      <c r="AO52" s="334">
        <v>14.2</v>
      </c>
      <c r="AP52" s="335">
        <v>24020</v>
      </c>
      <c r="AQ52" s="336">
        <v>-4.5999999999999996</v>
      </c>
      <c r="AR52" s="337">
        <v>18.8</v>
      </c>
    </row>
    <row r="53" spans="1:44" x14ac:dyDescent="0.15">
      <c r="A53" s="259"/>
      <c r="AK53" s="315" t="s">
        <v>557</v>
      </c>
      <c r="AL53" s="316"/>
      <c r="AM53" s="324">
        <v>17184888</v>
      </c>
      <c r="AN53" s="325">
        <v>59573</v>
      </c>
      <c r="AO53" s="326">
        <v>31</v>
      </c>
      <c r="AP53" s="327">
        <v>51849</v>
      </c>
      <c r="AQ53" s="328">
        <v>11.6</v>
      </c>
      <c r="AR53" s="329">
        <v>19.399999999999999</v>
      </c>
    </row>
    <row r="54" spans="1:44" x14ac:dyDescent="0.15">
      <c r="A54" s="259"/>
      <c r="AK54" s="330"/>
      <c r="AL54" s="331" t="s">
        <v>556</v>
      </c>
      <c r="AM54" s="332">
        <v>8033971</v>
      </c>
      <c r="AN54" s="333">
        <v>27850</v>
      </c>
      <c r="AO54" s="334">
        <v>28.9</v>
      </c>
      <c r="AP54" s="335">
        <v>26326</v>
      </c>
      <c r="AQ54" s="336">
        <v>9.6</v>
      </c>
      <c r="AR54" s="337">
        <v>19.3</v>
      </c>
    </row>
    <row r="55" spans="1:44" x14ac:dyDescent="0.15">
      <c r="A55" s="259"/>
      <c r="AK55" s="315" t="s">
        <v>558</v>
      </c>
      <c r="AL55" s="316"/>
      <c r="AM55" s="324">
        <v>17119540</v>
      </c>
      <c r="AN55" s="325">
        <v>59687</v>
      </c>
      <c r="AO55" s="326">
        <v>0.2</v>
      </c>
      <c r="AP55" s="327">
        <v>52191</v>
      </c>
      <c r="AQ55" s="328">
        <v>0.7</v>
      </c>
      <c r="AR55" s="329">
        <v>-0.5</v>
      </c>
    </row>
    <row r="56" spans="1:44" x14ac:dyDescent="0.15">
      <c r="A56" s="259"/>
      <c r="AK56" s="330"/>
      <c r="AL56" s="331" t="s">
        <v>556</v>
      </c>
      <c r="AM56" s="332">
        <v>6619108</v>
      </c>
      <c r="AN56" s="333">
        <v>23078</v>
      </c>
      <c r="AO56" s="334">
        <v>-17.100000000000001</v>
      </c>
      <c r="AP56" s="335">
        <v>26807</v>
      </c>
      <c r="AQ56" s="336">
        <v>1.8</v>
      </c>
      <c r="AR56" s="337">
        <v>-18.899999999999999</v>
      </c>
    </row>
    <row r="57" spans="1:44" x14ac:dyDescent="0.15">
      <c r="A57" s="259"/>
      <c r="AK57" s="315" t="s">
        <v>559</v>
      </c>
      <c r="AL57" s="316"/>
      <c r="AM57" s="324">
        <v>17916741</v>
      </c>
      <c r="AN57" s="325">
        <v>62806</v>
      </c>
      <c r="AO57" s="326">
        <v>5.2</v>
      </c>
      <c r="AP57" s="327">
        <v>48105</v>
      </c>
      <c r="AQ57" s="328">
        <v>-7.8</v>
      </c>
      <c r="AR57" s="329">
        <v>13</v>
      </c>
    </row>
    <row r="58" spans="1:44" x14ac:dyDescent="0.15">
      <c r="A58" s="259"/>
      <c r="AK58" s="330"/>
      <c r="AL58" s="331" t="s">
        <v>556</v>
      </c>
      <c r="AM58" s="332">
        <v>8805078</v>
      </c>
      <c r="AN58" s="333">
        <v>30866</v>
      </c>
      <c r="AO58" s="334">
        <v>33.700000000000003</v>
      </c>
      <c r="AP58" s="335">
        <v>24072</v>
      </c>
      <c r="AQ58" s="336">
        <v>-10.199999999999999</v>
      </c>
      <c r="AR58" s="337">
        <v>43.9</v>
      </c>
    </row>
    <row r="59" spans="1:44" x14ac:dyDescent="0.15">
      <c r="A59" s="259"/>
      <c r="AK59" s="315" t="s">
        <v>560</v>
      </c>
      <c r="AL59" s="316"/>
      <c r="AM59" s="324">
        <v>20774427</v>
      </c>
      <c r="AN59" s="325">
        <v>73418</v>
      </c>
      <c r="AO59" s="326">
        <v>16.899999999999999</v>
      </c>
      <c r="AP59" s="327">
        <v>47446</v>
      </c>
      <c r="AQ59" s="328">
        <v>-1.4</v>
      </c>
      <c r="AR59" s="329">
        <v>18.3</v>
      </c>
    </row>
    <row r="60" spans="1:44" x14ac:dyDescent="0.15">
      <c r="A60" s="259"/>
      <c r="AK60" s="330"/>
      <c r="AL60" s="331" t="s">
        <v>556</v>
      </c>
      <c r="AM60" s="332">
        <v>11617677</v>
      </c>
      <c r="AN60" s="333">
        <v>41058</v>
      </c>
      <c r="AO60" s="334">
        <v>33</v>
      </c>
      <c r="AP60" s="335">
        <v>24371</v>
      </c>
      <c r="AQ60" s="336">
        <v>1.2</v>
      </c>
      <c r="AR60" s="337">
        <v>31.8</v>
      </c>
    </row>
    <row r="61" spans="1:44" x14ac:dyDescent="0.15">
      <c r="A61" s="259"/>
      <c r="AK61" s="315" t="s">
        <v>561</v>
      </c>
      <c r="AL61" s="338"/>
      <c r="AM61" s="324">
        <v>17237640</v>
      </c>
      <c r="AN61" s="325">
        <v>60191</v>
      </c>
      <c r="AO61" s="326">
        <v>13.5</v>
      </c>
      <c r="AP61" s="327">
        <v>49210</v>
      </c>
      <c r="AQ61" s="339">
        <v>-0.1</v>
      </c>
      <c r="AR61" s="329">
        <v>13.6</v>
      </c>
    </row>
    <row r="62" spans="1:44" x14ac:dyDescent="0.15">
      <c r="A62" s="259"/>
      <c r="AK62" s="330"/>
      <c r="AL62" s="331" t="s">
        <v>556</v>
      </c>
      <c r="AM62" s="332">
        <v>8268933</v>
      </c>
      <c r="AN62" s="333">
        <v>28892</v>
      </c>
      <c r="AO62" s="334">
        <v>18.5</v>
      </c>
      <c r="AP62" s="335">
        <v>25119</v>
      </c>
      <c r="AQ62" s="336">
        <v>-0.4</v>
      </c>
      <c r="AR62" s="337">
        <v>18.899999999999999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FTXpbtvWKKVgp4QNQuxne/VCNjOXDpJ7lxEqEmKQR68Xv1CctqCSTpXVPlAZOb5fRaqNbQnwrPx6MnS2SAWKJQ==" saltValue="SeZuaPskxl+p6PiwIYwk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563</v>
      </c>
    </row>
    <row r="121" spans="125:125" ht="13.5" hidden="1" customHeight="1" x14ac:dyDescent="0.15">
      <c r="DU121" s="253"/>
    </row>
  </sheetData>
  <sheetProtection algorithmName="SHA-512" hashValue="XI+UlOWNSjHVry+yXJunNyKs+IQpTLA+vmorIJCfJgtz6DRI7Kbd0m8Ta/wBA24h56wAh3qT4wcVyDmLHj6XiQ==" saltValue="JxAPYRRpWJdiGAcSgVnq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A81"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564</v>
      </c>
    </row>
  </sheetData>
  <sheetProtection algorithmName="SHA-512" hashValue="J7UyvY0GL9NECXhWVKRXruotOrC7JS1hZOSaKYXo/A3k1fHJHSo9akbWyBCZQ/hqpWsCI0M4t5b2p1BgcWRPWw==" saltValue="TRTGIiZPXeWc/HpLqL3d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26" t="s">
        <v>3</v>
      </c>
      <c r="D47" s="1126"/>
      <c r="E47" s="1127"/>
      <c r="F47" s="11">
        <v>12.1</v>
      </c>
      <c r="G47" s="12">
        <v>12.08</v>
      </c>
      <c r="H47" s="12">
        <v>12.82</v>
      </c>
      <c r="I47" s="12">
        <v>13.03</v>
      </c>
      <c r="J47" s="13">
        <v>10.28</v>
      </c>
    </row>
    <row r="48" spans="2:10" ht="57.75" customHeight="1" x14ac:dyDescent="0.15">
      <c r="B48" s="14"/>
      <c r="C48" s="1128" t="s">
        <v>4</v>
      </c>
      <c r="D48" s="1128"/>
      <c r="E48" s="1129"/>
      <c r="F48" s="15">
        <v>1.61</v>
      </c>
      <c r="G48" s="16">
        <v>0.64</v>
      </c>
      <c r="H48" s="16">
        <v>1.47</v>
      </c>
      <c r="I48" s="16">
        <v>2.35</v>
      </c>
      <c r="J48" s="17">
        <v>2.74</v>
      </c>
    </row>
    <row r="49" spans="2:10" ht="57.75" customHeight="1" thickBot="1" x14ac:dyDescent="0.2">
      <c r="B49" s="18"/>
      <c r="C49" s="1130" t="s">
        <v>5</v>
      </c>
      <c r="D49" s="1130"/>
      <c r="E49" s="1131"/>
      <c r="F49" s="19" t="s">
        <v>570</v>
      </c>
      <c r="G49" s="20" t="s">
        <v>571</v>
      </c>
      <c r="H49" s="20">
        <v>1.77</v>
      </c>
      <c r="I49" s="20">
        <v>1.69</v>
      </c>
      <c r="J49" s="21" t="s">
        <v>572</v>
      </c>
    </row>
    <row r="50" spans="2:10" x14ac:dyDescent="0.15"/>
  </sheetData>
  <sheetProtection algorithmName="SHA-512" hashValue="tyenidnIE7ktdezQEvG9b7LQbjGoBXfxJlJAVYK5VOyXpQ+JwXvS1g3GFhraGviWYiJlSbVZIBHSX3IrtsJYHg==" saltValue="3J0NaBZ92KsVdQWeEBys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dcterms:created xsi:type="dcterms:W3CDTF">2024-03-14T00:59:16Z</dcterms:created>
  <dcterms:modified xsi:type="dcterms:W3CDTF">2024-09-02T02:47:22Z</dcterms:modified>
  <cp:category/>
</cp:coreProperties>
</file>