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5" yWindow="510" windowWidth="23250" windowHeight="6360"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CO35" i="9"/>
  <c r="CO36" i="9" s="1"/>
  <c r="CO37" i="9" s="1"/>
  <c r="CO38" i="9" s="1"/>
  <c r="CO39" i="9" s="1"/>
  <c r="CO40" i="9" s="1"/>
  <c r="CO41" i="9" s="1"/>
  <c r="CO42" i="9" s="1"/>
  <c r="CO43" i="9" s="1"/>
  <c r="C35" i="9"/>
  <c r="CO34" i="9"/>
  <c r="BW34" i="9"/>
  <c r="BW35" i="9" s="1"/>
  <c r="BW36" i="9" s="1"/>
  <c r="BW37" i="9" s="1"/>
  <c r="BW38" i="9" s="1"/>
  <c r="BW39" i="9" s="1"/>
  <c r="BW40" i="9" s="1"/>
  <c r="BW41" i="9" s="1"/>
  <c r="BW42" i="9" s="1"/>
  <c r="BW43" i="9" s="1"/>
  <c r="C34" i="9"/>
  <c r="C36"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 r="BE36" i="9" s="1"/>
</calcChain>
</file>

<file path=xl/sharedStrings.xml><?xml version="1.0" encoding="utf-8"?>
<sst xmlns="http://schemas.openxmlformats.org/spreadsheetml/2006/main" count="951" uniqueCount="565">
  <si>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</si>
  <si>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</si>
  <si>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</si>
  <si>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</si>
  <si>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</si>
  <si>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</si>
  <si>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</si>
  <si>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</si>
  <si>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</si>
  <si>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</si>
  <si>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</si>
  <si>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</si>
  <si>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</si>
  <si>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</si>
  <si>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</si>
  <si>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</si>
  <si>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</si>
  <si>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</si>
  <si>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</si>
  <si>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</si>
  <si>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</si>
  <si>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</si>
  <si>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</si>
  <si>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</si>
  <si>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</si>
  <si>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</si>
  <si>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</si>
  <si>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</si>
  <si>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</si>
  <si>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</si>
  <si>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</si>
  <si>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</si>
  <si>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</si>
  <si>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</si>
  <si>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</si>
  <si>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</si>
  <si>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</si>
  <si>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</si>
  <si>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</si>
  <si>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</si>
  <si>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</si>
  <si>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</si>
  <si>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</si>
  <si>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</si>
  <si>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</si>
  <si>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</si>
  <si>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</si>
  <si>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</si>
  <si>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</si>
  <si>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</si>
  <si>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</si>
  <si>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</si>
  <si>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</si>
  <si>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</si>
  <si>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</si>
  <si>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</si>
  <si>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</si>
  <si>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</si>
  <si>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</si>
  <si>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</si>
  <si>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</si>
  <si>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</si>
  <si>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</si>
  <si>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</si>
  <si>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</si>
  <si>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</si>
  <si>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</si>
  <si>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</si>
  <si>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</si>
  <si>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</si>
  <si>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</si>
  <si>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</si>
  <si>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</si>
  <si>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</si>
  <si>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</si>
  <si>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</si>
  <si>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</si>
  <si>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</si>
  <si>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</si>
  <si>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</si>
  <si>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</si>
  <si>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</si>
  <si>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</si>
  <si>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盛岡市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</si>
  <si>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</si>
  <si>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</si>
  <si>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</si>
  <si>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</si>
  <si>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</si>
  <si>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</si>
  <si>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</si>
  <si>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</si>
  <si>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</si>
  <si>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</si>
  <si>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</si>
  <si>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</si>
  <si>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</si>
  <si>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</si>
  <si>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</si>
  <si>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</si>
  <si>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</si>
  <si>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</si>
  <si>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</si>
  <si>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</si>
  <si>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</si>
  <si>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</si>
  <si>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</si>
  <si>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</si>
  <si>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</si>
  <si>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</si>
  <si>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</si>
  <si>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</si>
  <si>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</si>
  <si>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</si>
  <si>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</si>
  <si>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</si>
  <si>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</si>
  <si>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</si>
  <si>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</si>
  <si>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</si>
  <si>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</si>
  <si>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</si>
  <si>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</si>
  <si>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</si>
  <si>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</si>
  <si>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</si>
  <si>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</si>
  <si>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</si>
  <si>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</si>
  <si>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</si>
  <si>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</si>
  <si>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</si>
  <si>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</si>
  <si>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</si>
  <si>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</si>
  <si>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</si>
  <si>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</si>
  <si>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</si>
  <si>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</si>
  <si>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</si>
  <si>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</si>
  <si>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</si>
  <si>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</si>
  <si>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</si>
  <si>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</si>
  <si>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</si>
  <si>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</si>
  <si>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</si>
  <si>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</si>
  <si>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</si>
  <si>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</si>
  <si>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</si>
  <si>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</si>
  <si>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</si>
  <si>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</si>
  <si>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</si>
  <si>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</si>
  <si>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</si>
  <si>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</si>
  <si>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</si>
  <si>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</si>
  <si>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</si>
  <si>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</si>
  <si>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</si>
  <si>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</si>
  <si>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</si>
  <si>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</si>
  <si>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</si>
  <si>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</si>
  <si>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</si>
  <si>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</si>
  <si>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</si>
  <si>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</si>
  <si>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</si>
  <si>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</si>
  <si>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</si>
  <si>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</si>
  <si>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</si>
  <si>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</si>
  <si>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</si>
  <si>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</si>
  <si>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</si>
  <si>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</si>
  <si>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</si>
  <si>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</si>
  <si>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</si>
  <si>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</si>
  <si>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</si>
  <si>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</si>
  <si>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</si>
  <si>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</si>
  <si>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</si>
  <si>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</si>
  <si>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</si>
  <si>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</si>
  <si>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</si>
  <si>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</si>
  <si>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岩手県盛岡市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</si>
  <si>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</si>
  <si>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</si>
  <si>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</si>
  <si>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</si>
  <si>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</si>
  <si>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</si>
  <si>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</si>
  <si>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</si>
  <si>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</si>
  <si>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</si>
  <si>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</si>
  <si>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</si>
  <si>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</si>
  <si>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</si>
  <si>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</si>
  <si>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</si>
  <si>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</si>
  <si>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</si>
  <si>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</si>
  <si>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</si>
  <si>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</si>
  <si>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</si>
  <si>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</si>
  <si>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</si>
  <si>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</si>
  <si>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</si>
  <si>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</si>
  <si>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</si>
  <si>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</si>
  <si>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</si>
  <si>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</si>
  <si>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</si>
  <si>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</si>
  <si>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</si>
  <si>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</si>
  <si>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</si>
  <si>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</si>
  <si>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</si>
  <si>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</si>
  <si>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</si>
  <si>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</si>
  <si>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</si>
  <si>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</si>
  <si>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</si>
  <si>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</si>
  <si>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</si>
  <si>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</si>
  <si>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</si>
  <si>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</si>
  <si>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</si>
  <si>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</si>
  <si>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</si>
  <si>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</si>
  <si>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</si>
  <si>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</si>
  <si>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</si>
  <si>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</si>
  <si>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</si>
  <si>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</si>
  <si>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</si>
  <si>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</si>
  <si>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</si>
  <si>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</si>
  <si>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</si>
  <si>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</si>
  <si>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</si>
  <si>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</si>
  <si>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</si>
  <si>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</si>
  <si>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</si>
  <si>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</si>
  <si>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</si>
  <si>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</si>
  <si>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</si>
  <si>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</si>
  <si>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</si>
  <si>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</si>
  <si>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</si>
  <si>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</si>
  <si>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</si>
  <si>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</si>
  <si>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</si>
  <si>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</si>
  <si>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</si>
  <si>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</si>
  <si>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</si>
  <si>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</si>
  <si>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</si>
  <si>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</si>
  <si>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</si>
  <si>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</si>
  <si>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</si>
  <si>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</si>
  <si>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</si>
  <si>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</si>
  <si>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</si>
  <si>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</si>
  <si>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</si>
  <si>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</si>
  <si>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</si>
  <si>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</si>
  <si>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</si>
  <si>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</si>
  <si>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</si>
  <si>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</si>
  <si>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</si>
  <si>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</si>
  <si>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</si>
  <si>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</si>
  <si>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</si>
  <si>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</si>
  <si>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</si>
  <si>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</si>
  <si>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</si>
  <si>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</si>
  <si>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</si>
  <si>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</si>
  <si>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</si>
  <si>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</si>
  <si>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</si>
  <si>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</si>
  <si>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</si>
  <si>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</si>
  <si>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</si>
  <si>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</si>
  <si>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</si>
  <si>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</si>
  <si>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</si>
  <si>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</si>
  <si>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</si>
  <si>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</si>
  <si>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</si>
  <si>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</si>
  <si>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</si>
  <si>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</si>
  <si>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</si>
  <si>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</si>
  <si>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</si>
  <si>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</si>
  <si>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</si>
  <si>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</si>
  <si>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</si>
  <si>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</si>
  <si>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</si>
  <si>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</si>
  <si>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</si>
  <si>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</si>
  <si>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</si>
  <si>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岩手県盛岡市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</si>
  <si>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</si>
  <si>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</si>
  <si>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</si>
  <si>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</si>
  <si>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</si>
  <si>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</si>
  <si>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</si>
  <si>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</si>
  <si>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</si>
  <si>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</si>
  <si>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</si>
  <si>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</si>
  <si>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</si>
  <si>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</si>
  <si>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</si>
  <si>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</si>
  <si>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</si>
  <si>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</si>
  <si>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</si>
  <si>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</si>
  <si>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母子父子寡婦福祉資金貸付事業費特別会計</t>
    <phoneticPr fontId="5"/>
  </si>
  <si>
    <t>土地取得事業費特別会計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</si>
  <si>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</si>
  <si>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</si>
  <si>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</si>
  <si>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</si>
  <si>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</si>
  <si>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</si>
  <si>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</si>
  <si>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</si>
  <si>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</si>
  <si>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</si>
  <si>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</si>
  <si>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</si>
  <si>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</si>
  <si>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</si>
  <si>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</si>
  <si>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</si>
  <si>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水道事業会計</t>
    <phoneticPr fontId="5"/>
  </si>
  <si>
    <t>法適用企業</t>
    <phoneticPr fontId="5"/>
  </si>
  <si>
    <t>下水道事業会計</t>
    <phoneticPr fontId="5"/>
  </si>
  <si>
    <t>病院事業会計</t>
    <phoneticPr fontId="5"/>
  </si>
  <si>
    <t>農業集落排水事業費特別会計</t>
    <phoneticPr fontId="5"/>
  </si>
  <si>
    <t>法非適用企業</t>
    <phoneticPr fontId="5"/>
  </si>
  <si>
    <t>公設浄化槽事業費特別会計</t>
    <phoneticPr fontId="5"/>
  </si>
  <si>
    <t>中央卸売市場費特別会計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</si>
  <si>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</si>
  <si>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</si>
  <si>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</si>
  <si>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</si>
  <si>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</si>
  <si>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</si>
  <si>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</si>
  <si>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</si>
  <si>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</si>
  <si>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</si>
  <si>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</si>
  <si>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</si>
  <si>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</si>
  <si>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</si>
  <si>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</si>
  <si>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</si>
  <si>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</si>
  <si>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</si>
  <si>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</si>
  <si>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</si>
  <si>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</si>
  <si>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</si>
  <si>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</si>
  <si>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</si>
  <si>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</si>
  <si>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</si>
  <si>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</si>
  <si>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</si>
  <si>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</si>
  <si>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</si>
  <si>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</si>
  <si>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</si>
  <si>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</si>
  <si>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</si>
  <si>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</si>
  <si>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</si>
  <si>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</si>
  <si>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</si>
  <si>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</si>
  <si>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</si>
  <si>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</si>
  <si>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</si>
  <si>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</si>
  <si>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</si>
  <si>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</si>
  <si>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</si>
  <si>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</si>
  <si>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</si>
  <si>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</si>
  <si>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</si>
  <si>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</si>
  <si>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</si>
  <si>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</si>
  <si>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</si>
  <si>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</si>
  <si>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</si>
  <si>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</si>
  <si>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</si>
  <si>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</si>
  <si>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</si>
  <si>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</si>
  <si>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</si>
  <si>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</si>
  <si>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</si>
  <si>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</si>
  <si>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</si>
  <si>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</si>
  <si>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</si>
  <si>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</si>
  <si>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</si>
  <si>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</si>
  <si>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</si>
  <si>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</si>
  <si>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</si>
  <si>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</si>
  <si>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</si>
  <si>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</si>
  <si>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</si>
  <si>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</si>
  <si>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</si>
  <si>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</si>
  <si>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</si>
  <si>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</si>
  <si>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</si>
  <si>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</si>
  <si>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</si>
  <si>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</si>
  <si>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</si>
  <si>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</si>
  <si>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</si>
  <si>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</si>
  <si>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</si>
  <si>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</si>
  <si>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</si>
  <si>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</si>
  <si>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</si>
  <si>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</si>
  <si>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</si>
  <si>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</si>
  <si>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</si>
  <si>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</si>
  <si>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</si>
  <si>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</si>
  <si>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</si>
  <si>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</si>
  <si>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</si>
  <si>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</si>
  <si>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</si>
  <si>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</si>
  <si>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</si>
  <si>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</si>
  <si>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</si>
  <si>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</si>
  <si>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</si>
  <si>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</si>
  <si>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</si>
  <si>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</si>
  <si>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</si>
  <si>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</si>
  <si>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</si>
  <si>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</si>
  <si>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</si>
  <si>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</si>
  <si>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</si>
  <si>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</si>
  <si>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</si>
  <si>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</si>
  <si>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</si>
  <si>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</si>
  <si>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</si>
  <si>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</si>
  <si>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</si>
  <si>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</si>
  <si>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</si>
  <si>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</si>
  <si>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2.66</t>
  </si>
  <si>
    <t>水道事業会計</t>
  </si>
  <si>
    <t>下水道事業会計</t>
  </si>
  <si>
    <t>一般会計</t>
  </si>
  <si>
    <t>国民健康保険費特別会計</t>
  </si>
  <si>
    <t>介護保険費特別会計</t>
  </si>
  <si>
    <t>母子父子寡婦福祉資金貸付事業費特別会計</t>
  </si>
  <si>
    <t>病院事業会計</t>
  </si>
  <si>
    <t>後期高齢者医療費特別会計</t>
  </si>
  <si>
    <t>その他会計（赤字）</t>
  </si>
  <si>
    <t>その他会計（黒字）</t>
  </si>
  <si>
    <t>盛岡地区広域消防組合</t>
    <rPh sb="0" eb="2">
      <t>モリオカ</t>
    </rPh>
    <rPh sb="2" eb="4">
      <t>チク</t>
    </rPh>
    <rPh sb="4" eb="6">
      <t>コウイキ</t>
    </rPh>
    <rPh sb="6" eb="8">
      <t>ショウボウ</t>
    </rPh>
    <rPh sb="8" eb="10">
      <t>クミアイ</t>
    </rPh>
    <phoneticPr fontId="24"/>
  </si>
  <si>
    <t>盛岡・紫波地区環境施設組合</t>
    <rPh sb="0" eb="2">
      <t>モリオカ</t>
    </rPh>
    <rPh sb="3" eb="5">
      <t>シワ</t>
    </rPh>
    <rPh sb="5" eb="7">
      <t>チク</t>
    </rPh>
    <rPh sb="7" eb="9">
      <t>カンキョウ</t>
    </rPh>
    <rPh sb="9" eb="11">
      <t>シセツ</t>
    </rPh>
    <rPh sb="11" eb="13">
      <t>クミアイ</t>
    </rPh>
    <phoneticPr fontId="24"/>
  </si>
  <si>
    <t>紫波・稗貫衛生処理組合</t>
    <rPh sb="0" eb="2">
      <t>シワ</t>
    </rPh>
    <rPh sb="3" eb="5">
      <t>ヒエヌキ</t>
    </rPh>
    <rPh sb="5" eb="7">
      <t>エイセイ</t>
    </rPh>
    <rPh sb="7" eb="9">
      <t>ショリ</t>
    </rPh>
    <rPh sb="9" eb="11">
      <t>クミアイ</t>
    </rPh>
    <phoneticPr fontId="24"/>
  </si>
  <si>
    <t>盛岡地区衛生処理組合</t>
    <rPh sb="0" eb="2">
      <t>モリオカ</t>
    </rPh>
    <rPh sb="2" eb="4">
      <t>チク</t>
    </rPh>
    <rPh sb="4" eb="6">
      <t>エイセイ</t>
    </rPh>
    <rPh sb="6" eb="8">
      <t>ショリ</t>
    </rPh>
    <rPh sb="8" eb="10">
      <t>クミアイ</t>
    </rPh>
    <phoneticPr fontId="24"/>
  </si>
  <si>
    <t>盛岡市・矢巾町都市計画事業等組合</t>
    <rPh sb="0" eb="3">
      <t>モリオカシ</t>
    </rPh>
    <rPh sb="4" eb="7">
      <t>ヤハバチョウ</t>
    </rPh>
    <rPh sb="7" eb="9">
      <t>トシ</t>
    </rPh>
    <rPh sb="9" eb="11">
      <t>ケイカク</t>
    </rPh>
    <rPh sb="11" eb="13">
      <t>ジギョウ</t>
    </rPh>
    <rPh sb="13" eb="14">
      <t>トウ</t>
    </rPh>
    <rPh sb="14" eb="16">
      <t>クミアイ</t>
    </rPh>
    <phoneticPr fontId="24"/>
  </si>
  <si>
    <t>矢櫃山造林一部組合</t>
    <rPh sb="0" eb="1">
      <t>ヤ</t>
    </rPh>
    <rPh sb="1" eb="2">
      <t>ヒツ</t>
    </rPh>
    <rPh sb="2" eb="3">
      <t>ヤマ</t>
    </rPh>
    <rPh sb="3" eb="5">
      <t>ゾウリン</t>
    </rPh>
    <rPh sb="5" eb="7">
      <t>イチブ</t>
    </rPh>
    <rPh sb="7" eb="9">
      <t>クミアイ</t>
    </rPh>
    <phoneticPr fontId="24"/>
  </si>
  <si>
    <t>岩手・玉山環境組合</t>
    <rPh sb="0" eb="2">
      <t>イワテ</t>
    </rPh>
    <rPh sb="3" eb="5">
      <t>タマヤマ</t>
    </rPh>
    <rPh sb="5" eb="7">
      <t>カンキョウ</t>
    </rPh>
    <rPh sb="7" eb="9">
      <t>クミアイ</t>
    </rPh>
    <phoneticPr fontId="24"/>
  </si>
  <si>
    <t>盛岡北部行政事務組合</t>
    <rPh sb="0" eb="2">
      <t>モリオカ</t>
    </rPh>
    <rPh sb="2" eb="4">
      <t>ホクブ</t>
    </rPh>
    <rPh sb="4" eb="6">
      <t>ギョウセイ</t>
    </rPh>
    <rPh sb="6" eb="8">
      <t>ジム</t>
    </rPh>
    <rPh sb="8" eb="10">
      <t>クミアイ</t>
    </rPh>
    <phoneticPr fontId="24"/>
  </si>
  <si>
    <t>岩手県後期高齢者医療広域連合</t>
    <rPh sb="0" eb="3">
      <t>イワテケン</t>
    </rPh>
    <rPh sb="3" eb="5">
      <t>コウキ</t>
    </rPh>
    <rPh sb="5" eb="8">
      <t>コウレイシャ</t>
    </rPh>
    <rPh sb="8" eb="10">
      <t>イリョウ</t>
    </rPh>
    <rPh sb="10" eb="12">
      <t>コウイキ</t>
    </rPh>
    <rPh sb="12" eb="14">
      <t>レンゴウ</t>
    </rPh>
    <phoneticPr fontId="24"/>
  </si>
  <si>
    <t>岩手県市町村総合事務組合</t>
    <rPh sb="0" eb="3">
      <t>イワテケン</t>
    </rPh>
    <rPh sb="3" eb="6">
      <t>シチョウソン</t>
    </rPh>
    <rPh sb="6" eb="8">
      <t>ソウゴウ</t>
    </rPh>
    <rPh sb="8" eb="10">
      <t>ジム</t>
    </rPh>
    <rPh sb="10" eb="12">
      <t>クミアイ</t>
    </rPh>
    <phoneticPr fontId="24"/>
  </si>
  <si>
    <t>（財）地場産業振興センター</t>
    <rPh sb="1" eb="2">
      <t>ザイ</t>
    </rPh>
    <rPh sb="3" eb="5">
      <t>ジバ</t>
    </rPh>
    <rPh sb="5" eb="7">
      <t>サンギョウ</t>
    </rPh>
    <rPh sb="7" eb="9">
      <t>シンコウ</t>
    </rPh>
    <phoneticPr fontId="24"/>
  </si>
  <si>
    <t>盛岡まちづくり（株）</t>
    <rPh sb="0" eb="2">
      <t>モリオカ</t>
    </rPh>
    <rPh sb="8" eb="9">
      <t>カブ</t>
    </rPh>
    <phoneticPr fontId="24"/>
  </si>
  <si>
    <t>（財）盛岡観光コンベンション協会</t>
    <rPh sb="1" eb="2">
      <t>ザイ</t>
    </rPh>
    <rPh sb="3" eb="5">
      <t>モリオカ</t>
    </rPh>
    <rPh sb="5" eb="7">
      <t>カンコウ</t>
    </rPh>
    <rPh sb="14" eb="16">
      <t>キョウカイ</t>
    </rPh>
    <phoneticPr fontId="24"/>
  </si>
  <si>
    <t>たまやま振興</t>
    <rPh sb="4" eb="6">
      <t>シンコウ</t>
    </rPh>
    <phoneticPr fontId="24"/>
  </si>
  <si>
    <t>盛岡地区広域土地開発公社</t>
    <rPh sb="0" eb="2">
      <t>モリオカ</t>
    </rPh>
    <rPh sb="2" eb="4">
      <t>チク</t>
    </rPh>
    <rPh sb="4" eb="6">
      <t>コウイキ</t>
    </rPh>
    <rPh sb="6" eb="8">
      <t>トチ</t>
    </rPh>
    <rPh sb="8" eb="10">
      <t>カイハツ</t>
    </rPh>
    <rPh sb="10" eb="12">
      <t>コウシャ</t>
    </rPh>
    <phoneticPr fontId="24"/>
  </si>
  <si>
    <t>（株）盛岡地域交流センター</t>
    <rPh sb="1" eb="2">
      <t>カブ</t>
    </rPh>
    <rPh sb="3" eb="5">
      <t>モリオカ</t>
    </rPh>
    <rPh sb="5" eb="7">
      <t>チイキ</t>
    </rPh>
    <rPh sb="7" eb="9">
      <t>コウリュウ</t>
    </rPh>
    <phoneticPr fontId="24"/>
  </si>
  <si>
    <t>（財）盛岡国際交流協会</t>
    <rPh sb="1" eb="2">
      <t>ザイ</t>
    </rPh>
    <rPh sb="3" eb="5">
      <t>モリオカ</t>
    </rPh>
    <rPh sb="5" eb="7">
      <t>コクサイ</t>
    </rPh>
    <rPh sb="7" eb="9">
      <t>コウリュウ</t>
    </rPh>
    <rPh sb="9" eb="11">
      <t>キョウカイ</t>
    </rPh>
    <phoneticPr fontId="24"/>
  </si>
  <si>
    <t>（社）盛岡市社会福祉事業団</t>
    <rPh sb="1" eb="2">
      <t>シャ</t>
    </rPh>
    <rPh sb="3" eb="6">
      <t>モリオカシ</t>
    </rPh>
    <rPh sb="6" eb="8">
      <t>シャカイ</t>
    </rPh>
    <rPh sb="8" eb="10">
      <t>フクシ</t>
    </rPh>
    <rPh sb="10" eb="13">
      <t>ジギョウダン</t>
    </rPh>
    <phoneticPr fontId="24"/>
  </si>
  <si>
    <t>盛岡市勤労者福祉サービスセンター</t>
    <rPh sb="0" eb="3">
      <t>モリオカシ</t>
    </rPh>
    <rPh sb="3" eb="6">
      <t>キンロウシャ</t>
    </rPh>
    <rPh sb="6" eb="8">
      <t>フクシ</t>
    </rPh>
    <phoneticPr fontId="24"/>
  </si>
  <si>
    <t>（財）盛岡地区勤労者共同福祉センター</t>
    <rPh sb="1" eb="2">
      <t>ザイ</t>
    </rPh>
    <rPh sb="3" eb="5">
      <t>モリオカ</t>
    </rPh>
    <rPh sb="5" eb="7">
      <t>チク</t>
    </rPh>
    <rPh sb="7" eb="10">
      <t>キンロウシャ</t>
    </rPh>
    <rPh sb="10" eb="12">
      <t>キョウドウ</t>
    </rPh>
    <rPh sb="12" eb="14">
      <t>フクシ</t>
    </rPh>
    <phoneticPr fontId="24"/>
  </si>
  <si>
    <t>盛岡市都南自治振興公社</t>
    <rPh sb="0" eb="3">
      <t>モリオカシ</t>
    </rPh>
    <rPh sb="3" eb="5">
      <t>トナン</t>
    </rPh>
    <rPh sb="5" eb="7">
      <t>ジチ</t>
    </rPh>
    <rPh sb="7" eb="9">
      <t>シンコウ</t>
    </rPh>
    <rPh sb="9" eb="11">
      <t>コウシャ</t>
    </rPh>
    <phoneticPr fontId="24"/>
  </si>
  <si>
    <t>（財）盛岡市駐車場公社</t>
    <rPh sb="1" eb="2">
      <t>ザイ</t>
    </rPh>
    <rPh sb="3" eb="6">
      <t>モリオカシ</t>
    </rPh>
    <rPh sb="6" eb="9">
      <t>チュウシャジョウ</t>
    </rPh>
    <rPh sb="9" eb="11">
      <t>コウシャ</t>
    </rPh>
    <phoneticPr fontId="24"/>
  </si>
  <si>
    <t>（財）盛岡市動物公園公社</t>
    <rPh sb="1" eb="2">
      <t>ザイ</t>
    </rPh>
    <rPh sb="3" eb="6">
      <t>モリオカシ</t>
    </rPh>
    <rPh sb="6" eb="8">
      <t>ドウブツ</t>
    </rPh>
    <rPh sb="8" eb="10">
      <t>コウエン</t>
    </rPh>
    <rPh sb="10" eb="12">
      <t>コウシャ</t>
    </rPh>
    <phoneticPr fontId="24"/>
  </si>
  <si>
    <t>（財）岩手育英会</t>
    <rPh sb="1" eb="2">
      <t>ザイ</t>
    </rPh>
    <rPh sb="3" eb="5">
      <t>イワテ</t>
    </rPh>
    <rPh sb="5" eb="8">
      <t>イクエイカイ</t>
    </rPh>
    <phoneticPr fontId="24"/>
  </si>
  <si>
    <t>（財）盛岡市文化振興事業団</t>
    <rPh sb="1" eb="2">
      <t>ザイ</t>
    </rPh>
    <rPh sb="3" eb="6">
      <t>モリオカシ</t>
    </rPh>
    <rPh sb="6" eb="8">
      <t>ブンカ</t>
    </rPh>
    <rPh sb="8" eb="10">
      <t>シンコウ</t>
    </rPh>
    <rPh sb="10" eb="13">
      <t>ジギョウダン</t>
    </rPh>
    <phoneticPr fontId="24"/>
  </si>
  <si>
    <t>盛岡市体育協会</t>
    <rPh sb="0" eb="2">
      <t>モリオカ</t>
    </rPh>
    <rPh sb="2" eb="3">
      <t>シ</t>
    </rPh>
    <rPh sb="3" eb="5">
      <t>タイイク</t>
    </rPh>
    <rPh sb="5" eb="7">
      <t>キョウカイ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</si>
</sst>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49352</c:v>
                </c:pt>
                <c:pt idx="1">
                  <c:v>51160</c:v>
                </c:pt>
                <c:pt idx="2">
                  <c:v>49798</c:v>
                </c:pt>
                <c:pt idx="3">
                  <c:v>52196</c:v>
                </c:pt>
                <c:pt idx="4">
                  <c:v>45531</c:v>
                </c:pt>
              </c:numCache>
            </c:numRef>
          </c:val>
          <c:smooth val="0"/>
        </c:ser>
        <c:dLbls>
          <c:showLegendKey val="0"/>
          <c:showVal val="0"/>
          <c:showCatName val="0"/>
          <c:showSerName val="0"/>
          <c:showPercent val="0"/>
          <c:showBubbleSize val="0"/>
        </c:dLbls>
        <c:marker val="1"/>
        <c:smooth val="0"/>
        <c:axId val="182017408"/>
        <c:axId val="182461952"/>
      </c:lineChart>
      <c:catAx>
        <c:axId val="182017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461952"/>
        <c:crosses val="autoZero"/>
        <c:auto val="1"/>
        <c:lblAlgn val="ctr"/>
        <c:lblOffset val="100"/>
        <c:tickLblSkip val="1"/>
        <c:tickMarkSkip val="1"/>
        <c:noMultiLvlLbl val="0"/>
      </c:catAx>
      <c:valAx>
        <c:axId val="1824619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017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2.33</c:v>
                </c:pt>
                <c:pt idx="1">
                  <c:v>1.7</c:v>
                </c:pt>
                <c:pt idx="2">
                  <c:v>2.2400000000000002</c:v>
                </c:pt>
                <c:pt idx="3">
                  <c:v>2.83</c:v>
                </c:pt>
                <c:pt idx="4">
                  <c:v>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12.74</c:v>
                </c:pt>
                <c:pt idx="1">
                  <c:v>14.72</c:v>
                </c:pt>
                <c:pt idx="2">
                  <c:v>15.84</c:v>
                </c:pt>
                <c:pt idx="3">
                  <c:v>16.11</c:v>
                </c:pt>
                <c:pt idx="4">
                  <c:v>14.34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5568896"/>
        <c:axId val="145570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2.0099999999999998</c:v>
                </c:pt>
                <c:pt idx="1">
                  <c:v>1.42</c:v>
                </c:pt>
                <c:pt idx="2">
                  <c:v>1.67</c:v>
                </c:pt>
                <c:pt idx="3">
                  <c:v>0.66</c:v>
                </c:pt>
                <c:pt idx="4">
                  <c:v>-2.66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5568896"/>
        <c:axId val="145570816"/>
      </c:lineChart>
      <c:catAx>
        <c:axId val="14556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570816"/>
        <c:crosses val="autoZero"/>
        <c:auto val="1"/>
        <c:lblAlgn val="ctr"/>
        <c:lblOffset val="100"/>
        <c:tickLblSkip val="1"/>
        <c:tickMarkSkip val="1"/>
        <c:noMultiLvlLbl val="0"/>
      </c:catAx>
      <c:valAx>
        <c:axId val="14557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6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0.27</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0.18</c:v>
                </c:pt>
                <c:pt idx="4">
                  <c:v>#N/A</c:v>
                </c:pt>
                <c:pt idx="5">
                  <c:v>0.13</c:v>
                </c:pt>
                <c:pt idx="6">
                  <c:v>#N/A</c:v>
                </c:pt>
                <c:pt idx="7">
                  <c:v>0.35</c:v>
                </c:pt>
                <c:pt idx="8">
                  <c:v>#N/A</c:v>
                </c:pt>
                <c:pt idx="9">
                  <c:v>0.13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母子父子寡婦福祉資金貸付事業費特別会計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0.08</c:v>
                </c:pt>
                <c:pt idx="4">
                  <c:v>#N/A</c:v>
                </c:pt>
                <c:pt idx="5">
                  <c:v>0.13</c:v>
                </c:pt>
                <c:pt idx="6">
                  <c:v>#N/A</c:v>
                </c:pt>
                <c:pt idx="7">
                  <c:v>0.19</c:v>
                </c:pt>
                <c:pt idx="8">
                  <c:v>#N/A</c:v>
                </c:pt>
                <c:pt idx="9">
                  <c:v>0.27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0.19</c:v>
                </c:pt>
                <c:pt idx="4">
                  <c:v>#N/A</c:v>
                </c:pt>
                <c:pt idx="5">
                  <c:v>0.14000000000000001</c:v>
                </c:pt>
                <c:pt idx="6">
                  <c:v>#N/A</c:v>
                </c:pt>
                <c:pt idx="7">
                  <c:v>0.02</c:v>
                </c:pt>
                <c:pt idx="8">
                  <c:v>#N/A</c:v>
                </c:pt>
                <c:pt idx="9">
                  <c:v>0.36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c:v>
                </c:pt>
                <c:pt idx="2">
                  <c:v>#N/A</c:v>
                </c:pt>
                <c:pt idx="3">
                  <c:v>0.4</c:v>
                </c:pt>
                <c:pt idx="4">
                  <c:v>#N/A</c:v>
                </c:pt>
                <c:pt idx="5">
                  <c:v>0.66</c:v>
                </c:pt>
                <c:pt idx="6">
                  <c:v>#N/A</c:v>
                </c:pt>
                <c:pt idx="7">
                  <c:v>0.67</c:v>
                </c:pt>
                <c:pt idx="8">
                  <c:v>#N/A</c:v>
                </c:pt>
                <c:pt idx="9">
                  <c:v>0.61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2.2000000000000002</c:v>
                </c:pt>
                <c:pt idx="2">
                  <c:v>#N/A</c:v>
                </c:pt>
                <c:pt idx="3">
                  <c:v>1.62</c:v>
                </c:pt>
                <c:pt idx="4">
                  <c:v>#N/A</c:v>
                </c:pt>
                <c:pt idx="5">
                  <c:v>2.1</c:v>
                </c:pt>
                <c:pt idx="6">
                  <c:v>#N/A</c:v>
                </c:pt>
                <c:pt idx="7">
                  <c:v>2.63</c:v>
                </c:pt>
                <c:pt idx="8">
                  <c:v>#N/A</c:v>
                </c:pt>
                <c:pt idx="9">
                  <c:v>1.72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1.73</c:v>
                </c:pt>
                <c:pt idx="2">
                  <c:v>#N/A</c:v>
                </c:pt>
                <c:pt idx="3">
                  <c:v>1.87</c:v>
                </c:pt>
                <c:pt idx="4">
                  <c:v>#N/A</c:v>
                </c:pt>
                <c:pt idx="5">
                  <c:v>2.5</c:v>
                </c:pt>
                <c:pt idx="6">
                  <c:v>#N/A</c:v>
                </c:pt>
                <c:pt idx="7">
                  <c:v>2.92</c:v>
                </c:pt>
                <c:pt idx="8">
                  <c:v>#N/A</c:v>
                </c:pt>
                <c:pt idx="9">
                  <c:v>3.41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13.01</c:v>
                </c:pt>
                <c:pt idx="2">
                  <c:v>#N/A</c:v>
                </c:pt>
                <c:pt idx="3">
                  <c:v>15.37</c:v>
                </c:pt>
                <c:pt idx="4">
                  <c:v>#N/A</c:v>
                </c:pt>
                <c:pt idx="5">
                  <c:v>16.36</c:v>
                </c:pt>
                <c:pt idx="6">
                  <c:v>#N/A</c:v>
                </c:pt>
                <c:pt idx="7">
                  <c:v>17.100000000000001</c:v>
                </c:pt>
                <c:pt idx="8">
                  <c:v>#N/A</c:v>
                </c:pt>
                <c:pt idx="9">
                  <c:v>17.09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3938432"/>
        <c:axId val="182256000"/>
      </c:barChart>
      <c:catAx>
        <c:axId val="20393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256000"/>
        <c:crosses val="autoZero"/>
        <c:auto val="1"/>
        <c:lblAlgn val="ctr"/>
        <c:lblOffset val="100"/>
        <c:tickLblSkip val="1"/>
        <c:tickMarkSkip val="1"/>
        <c:noMultiLvlLbl val="0"/>
      </c:catAx>
      <c:valAx>
        <c:axId val="18225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938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12559</c:v>
                </c:pt>
                <c:pt idx="5">
                  <c:v>12206</c:v>
                </c:pt>
                <c:pt idx="8">
                  <c:v>12479</c:v>
                </c:pt>
                <c:pt idx="11">
                  <c:v>11862</c:v>
                </c:pt>
                <c:pt idx="14">
                  <c:v>11801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183</c:v>
                </c:pt>
                <c:pt idx="3">
                  <c:v>183</c:v>
                </c:pt>
                <c:pt idx="6">
                  <c:v>183</c:v>
                </c:pt>
                <c:pt idx="9">
                  <c:v>183</c:v>
                </c:pt>
                <c:pt idx="12">
                  <c:v>183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493</c:v>
                </c:pt>
                <c:pt idx="3">
                  <c:v>491</c:v>
                </c:pt>
                <c:pt idx="6">
                  <c:v>496</c:v>
                </c:pt>
                <c:pt idx="9">
                  <c:v>501</c:v>
                </c:pt>
                <c:pt idx="12">
                  <c:v>472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3938</c:v>
                </c:pt>
                <c:pt idx="3">
                  <c:v>3790</c:v>
                </c:pt>
                <c:pt idx="6">
                  <c:v>3727</c:v>
                </c:pt>
                <c:pt idx="9">
                  <c:v>3772</c:v>
                </c:pt>
                <c:pt idx="12">
                  <c:v>3695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14792</c:v>
                </c:pt>
                <c:pt idx="3">
                  <c:v>14194</c:v>
                </c:pt>
                <c:pt idx="6">
                  <c:v>13315</c:v>
                </c:pt>
                <c:pt idx="9">
                  <c:v>12921</c:v>
                </c:pt>
                <c:pt idx="12">
                  <c:v>12457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4453760"/>
        <c:axId val="204464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6847</c:v>
                </c:pt>
                <c:pt idx="2">
                  <c:v>#N/A</c:v>
                </c:pt>
                <c:pt idx="3">
                  <c:v>#N/A</c:v>
                </c:pt>
                <c:pt idx="4">
                  <c:v>6452</c:v>
                </c:pt>
                <c:pt idx="5">
                  <c:v>#N/A</c:v>
                </c:pt>
                <c:pt idx="6">
                  <c:v>#N/A</c:v>
                </c:pt>
                <c:pt idx="7">
                  <c:v>5242</c:v>
                </c:pt>
                <c:pt idx="8">
                  <c:v>#N/A</c:v>
                </c:pt>
                <c:pt idx="9">
                  <c:v>#N/A</c:v>
                </c:pt>
                <c:pt idx="10">
                  <c:v>5515</c:v>
                </c:pt>
                <c:pt idx="11">
                  <c:v>#N/A</c:v>
                </c:pt>
                <c:pt idx="12">
                  <c:v>#N/A</c:v>
                </c:pt>
                <c:pt idx="13">
                  <c:v>5006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4453760"/>
        <c:axId val="204464128"/>
      </c:lineChart>
      <c:catAx>
        <c:axId val="2044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464128"/>
        <c:crosses val="autoZero"/>
        <c:auto val="1"/>
        <c:lblAlgn val="ctr"/>
        <c:lblOffset val="100"/>
        <c:tickLblSkip val="1"/>
        <c:tickMarkSkip val="1"/>
        <c:noMultiLvlLbl val="0"/>
      </c:catAx>
      <c:valAx>
        <c:axId val="20446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45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107440</c:v>
                </c:pt>
                <c:pt idx="5">
                  <c:v>107764</c:v>
                </c:pt>
                <c:pt idx="8">
                  <c:v>106588</c:v>
                </c:pt>
                <c:pt idx="11">
                  <c:v>106272</c:v>
                </c:pt>
                <c:pt idx="14">
                  <c:v>104665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24342</c:v>
                </c:pt>
                <c:pt idx="5">
                  <c:v>23052</c:v>
                </c:pt>
                <c:pt idx="8">
                  <c:v>22282</c:v>
                </c:pt>
                <c:pt idx="11">
                  <c:v>21290</c:v>
                </c:pt>
                <c:pt idx="14">
                  <c:v>21055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12231</c:v>
                </c:pt>
                <c:pt idx="5">
                  <c:v>14083</c:v>
                </c:pt>
                <c:pt idx="8">
                  <c:v>15240</c:v>
                </c:pt>
                <c:pt idx="11">
                  <c:v>15138</c:v>
                </c:pt>
                <c:pt idx="14">
                  <c:v>16696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82</c:v>
                </c:pt>
                <c:pt idx="3">
                  <c:v>62</c:v>
                </c:pt>
                <c:pt idx="6">
                  <c:v>42</c:v>
                </c:pt>
                <c:pt idx="9">
                  <c:v>22</c:v>
                </c:pt>
                <c:pt idx="12">
                  <c:v>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16751</c:v>
                </c:pt>
                <c:pt idx="3">
                  <c:v>16619</c:v>
                </c:pt>
                <c:pt idx="6">
                  <c:v>15372</c:v>
                </c:pt>
                <c:pt idx="9">
                  <c:v>13673</c:v>
                </c:pt>
                <c:pt idx="12">
                  <c:v>13920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2943</c:v>
                </c:pt>
                <c:pt idx="3">
                  <c:v>2633</c:v>
                </c:pt>
                <c:pt idx="6">
                  <c:v>2385</c:v>
                </c:pt>
                <c:pt idx="9">
                  <c:v>2759</c:v>
                </c:pt>
                <c:pt idx="12">
                  <c:v>2675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39806</c:v>
                </c:pt>
                <c:pt idx="3">
                  <c:v>42301</c:v>
                </c:pt>
                <c:pt idx="6">
                  <c:v>35196</c:v>
                </c:pt>
                <c:pt idx="9">
                  <c:v>32355</c:v>
                </c:pt>
                <c:pt idx="12">
                  <c:v>29925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2563</c:v>
                </c:pt>
                <c:pt idx="3">
                  <c:v>2100</c:v>
                </c:pt>
                <c:pt idx="6">
                  <c:v>1702</c:v>
                </c:pt>
                <c:pt idx="9">
                  <c:v>1318</c:v>
                </c:pt>
                <c:pt idx="12">
                  <c:v>975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130906</c:v>
                </c:pt>
                <c:pt idx="3">
                  <c:v>130299</c:v>
                </c:pt>
                <c:pt idx="6">
                  <c:v>130843</c:v>
                </c:pt>
                <c:pt idx="9">
                  <c:v>132181</c:v>
                </c:pt>
                <c:pt idx="12">
                  <c:v>132055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5095680"/>
        <c:axId val="205097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49038</c:v>
                </c:pt>
                <c:pt idx="2">
                  <c:v>#N/A</c:v>
                </c:pt>
                <c:pt idx="3">
                  <c:v>#N/A</c:v>
                </c:pt>
                <c:pt idx="4">
                  <c:v>49116</c:v>
                </c:pt>
                <c:pt idx="5">
                  <c:v>#N/A</c:v>
                </c:pt>
                <c:pt idx="6">
                  <c:v>#N/A</c:v>
                </c:pt>
                <c:pt idx="7">
                  <c:v>41430</c:v>
                </c:pt>
                <c:pt idx="8">
                  <c:v>#N/A</c:v>
                </c:pt>
                <c:pt idx="9">
                  <c:v>#N/A</c:v>
                </c:pt>
                <c:pt idx="10">
                  <c:v>39609</c:v>
                </c:pt>
                <c:pt idx="11">
                  <c:v>#N/A</c:v>
                </c:pt>
                <c:pt idx="12">
                  <c:v>#N/A</c:v>
                </c:pt>
                <c:pt idx="13">
                  <c:v>37137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5095680"/>
        <c:axId val="205097600"/>
      </c:lineChart>
      <c:catAx>
        <c:axId val="2050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097600"/>
        <c:crosses val="autoZero"/>
        <c:auto val="1"/>
        <c:lblAlgn val="ctr"/>
        <c:lblOffset val="100"/>
        <c:tickLblSkip val="1"/>
        <c:tickMarkSkip val="1"/>
        <c:noMultiLvlLbl val="0"/>
      </c:catAx>
      <c:valAx>
        <c:axId val="20509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09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年度以降，連結実質赤字比率は黒字が続いている状況にある。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年度も黒字であるが，前年度と比較すると剰余金が若干減少している。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退職手当負担見込額の現在高等は前年度と比較し若干増加しているが，一般会計に係る地方債の現在高が減額に転じている状況である。</a:t>
          </a:r>
        </a:p>
        <a:p>
          <a:r>
            <a:rPr kumimoji="1" lang="ja-JP" altLang="en-US" sz="1400">
              <a:latin typeface="ＭＳ ゴシック" pitchFamily="49" charset="-128"/>
              <a:ea typeface="ＭＳ ゴシック" pitchFamily="49" charset="-128"/>
            </a:rPr>
            <a:t>　また，債務負担行為の支出予定額については，減少傾向にあるが，今後は指定管理期間の更新時期に差し掛かる公の施設が多くあるため，増加する見込みである。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岩手県盛岡市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292,795
291,368
886.47
113,085,487
111,524,298
1,279,631
64,080,361
131,943,152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類似団体を下回り，</a:t>
          </a:r>
          <a:r>
            <a:rPr kumimoji="1" lang="en-US" altLang="ja-JP" sz="1300">
              <a:solidFill>
                <a:sysClr val="windowText" lastClr="000000"/>
              </a:solidFill>
              <a:effectLst/>
              <a:latin typeface="+mn-lt"/>
              <a:ea typeface="+mn-ea"/>
              <a:cs typeface="+mn-cs"/>
            </a:rPr>
            <a:t>0.73</a:t>
          </a:r>
          <a:r>
            <a:rPr kumimoji="1" lang="ja-JP" altLang="ja-JP" sz="1300">
              <a:solidFill>
                <a:sysClr val="windowText" lastClr="000000"/>
              </a:solidFill>
              <a:effectLst/>
              <a:latin typeface="+mn-lt"/>
              <a:ea typeface="+mn-ea"/>
              <a:cs typeface="+mn-cs"/>
            </a:rPr>
            <a:t>となっている。「盛岡市総合計画実施計画」に掲げる自治体経営の取組の中でも税収の確保に向けた取組みを推進することとしており，具体的な取組みとして，①納付機会の拡大等による収納窓口の充実，②納税推進センターによる早期納付の勧奨，③口座振替の促進，④適宜適切な滞納整理の実施により，収納率の向上に努め，自主財源の確保を図ることとしている。（市税収納率目標：平成</a:t>
          </a:r>
          <a:r>
            <a:rPr kumimoji="1" lang="en-US" altLang="ja-JP" sz="1300">
              <a:solidFill>
                <a:sysClr val="windowText" lastClr="000000"/>
              </a:solidFill>
              <a:effectLst/>
              <a:latin typeface="+mn-lt"/>
              <a:ea typeface="+mn-ea"/>
              <a:cs typeface="+mn-cs"/>
            </a:rPr>
            <a:t>36</a:t>
          </a:r>
          <a:r>
            <a:rPr kumimoji="1" lang="ja-JP" altLang="ja-JP" sz="1300">
              <a:solidFill>
                <a:sysClr val="windowText" lastClr="000000"/>
              </a:solidFill>
              <a:effectLst/>
              <a:latin typeface="+mn-lt"/>
              <a:ea typeface="+mn-ea"/>
              <a:cs typeface="+mn-cs"/>
            </a:rPr>
            <a:t>年度までに</a:t>
          </a:r>
          <a:r>
            <a:rPr kumimoji="1" lang="en-US" altLang="ja-JP" sz="1300">
              <a:solidFill>
                <a:sysClr val="windowText" lastClr="000000"/>
              </a:solidFill>
              <a:effectLst/>
              <a:latin typeface="+mn-lt"/>
              <a:ea typeface="+mn-ea"/>
              <a:cs typeface="+mn-cs"/>
            </a:rPr>
            <a:t>98.0</a:t>
          </a:r>
          <a:r>
            <a:rPr kumimoji="1" lang="ja-JP" altLang="ja-JP" sz="1300">
              <a:solidFill>
                <a:sysClr val="windowText" lastClr="000000"/>
              </a:solidFill>
              <a:effectLst/>
              <a:latin typeface="+mn-lt"/>
              <a:ea typeface="+mn-ea"/>
              <a:cs typeface="+mn-cs"/>
            </a:rPr>
            <a:t>％を目指す。）</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94343</xdr:rowOff>
    </xdr:to>
    <xdr:cxnSp macro="">
      <xdr:nvCxnSpPr>
        <xdr:cNvPr id="70" name="直線コネクタ 69"/>
        <xdr:cNvCxnSpPr/>
      </xdr:nvCxnSpPr>
      <xdr:spPr>
        <a:xfrm flipV="1">
          <a:off x="4114800" y="727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146050</xdr:rowOff>
    </xdr:to>
    <xdr:cxnSp macro="">
      <xdr:nvCxnSpPr>
        <xdr:cNvPr id="73" name="直線コネクタ 72"/>
        <xdr:cNvCxnSpPr/>
      </xdr:nvCxnSpPr>
      <xdr:spPr>
        <a:xfrm flipV="1">
          <a:off x="3225800" y="729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43</xdr:row>
      <xdr:rowOff>9072</xdr:rowOff>
    </xdr:to>
    <xdr:cxnSp macro="">
      <xdr:nvCxnSpPr>
        <xdr:cNvPr id="76" name="直線コネクタ 75"/>
        <xdr:cNvCxnSpPr/>
      </xdr:nvCxnSpPr>
      <xdr:spPr>
        <a:xfrm flipV="1">
          <a:off x="2336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26307</xdr:rowOff>
    </xdr:to>
    <xdr:cxnSp macro="">
      <xdr:nvCxnSpPr>
        <xdr:cNvPr id="79" name="直線コネクタ 78"/>
        <xdr:cNvCxnSpPr/>
      </xdr:nvCxnSpPr>
      <xdr:spPr>
        <a:xfrm flipV="1">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9" name="円/楕円 88"/>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169834</xdr:rowOff>
    </xdr:from>
    <xdr:ext cx="762000" cy="259045"/>
    <xdr:sp macro="" textlink="">
      <xdr:nvSpPr>
        <xdr:cNvPr id="90"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1" name="円/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3" name="円/楕円 92"/>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4" name="テキスト ボックス 93"/>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5" name="円/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44649</xdr:rowOff>
    </xdr:from>
    <xdr:ext cx="762000" cy="259045"/>
    <xdr:sp macro="" textlink="">
      <xdr:nvSpPr>
        <xdr:cNvPr id="96" name="テキスト ボックス 95"/>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7" name="円/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100">
              <a:solidFill>
                <a:sysClr val="windowText" lastClr="000000"/>
              </a:solidFill>
              <a:latin typeface="ＭＳ Ｐゴシック"/>
            </a:rPr>
            <a:t>人件費の減少等により，経常収支比率は前年度比</a:t>
          </a:r>
          <a:r>
            <a:rPr kumimoji="1" lang="en-US" altLang="ja-JP" sz="1100">
              <a:solidFill>
                <a:sysClr val="windowText" lastClr="000000"/>
              </a:solidFill>
              <a:latin typeface="ＭＳ Ｐゴシック"/>
            </a:rPr>
            <a:t>2.3pt</a:t>
          </a:r>
          <a:r>
            <a:rPr kumimoji="1" lang="ja-JP" altLang="en-US" sz="1100">
              <a:solidFill>
                <a:sysClr val="windowText" lastClr="000000"/>
              </a:solidFill>
              <a:latin typeface="ＭＳ Ｐゴシック"/>
            </a:rPr>
            <a:t>減となった。</a:t>
          </a:r>
        </a:p>
        <a:p>
          <a:r>
            <a:rPr kumimoji="1" lang="ja-JP" altLang="en-US" sz="1100">
              <a:solidFill>
                <a:sysClr val="windowText" lastClr="000000"/>
              </a:solidFill>
              <a:latin typeface="ＭＳ Ｐゴシック"/>
            </a:rPr>
            <a:t>　経常収支比率が</a:t>
          </a:r>
          <a:r>
            <a:rPr kumimoji="1" lang="en-US" altLang="ja-JP" sz="1100">
              <a:solidFill>
                <a:sysClr val="windowText" lastClr="000000"/>
              </a:solidFill>
              <a:latin typeface="ＭＳ Ｐゴシック"/>
            </a:rPr>
            <a:t>80</a:t>
          </a:r>
          <a:r>
            <a:rPr kumimoji="1" lang="ja-JP" altLang="en-US" sz="1100">
              <a:solidFill>
                <a:sysClr val="windowText" lastClr="000000"/>
              </a:solidFill>
              <a:latin typeface="ＭＳ Ｐゴシック"/>
            </a:rPr>
            <a:t>％を下回っていた平成</a:t>
          </a:r>
          <a:r>
            <a:rPr kumimoji="1" lang="en-US" altLang="ja-JP" sz="1100">
              <a:solidFill>
                <a:sysClr val="windowText" lastClr="000000"/>
              </a:solidFill>
              <a:latin typeface="ＭＳ Ｐゴシック"/>
            </a:rPr>
            <a:t>8</a:t>
          </a:r>
          <a:r>
            <a:rPr kumimoji="1" lang="ja-JP" altLang="en-US" sz="1100">
              <a:solidFill>
                <a:sysClr val="windowText" lastClr="000000"/>
              </a:solidFill>
              <a:latin typeface="ＭＳ Ｐゴシック"/>
            </a:rPr>
            <a:t>年度と比較すると，平成</a:t>
          </a:r>
          <a:r>
            <a:rPr kumimoji="1" lang="en-US" altLang="ja-JP" sz="1100">
              <a:solidFill>
                <a:sysClr val="windowText" lastClr="000000"/>
              </a:solidFill>
              <a:latin typeface="ＭＳ Ｐゴシック"/>
            </a:rPr>
            <a:t>4</a:t>
          </a:r>
          <a:r>
            <a:rPr kumimoji="1" lang="ja-JP" altLang="en-US" sz="1100">
              <a:solidFill>
                <a:sysClr val="windowText" lastClr="000000"/>
              </a:solidFill>
              <a:latin typeface="ＭＳ Ｐゴシック"/>
            </a:rPr>
            <a:t>年度～</a:t>
          </a:r>
          <a:r>
            <a:rPr kumimoji="1" lang="en-US" altLang="ja-JP" sz="1100">
              <a:solidFill>
                <a:sysClr val="windowText" lastClr="000000"/>
              </a:solidFill>
              <a:latin typeface="ＭＳ Ｐゴシック"/>
            </a:rPr>
            <a:t>10</a:t>
          </a:r>
          <a:r>
            <a:rPr kumimoji="1" lang="ja-JP" altLang="en-US" sz="1100">
              <a:solidFill>
                <a:sysClr val="windowText" lastClr="000000"/>
              </a:solidFill>
              <a:latin typeface="ＭＳ Ｐゴシック"/>
            </a:rPr>
            <a:t>年度に行った大規模施設の整備，区画整理等の都市計画事業への充当債に係る償還が毎年減少はしているものの，充当一般財源が</a:t>
          </a:r>
          <a:r>
            <a:rPr kumimoji="1" lang="en-US" altLang="ja-JP" sz="1100">
              <a:solidFill>
                <a:sysClr val="windowText" lastClr="000000"/>
              </a:solidFill>
              <a:latin typeface="ＭＳ Ｐゴシック"/>
            </a:rPr>
            <a:t>122</a:t>
          </a:r>
          <a:r>
            <a:rPr kumimoji="1" lang="ja-JP" altLang="en-US" sz="1100">
              <a:solidFill>
                <a:sysClr val="windowText" lastClr="000000"/>
              </a:solidFill>
              <a:latin typeface="ＭＳ Ｐゴシック"/>
            </a:rPr>
            <a:t>億円を超え依然として高い水準にあること，及び少子高齢化による扶助費の増加が経常収支比率を押し上げていることから，定員適正化計画に基づく人件費の抑制は行っているものの，経常収支比率は依然として</a:t>
          </a:r>
          <a:r>
            <a:rPr kumimoji="1" lang="en-US" altLang="ja-JP" sz="1100">
              <a:solidFill>
                <a:sysClr val="windowText" lastClr="000000"/>
              </a:solidFill>
              <a:latin typeface="ＭＳ Ｐゴシック"/>
            </a:rPr>
            <a:t>90</a:t>
          </a:r>
          <a:r>
            <a:rPr kumimoji="1" lang="ja-JP" altLang="en-US" sz="1100">
              <a:solidFill>
                <a:sysClr val="windowText" lastClr="000000"/>
              </a:solidFill>
              <a:latin typeface="ＭＳ Ｐゴシック"/>
            </a:rPr>
            <a:t>％を超える水準となっている。総合計画実施計画に掲げる自治体経営の取組において，市債の新規発行額を予算総額の８％以内（臨財債を除く）かつ元金償還額以内とし，将来の公債費の縮減を図っている。</a:t>
          </a:r>
        </a:p>
        <a:p>
          <a:endParaRPr kumimoji="1" lang="ja-JP" altLang="en-US" sz="1300">
            <a:solidFill>
              <a:srgbClr val="FF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145415</xdr:rowOff>
    </xdr:from>
    <xdr:to>
      <xdr:col>7</xdr:col>
      <xdr:colOff>152400</xdr:colOff>
      <xdr:row>66</xdr:row>
      <xdr:rowOff>66463</xdr:rowOff>
    </xdr:to>
    <xdr:cxnSp macro="">
      <xdr:nvCxnSpPr>
        <xdr:cNvPr id="133" name="直線コネクタ 132"/>
        <xdr:cNvCxnSpPr/>
      </xdr:nvCxnSpPr>
      <xdr:spPr>
        <a:xfrm flipV="1">
          <a:off x="4114800" y="11289665"/>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10160</xdr:rowOff>
    </xdr:from>
    <xdr:to>
      <xdr:col>6</xdr:col>
      <xdr:colOff>0</xdr:colOff>
      <xdr:row>66</xdr:row>
      <xdr:rowOff>66463</xdr:rowOff>
    </xdr:to>
    <xdr:cxnSp macro="">
      <xdr:nvCxnSpPr>
        <xdr:cNvPr id="136" name="直線コネクタ 135"/>
        <xdr:cNvCxnSpPr/>
      </xdr:nvCxnSpPr>
      <xdr:spPr>
        <a:xfrm>
          <a:off x="3225800" y="113258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169545</xdr:rowOff>
    </xdr:from>
    <xdr:to>
      <xdr:col>4</xdr:col>
      <xdr:colOff>482600</xdr:colOff>
      <xdr:row>66</xdr:row>
      <xdr:rowOff>10160</xdr:rowOff>
    </xdr:to>
    <xdr:cxnSp macro="">
      <xdr:nvCxnSpPr>
        <xdr:cNvPr id="139" name="直線コネクタ 138"/>
        <xdr:cNvCxnSpPr/>
      </xdr:nvCxnSpPr>
      <xdr:spPr>
        <a:xfrm>
          <a:off x="2336800" y="113137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121285</xdr:rowOff>
    </xdr:from>
    <xdr:to>
      <xdr:col>3</xdr:col>
      <xdr:colOff>279400</xdr:colOff>
      <xdr:row>65</xdr:row>
      <xdr:rowOff>169545</xdr:rowOff>
    </xdr:to>
    <xdr:cxnSp macro="">
      <xdr:nvCxnSpPr>
        <xdr:cNvPr id="142" name="直線コネクタ 141"/>
        <xdr:cNvCxnSpPr/>
      </xdr:nvCxnSpPr>
      <xdr:spPr>
        <a:xfrm>
          <a:off x="1447800" y="1126553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94615</xdr:rowOff>
    </xdr:from>
    <xdr:to>
      <xdr:col>7</xdr:col>
      <xdr:colOff>203200</xdr:colOff>
      <xdr:row>66</xdr:row>
      <xdr:rowOff>24765</xdr:rowOff>
    </xdr:to>
    <xdr:sp macro="" textlink="">
      <xdr:nvSpPr>
        <xdr:cNvPr id="152" name="円/楕円 151"/>
        <xdr:cNvSpPr/>
      </xdr:nvSpPr>
      <xdr:spPr>
        <a:xfrm>
          <a:off x="49022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66692</xdr:rowOff>
    </xdr:from>
    <xdr:ext cx="762000" cy="259045"/>
    <xdr:sp macro="" textlink="">
      <xdr:nvSpPr>
        <xdr:cNvPr id="153" name="財政構造の弾力性該当値テキスト"/>
        <xdr:cNvSpPr txBox="1"/>
      </xdr:nvSpPr>
      <xdr:spPr>
        <a:xfrm>
          <a:off x="5041900" y="1121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15663</xdr:rowOff>
    </xdr:from>
    <xdr:to>
      <xdr:col>6</xdr:col>
      <xdr:colOff>50800</xdr:colOff>
      <xdr:row>66</xdr:row>
      <xdr:rowOff>117263</xdr:rowOff>
    </xdr:to>
    <xdr:sp macro="" textlink="">
      <xdr:nvSpPr>
        <xdr:cNvPr id="154" name="円/楕円 153"/>
        <xdr:cNvSpPr/>
      </xdr:nvSpPr>
      <xdr:spPr>
        <a:xfrm>
          <a:off x="4064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102040</xdr:rowOff>
    </xdr:from>
    <xdr:ext cx="736600" cy="259045"/>
    <xdr:sp macro="" textlink="">
      <xdr:nvSpPr>
        <xdr:cNvPr id="155" name="テキスト ボックス 154"/>
        <xdr:cNvSpPr txBox="1"/>
      </xdr:nvSpPr>
      <xdr:spPr>
        <a:xfrm>
          <a:off x="3733800" y="1141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130810</xdr:rowOff>
    </xdr:from>
    <xdr:to>
      <xdr:col>4</xdr:col>
      <xdr:colOff>533400</xdr:colOff>
      <xdr:row>66</xdr:row>
      <xdr:rowOff>60960</xdr:rowOff>
    </xdr:to>
    <xdr:sp macro="" textlink="">
      <xdr:nvSpPr>
        <xdr:cNvPr id="156" name="円/楕円 155"/>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45737</xdr:rowOff>
    </xdr:from>
    <xdr:ext cx="762000" cy="259045"/>
    <xdr:sp macro="" textlink="">
      <xdr:nvSpPr>
        <xdr:cNvPr id="157" name="テキスト ボックス 156"/>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118745</xdr:rowOff>
    </xdr:from>
    <xdr:to>
      <xdr:col>3</xdr:col>
      <xdr:colOff>330200</xdr:colOff>
      <xdr:row>66</xdr:row>
      <xdr:rowOff>48895</xdr:rowOff>
    </xdr:to>
    <xdr:sp macro="" textlink="">
      <xdr:nvSpPr>
        <xdr:cNvPr id="158" name="円/楕円 157"/>
        <xdr:cNvSpPr/>
      </xdr:nvSpPr>
      <xdr:spPr>
        <a:xfrm>
          <a:off x="2286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33672</xdr:rowOff>
    </xdr:from>
    <xdr:ext cx="762000" cy="259045"/>
    <xdr:sp macro="" textlink="">
      <xdr:nvSpPr>
        <xdr:cNvPr id="159" name="テキスト ボックス 158"/>
        <xdr:cNvSpPr txBox="1"/>
      </xdr:nvSpPr>
      <xdr:spPr>
        <a:xfrm>
          <a:off x="1955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70485</xdr:rowOff>
    </xdr:from>
    <xdr:to>
      <xdr:col>2</xdr:col>
      <xdr:colOff>127000</xdr:colOff>
      <xdr:row>66</xdr:row>
      <xdr:rowOff>635</xdr:rowOff>
    </xdr:to>
    <xdr:sp macro="" textlink="">
      <xdr:nvSpPr>
        <xdr:cNvPr id="160" name="円/楕円 159"/>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156862</xdr:rowOff>
    </xdr:from>
    <xdr:ext cx="762000" cy="259045"/>
    <xdr:sp macro="" textlink="">
      <xdr:nvSpPr>
        <xdr:cNvPr id="161" name="テキスト ボックス 160"/>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146,377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人件費については定員管理計画に基づく人件費の抑制を行っており，退職金及び職員給の減により対前年度比は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7.1pt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の減となっている。物件費は道路除排雪事業等の増はあったものの，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マイナンバー対応に係るシステム改修の減や</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緊急雇用創出事業の皆減等で対前年度比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3.1pt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の減となった。合わせて１人当たり対前年度比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2,495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円の減となり，類似団体平均を下回っている状況にある。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引き続き，定員管理計画及び行政評価による事務事業見直し等により人件費及び物件費の抑制に努めることとする。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12136</xdr:rowOff>
    </xdr:from>
    <xdr:to>
      <xdr:col>7</xdr:col>
      <xdr:colOff>152400</xdr:colOff>
      <xdr:row>81</xdr:row>
      <xdr:rowOff>45583</xdr:rowOff>
    </xdr:to>
    <xdr:cxnSp macro="">
      <xdr:nvCxnSpPr>
        <xdr:cNvPr id="196" name="直線コネクタ 195"/>
        <xdr:cNvCxnSpPr/>
      </xdr:nvCxnSpPr>
      <xdr:spPr>
        <a:xfrm flipV="1">
          <a:off x="4114800" y="13899586"/>
          <a:ext cx="838200" cy="3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29925</xdr:rowOff>
    </xdr:from>
    <xdr:to>
      <xdr:col>6</xdr:col>
      <xdr:colOff>0</xdr:colOff>
      <xdr:row>81</xdr:row>
      <xdr:rowOff>45583</xdr:rowOff>
    </xdr:to>
    <xdr:cxnSp macro="">
      <xdr:nvCxnSpPr>
        <xdr:cNvPr id="199" name="直線コネクタ 198"/>
        <xdr:cNvCxnSpPr/>
      </xdr:nvCxnSpPr>
      <xdr:spPr>
        <a:xfrm>
          <a:off x="3225800" y="13917375"/>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157285</xdr:rowOff>
    </xdr:from>
    <xdr:to>
      <xdr:col>4</xdr:col>
      <xdr:colOff>482600</xdr:colOff>
      <xdr:row>81</xdr:row>
      <xdr:rowOff>29925</xdr:rowOff>
    </xdr:to>
    <xdr:cxnSp macro="">
      <xdr:nvCxnSpPr>
        <xdr:cNvPr id="202" name="直線コネクタ 201"/>
        <xdr:cNvCxnSpPr/>
      </xdr:nvCxnSpPr>
      <xdr:spPr>
        <a:xfrm>
          <a:off x="2336800" y="13873285"/>
          <a:ext cx="889000" cy="4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157285</xdr:rowOff>
    </xdr:from>
    <xdr:to>
      <xdr:col>3</xdr:col>
      <xdr:colOff>279400</xdr:colOff>
      <xdr:row>81</xdr:row>
      <xdr:rowOff>55409</xdr:rowOff>
    </xdr:to>
    <xdr:cxnSp macro="">
      <xdr:nvCxnSpPr>
        <xdr:cNvPr id="205" name="直線コネクタ 204"/>
        <xdr:cNvCxnSpPr/>
      </xdr:nvCxnSpPr>
      <xdr:spPr>
        <a:xfrm flipV="1">
          <a:off x="1447800" y="13873285"/>
          <a:ext cx="889000" cy="6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132786</xdr:rowOff>
    </xdr:from>
    <xdr:to>
      <xdr:col>7</xdr:col>
      <xdr:colOff>203200</xdr:colOff>
      <xdr:row>81</xdr:row>
      <xdr:rowOff>62936</xdr:rowOff>
    </xdr:to>
    <xdr:sp macro="" textlink="">
      <xdr:nvSpPr>
        <xdr:cNvPr id="215" name="円/楕円 214"/>
        <xdr:cNvSpPr/>
      </xdr:nvSpPr>
      <xdr:spPr>
        <a:xfrm>
          <a:off x="4902200" y="138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149313</xdr:rowOff>
    </xdr:from>
    <xdr:ext cx="762000" cy="259045"/>
    <xdr:sp macro="" textlink="">
      <xdr:nvSpPr>
        <xdr:cNvPr id="216" name="人件費・物件費等の状況該当値テキスト"/>
        <xdr:cNvSpPr txBox="1"/>
      </xdr:nvSpPr>
      <xdr:spPr>
        <a:xfrm>
          <a:off x="5041900" y="1369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97,379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166233</xdr:rowOff>
    </xdr:from>
    <xdr:to>
      <xdr:col>6</xdr:col>
      <xdr:colOff>50800</xdr:colOff>
      <xdr:row>81</xdr:row>
      <xdr:rowOff>96383</xdr:rowOff>
    </xdr:to>
    <xdr:sp macro="" textlink="">
      <xdr:nvSpPr>
        <xdr:cNvPr id="217" name="円/楕円 216"/>
        <xdr:cNvSpPr/>
      </xdr:nvSpPr>
      <xdr:spPr>
        <a:xfrm>
          <a:off x="4064000" y="138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106560</xdr:rowOff>
    </xdr:from>
    <xdr:ext cx="736600" cy="259045"/>
    <xdr:sp macro="" textlink="">
      <xdr:nvSpPr>
        <xdr:cNvPr id="218" name="テキスト ボックス 217"/>
        <xdr:cNvSpPr txBox="1"/>
      </xdr:nvSpPr>
      <xdr:spPr>
        <a:xfrm>
          <a:off x="3733800" y="1365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99,874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150575</xdr:rowOff>
    </xdr:from>
    <xdr:to>
      <xdr:col>4</xdr:col>
      <xdr:colOff>533400</xdr:colOff>
      <xdr:row>81</xdr:row>
      <xdr:rowOff>80725</xdr:rowOff>
    </xdr:to>
    <xdr:sp macro="" textlink="">
      <xdr:nvSpPr>
        <xdr:cNvPr id="219" name="円/楕円 218"/>
        <xdr:cNvSpPr/>
      </xdr:nvSpPr>
      <xdr:spPr>
        <a:xfrm>
          <a:off x="3175000" y="138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90902</xdr:rowOff>
    </xdr:from>
    <xdr:ext cx="762000" cy="259045"/>
    <xdr:sp macro="" textlink="">
      <xdr:nvSpPr>
        <xdr:cNvPr id="220" name="テキスト ボックス 219"/>
        <xdr:cNvSpPr txBox="1"/>
      </xdr:nvSpPr>
      <xdr:spPr>
        <a:xfrm>
          <a:off x="2844800" y="1363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98,706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106485</xdr:rowOff>
    </xdr:from>
    <xdr:to>
      <xdr:col>3</xdr:col>
      <xdr:colOff>330200</xdr:colOff>
      <xdr:row>81</xdr:row>
      <xdr:rowOff>36635</xdr:rowOff>
    </xdr:to>
    <xdr:sp macro="" textlink="">
      <xdr:nvSpPr>
        <xdr:cNvPr id="221" name="円/楕円 220"/>
        <xdr:cNvSpPr/>
      </xdr:nvSpPr>
      <xdr:spPr>
        <a:xfrm>
          <a:off x="2286000" y="138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46812</xdr:rowOff>
    </xdr:from>
    <xdr:ext cx="762000" cy="259045"/>
    <xdr:sp macro="" textlink="">
      <xdr:nvSpPr>
        <xdr:cNvPr id="222" name="テキスト ボックス 221"/>
        <xdr:cNvSpPr txBox="1"/>
      </xdr:nvSpPr>
      <xdr:spPr>
        <a:xfrm>
          <a:off x="1955800" y="1359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95,417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4609</xdr:rowOff>
    </xdr:from>
    <xdr:to>
      <xdr:col>2</xdr:col>
      <xdr:colOff>127000</xdr:colOff>
      <xdr:row>81</xdr:row>
      <xdr:rowOff>106209</xdr:rowOff>
    </xdr:to>
    <xdr:sp macro="" textlink="">
      <xdr:nvSpPr>
        <xdr:cNvPr id="223" name="円/楕円 222"/>
        <xdr:cNvSpPr/>
      </xdr:nvSpPr>
      <xdr:spPr>
        <a:xfrm>
          <a:off x="1397000" y="1389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116386</xdr:rowOff>
    </xdr:from>
    <xdr:ext cx="762000" cy="259045"/>
    <xdr:sp macro="" textlink="">
      <xdr:nvSpPr>
        <xdr:cNvPr id="224" name="テキスト ボックス 223"/>
        <xdr:cNvSpPr txBox="1"/>
      </xdr:nvSpPr>
      <xdr:spPr>
        <a:xfrm>
          <a:off x="1066800" y="1366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定員管理計画に基づく人件費の抑制を図っており，</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退職金及び職員給の減により</a:t>
          </a:r>
          <a:r>
            <a:rPr kumimoji="1" lang="ja-JP" altLang="en-US" sz="1300">
              <a:solidFill>
                <a:sysClr val="windowText" lastClr="000000"/>
              </a:solidFill>
              <a:latin typeface="ＭＳ Ｐゴシック"/>
            </a:rPr>
            <a:t>対前年度比では</a:t>
          </a:r>
          <a:r>
            <a:rPr kumimoji="1" lang="en-US" altLang="ja-JP" sz="1300">
              <a:solidFill>
                <a:sysClr val="windowText" lastClr="000000"/>
              </a:solidFill>
              <a:latin typeface="ＭＳ Ｐゴシック"/>
            </a:rPr>
            <a:t>0.4pt</a:t>
          </a:r>
          <a:r>
            <a:rPr kumimoji="1" lang="ja-JP" altLang="en-US" sz="1300">
              <a:solidFill>
                <a:sysClr val="windowText" lastClr="000000"/>
              </a:solidFill>
              <a:latin typeface="ＭＳ Ｐゴシック"/>
            </a:rPr>
            <a:t>減となり，指数は２年ぶりに</a:t>
          </a:r>
          <a:r>
            <a:rPr kumimoji="1" lang="en-US" altLang="ja-JP" sz="1300">
              <a:solidFill>
                <a:sysClr val="windowText" lastClr="000000"/>
              </a:solidFill>
              <a:latin typeface="ＭＳ Ｐゴシック"/>
            </a:rPr>
            <a:t>100</a:t>
          </a:r>
          <a:r>
            <a:rPr kumimoji="1" lang="ja-JP" altLang="en-US" sz="1300">
              <a:solidFill>
                <a:sysClr val="windowText" lastClr="000000"/>
              </a:solidFill>
              <a:latin typeface="ＭＳ Ｐゴシック"/>
            </a:rPr>
            <a:t>を下回った。依然として類似団体平均を下回っており，今後もより一層の給与の適正化に努めることとする。</a:t>
          </a:r>
        </a:p>
        <a:p>
          <a:endParaRPr kumimoji="1" lang="ja-JP" altLang="en-US" sz="13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168729</xdr:rowOff>
    </xdr:to>
    <xdr:cxnSp macro="">
      <xdr:nvCxnSpPr>
        <xdr:cNvPr id="260" name="直線コネクタ 259"/>
        <xdr:cNvCxnSpPr/>
      </xdr:nvCxnSpPr>
      <xdr:spPr>
        <a:xfrm flipV="1">
          <a:off x="16179800" y="14524566"/>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61"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134257</xdr:rowOff>
    </xdr:from>
    <xdr:to>
      <xdr:col>23</xdr:col>
      <xdr:colOff>406400</xdr:colOff>
      <xdr:row>84</xdr:row>
      <xdr:rowOff>168729</xdr:rowOff>
    </xdr:to>
    <xdr:cxnSp macro="">
      <xdr:nvCxnSpPr>
        <xdr:cNvPr id="263" name="直線コネクタ 262"/>
        <xdr:cNvCxnSpPr/>
      </xdr:nvCxnSpPr>
      <xdr:spPr>
        <a:xfrm>
          <a:off x="15290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5" name="テキスト ボックス 26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84</xdr:row>
      <xdr:rowOff>134257</xdr:rowOff>
    </xdr:to>
    <xdr:cxnSp macro="">
      <xdr:nvCxnSpPr>
        <xdr:cNvPr id="266" name="直線コネクタ 265"/>
        <xdr:cNvCxnSpPr/>
      </xdr:nvCxnSpPr>
      <xdr:spPr>
        <a:xfrm>
          <a:off x="14401800" y="145245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8" name="テキスト ボックス 26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90</xdr:row>
      <xdr:rowOff>47777</xdr:rowOff>
    </xdr:to>
    <xdr:cxnSp macro="">
      <xdr:nvCxnSpPr>
        <xdr:cNvPr id="269" name="直線コネクタ 268"/>
        <xdr:cNvCxnSpPr/>
      </xdr:nvCxnSpPr>
      <xdr:spPr>
        <a:xfrm flipV="1">
          <a:off x="13512800" y="14524566"/>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9" name="円/楕円 278"/>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80"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81" name="円/楕円 280"/>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82" name="テキスト ボックス 281"/>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83457</xdr:rowOff>
    </xdr:from>
    <xdr:to>
      <xdr:col>22</xdr:col>
      <xdr:colOff>254000</xdr:colOff>
      <xdr:row>85</xdr:row>
      <xdr:rowOff>13607</xdr:rowOff>
    </xdr:to>
    <xdr:sp macro="" textlink="">
      <xdr:nvSpPr>
        <xdr:cNvPr id="283" name="円/楕円 282"/>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23784</xdr:rowOff>
    </xdr:from>
    <xdr:ext cx="762000" cy="259045"/>
    <xdr:sp macro="" textlink="">
      <xdr:nvSpPr>
        <xdr:cNvPr id="284" name="テキスト ボックス 283"/>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85" name="円/楕円 284"/>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86" name="テキスト ボックス 285"/>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168427</xdr:rowOff>
    </xdr:from>
    <xdr:to>
      <xdr:col>19</xdr:col>
      <xdr:colOff>533400</xdr:colOff>
      <xdr:row>90</xdr:row>
      <xdr:rowOff>98577</xdr:rowOff>
    </xdr:to>
    <xdr:sp macro="" textlink="">
      <xdr:nvSpPr>
        <xdr:cNvPr id="287" name="円/楕円 286"/>
        <xdr:cNvSpPr/>
      </xdr:nvSpPr>
      <xdr:spPr>
        <a:xfrm>
          <a:off x="13462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108754</xdr:rowOff>
    </xdr:from>
    <xdr:ext cx="762000" cy="259045"/>
    <xdr:sp macro="" textlink="">
      <xdr:nvSpPr>
        <xdr:cNvPr id="288" name="テキスト ボックス 287"/>
        <xdr:cNvSpPr txBox="1"/>
      </xdr:nvSpPr>
      <xdr:spPr>
        <a:xfrm>
          <a:off x="13131800" y="1519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年度までの</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定員適正化計画</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及び平成</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年度から定員管理計画</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の実行により類似団体より職員数は少ない状況である。</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　今後においても，平成</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32</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年度までの</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定員管理</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計画</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において，</a:t>
          </a:r>
          <a:r>
            <a:rPr lang="ja-JP" altLang="ja-JP" sz="1300" b="0" i="0" baseline="0">
              <a:solidFill>
                <a:schemeClr val="dk1"/>
              </a:solidFill>
              <a:effectLst/>
              <a:latin typeface="+mn-lt"/>
              <a:ea typeface="+mn-ea"/>
              <a:cs typeface="+mn-cs"/>
            </a:rPr>
            <a:t>東日本大震災の被災地派遣分を除き，類似団体の平均程度の職員数を基本とし，</a:t>
          </a:r>
          <a:r>
            <a:rPr kumimoji="0" lang="ja-JP" altLang="en-US" sz="13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0" lang="en-US" altLang="ja-JP" sz="1300" b="0" i="0" u="none" strike="noStrike" kern="0" cap="none" spc="0" normalizeH="0" baseline="0" noProof="0" smtClean="0">
              <a:ln>
                <a:noFill/>
              </a:ln>
              <a:solidFill>
                <a:sysClr val="windowText" lastClr="000000"/>
              </a:solidFill>
              <a:effectLst/>
              <a:uLnTx/>
              <a:uFillTx/>
              <a:latin typeface="+mn-lt"/>
              <a:ea typeface="+mn-ea"/>
              <a:cs typeface="+mn-cs"/>
            </a:rPr>
            <a:t>27</a:t>
          </a:r>
          <a:r>
            <a:rPr kumimoji="0" lang="ja-JP" altLang="en-US" sz="1300" b="0" i="0" u="none" strike="noStrike" kern="0" cap="none" spc="0" normalizeH="0" baseline="0" noProof="0" smtClean="0">
              <a:ln>
                <a:noFill/>
              </a:ln>
              <a:solidFill>
                <a:sysClr val="windowText" lastClr="000000"/>
              </a:solidFill>
              <a:effectLst/>
              <a:uLnTx/>
              <a:uFillTx/>
              <a:latin typeface="+mn-lt"/>
              <a:ea typeface="+mn-ea"/>
              <a:cs typeface="+mn-cs"/>
            </a:rPr>
            <a:t>年４月１日現在の職員数（</a:t>
          </a:r>
          <a:r>
            <a:rPr kumimoji="0" lang="en-US" altLang="ja-JP" sz="1300" b="0" i="0" u="none" strike="noStrike" kern="0" cap="none" spc="0" normalizeH="0" baseline="0" noProof="0" smtClean="0">
              <a:ln>
                <a:noFill/>
              </a:ln>
              <a:solidFill>
                <a:sysClr val="windowText" lastClr="000000"/>
              </a:solidFill>
              <a:effectLst/>
              <a:uLnTx/>
              <a:uFillTx/>
              <a:latin typeface="+mn-lt"/>
              <a:ea typeface="+mn-ea"/>
              <a:cs typeface="+mn-cs"/>
            </a:rPr>
            <a:t>2,251</a:t>
          </a:r>
          <a:r>
            <a:rPr kumimoji="0" lang="ja-JP" altLang="en-US" sz="1300" b="0" i="0" u="none" strike="noStrike" kern="0" cap="none" spc="0" normalizeH="0" baseline="0" noProof="0" smtClean="0">
              <a:ln>
                <a:noFill/>
              </a:ln>
              <a:solidFill>
                <a:sysClr val="windowText" lastClr="000000"/>
              </a:solidFill>
              <a:effectLst/>
              <a:uLnTx/>
              <a:uFillTx/>
              <a:latin typeface="+mn-lt"/>
              <a:ea typeface="+mn-ea"/>
              <a:cs typeface="+mn-cs"/>
            </a:rPr>
            <a:t>人）を基準に，５年間で</a:t>
          </a:r>
          <a:r>
            <a:rPr kumimoji="0" lang="en-US" altLang="ja-JP" sz="1300" b="0" i="0" u="none" strike="noStrike" kern="0" cap="none" spc="0" normalizeH="0" baseline="0" noProof="0" smtClean="0">
              <a:ln>
                <a:noFill/>
              </a:ln>
              <a:solidFill>
                <a:sysClr val="windowText" lastClr="000000"/>
              </a:solidFill>
              <a:effectLst/>
              <a:uLnTx/>
              <a:uFillTx/>
              <a:latin typeface="+mn-lt"/>
              <a:ea typeface="+mn-ea"/>
              <a:cs typeface="+mn-cs"/>
            </a:rPr>
            <a:t>128</a:t>
          </a:r>
          <a:r>
            <a:rPr kumimoji="0" lang="ja-JP" altLang="en-US" sz="1300" b="0" i="0" u="none" strike="noStrike" kern="0" cap="none" spc="0" normalizeH="0" baseline="0" noProof="0" smtClean="0">
              <a:ln>
                <a:noFill/>
              </a:ln>
              <a:solidFill>
                <a:sysClr val="windowText" lastClr="000000"/>
              </a:solidFill>
              <a:effectLst/>
              <a:uLnTx/>
              <a:uFillTx/>
              <a:latin typeface="+mn-lt"/>
              <a:ea typeface="+mn-ea"/>
              <a:cs typeface="+mn-cs"/>
            </a:rPr>
            <a:t>人，</a:t>
          </a:r>
          <a:r>
            <a:rPr kumimoji="0" lang="en-US" altLang="ja-JP" sz="1300" b="0" i="0" u="none" strike="noStrike" kern="0" cap="none" spc="0" normalizeH="0" baseline="0" noProof="0" smtClean="0">
              <a:ln>
                <a:noFill/>
              </a:ln>
              <a:solidFill>
                <a:sysClr val="windowText" lastClr="000000"/>
              </a:solidFill>
              <a:effectLst/>
              <a:uLnTx/>
              <a:uFillTx/>
              <a:latin typeface="+mn-lt"/>
              <a:ea typeface="+mn-ea"/>
              <a:cs typeface="+mn-cs"/>
            </a:rPr>
            <a:t>5.7</a:t>
          </a:r>
          <a:r>
            <a:rPr kumimoji="0" lang="ja-JP" altLang="en-US" sz="1300" b="0" i="0" u="none" strike="noStrike" kern="0" cap="none" spc="0" normalizeH="0" baseline="0" noProof="0" smtClean="0">
              <a:ln>
                <a:noFill/>
              </a:ln>
              <a:solidFill>
                <a:sysClr val="windowText" lastClr="000000"/>
              </a:solidFill>
              <a:effectLst/>
              <a:uLnTx/>
              <a:uFillTx/>
              <a:latin typeface="+mn-lt"/>
              <a:ea typeface="+mn-ea"/>
              <a:cs typeface="+mn-cs"/>
            </a:rPr>
            <a:t>％減員することとしている。</a:t>
          </a:r>
          <a:r>
            <a:rPr lang="ja-JP" altLang="en-US" sz="1300" b="0" i="0" u="none" strike="noStrike" baseline="0" smtClean="0">
              <a:solidFill>
                <a:schemeClr val="dk1"/>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smtClean="0">
            <a:ln>
              <a:noFill/>
            </a:ln>
            <a:solidFill>
              <a:sysClr val="windowText" lastClr="000000"/>
            </a:solidFill>
            <a:effectLst/>
            <a:uLnTx/>
            <a:uFillTx/>
            <a:latin typeface="+mn-lt"/>
            <a:ea typeface="+mn-ea"/>
            <a:cs typeface="+mn-cs"/>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57573</xdr:rowOff>
    </xdr:from>
    <xdr:to>
      <xdr:col>24</xdr:col>
      <xdr:colOff>558800</xdr:colOff>
      <xdr:row>60</xdr:row>
      <xdr:rowOff>125942</xdr:rowOff>
    </xdr:to>
    <xdr:cxnSp macro="">
      <xdr:nvCxnSpPr>
        <xdr:cNvPr id="323" name="直線コネクタ 322"/>
        <xdr:cNvCxnSpPr/>
      </xdr:nvCxnSpPr>
      <xdr:spPr>
        <a:xfrm flipV="1">
          <a:off x="16179800" y="10344573"/>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4"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125942</xdr:rowOff>
    </xdr:from>
    <xdr:to>
      <xdr:col>23</xdr:col>
      <xdr:colOff>406400</xdr:colOff>
      <xdr:row>60</xdr:row>
      <xdr:rowOff>125942</xdr:rowOff>
    </xdr:to>
    <xdr:cxnSp macro="">
      <xdr:nvCxnSpPr>
        <xdr:cNvPr id="326" name="直線コネクタ 325"/>
        <xdr:cNvCxnSpPr/>
      </xdr:nvCxnSpPr>
      <xdr:spPr>
        <a:xfrm>
          <a:off x="15290800" y="1041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8" name="テキスト ボックス 327"/>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105833</xdr:rowOff>
    </xdr:from>
    <xdr:to>
      <xdr:col>22</xdr:col>
      <xdr:colOff>203200</xdr:colOff>
      <xdr:row>60</xdr:row>
      <xdr:rowOff>125942</xdr:rowOff>
    </xdr:to>
    <xdr:cxnSp macro="">
      <xdr:nvCxnSpPr>
        <xdr:cNvPr id="329" name="直線コネクタ 328"/>
        <xdr:cNvCxnSpPr/>
      </xdr:nvCxnSpPr>
      <xdr:spPr>
        <a:xfrm>
          <a:off x="14401800" y="1039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1" name="テキスト ボックス 330"/>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105833</xdr:rowOff>
    </xdr:from>
    <xdr:to>
      <xdr:col>21</xdr:col>
      <xdr:colOff>0</xdr:colOff>
      <xdr:row>60</xdr:row>
      <xdr:rowOff>105833</xdr:rowOff>
    </xdr:to>
    <xdr:cxnSp macro="">
      <xdr:nvCxnSpPr>
        <xdr:cNvPr id="332" name="直線コネクタ 331"/>
        <xdr:cNvCxnSpPr/>
      </xdr:nvCxnSpPr>
      <xdr:spPr>
        <a:xfrm>
          <a:off x="13512800" y="1039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4" name="テキスト ボックス 333"/>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6" name="テキスト ボックス 335"/>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6773</xdr:rowOff>
    </xdr:from>
    <xdr:to>
      <xdr:col>24</xdr:col>
      <xdr:colOff>609600</xdr:colOff>
      <xdr:row>60</xdr:row>
      <xdr:rowOff>108373</xdr:rowOff>
    </xdr:to>
    <xdr:sp macro="" textlink="">
      <xdr:nvSpPr>
        <xdr:cNvPr id="342" name="円/楕円 341"/>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23300</xdr:rowOff>
    </xdr:from>
    <xdr:ext cx="762000" cy="259045"/>
    <xdr:sp macro="" textlink="">
      <xdr:nvSpPr>
        <xdr:cNvPr id="343"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75142</xdr:rowOff>
    </xdr:from>
    <xdr:to>
      <xdr:col>23</xdr:col>
      <xdr:colOff>457200</xdr:colOff>
      <xdr:row>61</xdr:row>
      <xdr:rowOff>5292</xdr:rowOff>
    </xdr:to>
    <xdr:sp macro="" textlink="">
      <xdr:nvSpPr>
        <xdr:cNvPr id="344" name="円/楕円 343"/>
        <xdr:cNvSpPr/>
      </xdr:nvSpPr>
      <xdr:spPr>
        <a:xfrm>
          <a:off x="16129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15469</xdr:rowOff>
    </xdr:from>
    <xdr:ext cx="736600" cy="259045"/>
    <xdr:sp macro="" textlink="">
      <xdr:nvSpPr>
        <xdr:cNvPr id="345" name="テキスト ボックス 344"/>
        <xdr:cNvSpPr txBox="1"/>
      </xdr:nvSpPr>
      <xdr:spPr>
        <a:xfrm>
          <a:off x="15798800" y="1013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75142</xdr:rowOff>
    </xdr:from>
    <xdr:to>
      <xdr:col>22</xdr:col>
      <xdr:colOff>254000</xdr:colOff>
      <xdr:row>61</xdr:row>
      <xdr:rowOff>5292</xdr:rowOff>
    </xdr:to>
    <xdr:sp macro="" textlink="">
      <xdr:nvSpPr>
        <xdr:cNvPr id="346" name="円/楕円 345"/>
        <xdr:cNvSpPr/>
      </xdr:nvSpPr>
      <xdr:spPr>
        <a:xfrm>
          <a:off x="15240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15469</xdr:rowOff>
    </xdr:from>
    <xdr:ext cx="762000" cy="259045"/>
    <xdr:sp macro="" textlink="">
      <xdr:nvSpPr>
        <xdr:cNvPr id="347" name="テキスト ボックス 346"/>
        <xdr:cNvSpPr txBox="1"/>
      </xdr:nvSpPr>
      <xdr:spPr>
        <a:xfrm>
          <a:off x="14909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55033</xdr:rowOff>
    </xdr:from>
    <xdr:to>
      <xdr:col>21</xdr:col>
      <xdr:colOff>50800</xdr:colOff>
      <xdr:row>60</xdr:row>
      <xdr:rowOff>156633</xdr:rowOff>
    </xdr:to>
    <xdr:sp macro="" textlink="">
      <xdr:nvSpPr>
        <xdr:cNvPr id="348" name="円/楕円 347"/>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166810</xdr:rowOff>
    </xdr:from>
    <xdr:ext cx="762000" cy="259045"/>
    <xdr:sp macro="" textlink="">
      <xdr:nvSpPr>
        <xdr:cNvPr id="349" name="テキスト ボックス 348"/>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55033</xdr:rowOff>
    </xdr:from>
    <xdr:to>
      <xdr:col>19</xdr:col>
      <xdr:colOff>533400</xdr:colOff>
      <xdr:row>60</xdr:row>
      <xdr:rowOff>156633</xdr:rowOff>
    </xdr:to>
    <xdr:sp macro="" textlink="">
      <xdr:nvSpPr>
        <xdr:cNvPr id="350" name="円/楕円 349"/>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166810</xdr:rowOff>
    </xdr:from>
    <xdr:ext cx="762000" cy="259045"/>
    <xdr:sp macro="" textlink="">
      <xdr:nvSpPr>
        <xdr:cNvPr id="351" name="テキスト ボックス 350"/>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実質公債費比率は対前年度比 </a:t>
          </a:r>
          <a:r>
            <a:rPr kumimoji="1" lang="en-US" altLang="ja-JP" sz="1300">
              <a:solidFill>
                <a:sysClr val="windowText" lastClr="000000"/>
              </a:solidFill>
              <a:latin typeface="ＭＳ Ｐゴシック"/>
            </a:rPr>
            <a:t>0.8 pt</a:t>
          </a:r>
          <a:r>
            <a:rPr kumimoji="1" lang="ja-JP" altLang="en-US" sz="1300">
              <a:solidFill>
                <a:sysClr val="windowText" lastClr="000000"/>
              </a:solidFill>
              <a:latin typeface="ＭＳ Ｐゴシック"/>
            </a:rPr>
            <a:t>の減となった。平成４～</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年度に行った大規模施設の建設，区画整理等の都市計画事業債の償還はピークを過ぎたものの，元利償還金充当一般財源が依然として高い水準にあるため，類似団体平均を上回っている。総合計画実施計画に掲げる自治体経営の取組において，</a:t>
          </a:r>
          <a:r>
            <a:rPr kumimoji="1" lang="en-US" altLang="ja-JP" sz="1300">
              <a:solidFill>
                <a:sysClr val="windowText" lastClr="000000"/>
              </a:solidFill>
              <a:latin typeface="ＭＳ Ｐゴシック"/>
            </a:rPr>
            <a:t>14%</a:t>
          </a:r>
          <a:r>
            <a:rPr kumimoji="1" lang="ja-JP" altLang="en-US" sz="1300">
              <a:solidFill>
                <a:sysClr val="windowText" lastClr="000000"/>
              </a:solidFill>
              <a:latin typeface="ＭＳ Ｐゴシック"/>
            </a:rPr>
            <a:t>を上回らないよう目標値を設定している。</a:t>
          </a: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158242</xdr:rowOff>
    </xdr:from>
    <xdr:to>
      <xdr:col>24</xdr:col>
      <xdr:colOff>558800</xdr:colOff>
      <xdr:row>42</xdr:row>
      <xdr:rowOff>64008</xdr:rowOff>
    </xdr:to>
    <xdr:cxnSp macro="">
      <xdr:nvCxnSpPr>
        <xdr:cNvPr id="383" name="直線コネクタ 382"/>
        <xdr:cNvCxnSpPr/>
      </xdr:nvCxnSpPr>
      <xdr:spPr>
        <a:xfrm flipV="1">
          <a:off x="16179800" y="71876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64008</xdr:rowOff>
    </xdr:from>
    <xdr:to>
      <xdr:col>23</xdr:col>
      <xdr:colOff>406400</xdr:colOff>
      <xdr:row>42</xdr:row>
      <xdr:rowOff>141224</xdr:rowOff>
    </xdr:to>
    <xdr:cxnSp macro="">
      <xdr:nvCxnSpPr>
        <xdr:cNvPr id="386" name="直線コネクタ 385"/>
        <xdr:cNvCxnSpPr/>
      </xdr:nvCxnSpPr>
      <xdr:spPr>
        <a:xfrm flipV="1">
          <a:off x="15290800" y="72649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8" name="テキスト ボックス 387"/>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141224</xdr:rowOff>
    </xdr:from>
    <xdr:to>
      <xdr:col>22</xdr:col>
      <xdr:colOff>203200</xdr:colOff>
      <xdr:row>43</xdr:row>
      <xdr:rowOff>104902</xdr:rowOff>
    </xdr:to>
    <xdr:cxnSp macro="">
      <xdr:nvCxnSpPr>
        <xdr:cNvPr id="389" name="直線コネクタ 388"/>
        <xdr:cNvCxnSpPr/>
      </xdr:nvCxnSpPr>
      <xdr:spPr>
        <a:xfrm flipV="1">
          <a:off x="14401800" y="73421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1" name="テキスト ボックス 39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104902</xdr:rowOff>
    </xdr:from>
    <xdr:to>
      <xdr:col>21</xdr:col>
      <xdr:colOff>0</xdr:colOff>
      <xdr:row>44</xdr:row>
      <xdr:rowOff>1016</xdr:rowOff>
    </xdr:to>
    <xdr:cxnSp macro="">
      <xdr:nvCxnSpPr>
        <xdr:cNvPr id="392" name="直線コネクタ 391"/>
        <xdr:cNvCxnSpPr/>
      </xdr:nvCxnSpPr>
      <xdr:spPr>
        <a:xfrm flipV="1">
          <a:off x="13512800" y="74772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4" name="テキスト ボックス 39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6" name="テキスト ボックス 39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402" name="円/楕円 401"/>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79519</xdr:rowOff>
    </xdr:from>
    <xdr:ext cx="762000" cy="259045"/>
    <xdr:sp macro="" textlink="">
      <xdr:nvSpPr>
        <xdr:cNvPr id="403"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404" name="円/楕円 403"/>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405" name="テキスト ボックス 404"/>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90424</xdr:rowOff>
    </xdr:from>
    <xdr:to>
      <xdr:col>22</xdr:col>
      <xdr:colOff>254000</xdr:colOff>
      <xdr:row>43</xdr:row>
      <xdr:rowOff>20574</xdr:rowOff>
    </xdr:to>
    <xdr:sp macro="" textlink="">
      <xdr:nvSpPr>
        <xdr:cNvPr id="406" name="円/楕円 405"/>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5351</xdr:rowOff>
    </xdr:from>
    <xdr:ext cx="762000" cy="259045"/>
    <xdr:sp macro="" textlink="">
      <xdr:nvSpPr>
        <xdr:cNvPr id="407" name="テキスト ボックス 406"/>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54102</xdr:rowOff>
    </xdr:from>
    <xdr:to>
      <xdr:col>21</xdr:col>
      <xdr:colOff>50800</xdr:colOff>
      <xdr:row>43</xdr:row>
      <xdr:rowOff>155702</xdr:rowOff>
    </xdr:to>
    <xdr:sp macro="" textlink="">
      <xdr:nvSpPr>
        <xdr:cNvPr id="408" name="円/楕円 407"/>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140479</xdr:rowOff>
    </xdr:from>
    <xdr:ext cx="762000" cy="259045"/>
    <xdr:sp macro="" textlink="">
      <xdr:nvSpPr>
        <xdr:cNvPr id="409" name="テキスト ボックス 408"/>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410" name="円/楕円 409"/>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411" name="テキスト ボックス 410"/>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平成４～</a:t>
          </a:r>
          <a:r>
            <a:rPr kumimoji="1" lang="en-US" altLang="ja-JP" sz="1200">
              <a:solidFill>
                <a:sysClr val="windowText" lastClr="000000"/>
              </a:solidFill>
              <a:latin typeface="ＭＳ Ｐゴシック"/>
            </a:rPr>
            <a:t>10</a:t>
          </a:r>
          <a:r>
            <a:rPr kumimoji="1" lang="ja-JP" altLang="en-US" sz="1200">
              <a:solidFill>
                <a:sysClr val="windowText" lastClr="000000"/>
              </a:solidFill>
              <a:latin typeface="ＭＳ Ｐゴシック"/>
            </a:rPr>
            <a:t>年度に行った大規模施設の建設，区画整理等の都市計画事業債の償還はピークを過ぎ，年々数値は改善状況にあるが，元利償還金充当一般財源が</a:t>
          </a:r>
          <a:r>
            <a:rPr kumimoji="1" lang="en-US" altLang="ja-JP" sz="1200">
              <a:solidFill>
                <a:sysClr val="windowText" lastClr="000000"/>
              </a:solidFill>
              <a:latin typeface="ＭＳ Ｐゴシック"/>
            </a:rPr>
            <a:t>120</a:t>
          </a:r>
          <a:r>
            <a:rPr kumimoji="1" lang="ja-JP" altLang="en-US" sz="1200">
              <a:solidFill>
                <a:sysClr val="windowText" lastClr="000000"/>
              </a:solidFill>
              <a:latin typeface="ＭＳ Ｐゴシック"/>
            </a:rPr>
            <a:t>億円を超えていることが将来負担比率を高める要因となっており，類似団体を上回っている状況にある。</a:t>
          </a:r>
        </a:p>
        <a:p>
          <a:r>
            <a:rPr kumimoji="1" lang="ja-JP" altLang="en-US" sz="1200">
              <a:solidFill>
                <a:sysClr val="windowText" lastClr="000000"/>
              </a:solidFill>
              <a:latin typeface="ＭＳ Ｐゴシック"/>
            </a:rPr>
            <a:t>　総合計画実施計画に掲げる自治体経営の取組において，算定開始から現在までで最も数値の高かった </a:t>
          </a:r>
          <a:r>
            <a:rPr kumimoji="1" lang="en-US" altLang="ja-JP" sz="1200">
              <a:solidFill>
                <a:sysClr val="windowText" lastClr="000000"/>
              </a:solidFill>
              <a:latin typeface="ＭＳ Ｐゴシック"/>
            </a:rPr>
            <a:t>149.4%</a:t>
          </a:r>
          <a:r>
            <a:rPr kumimoji="1" lang="ja-JP" altLang="en-US" sz="1200">
              <a:solidFill>
                <a:sysClr val="windowText" lastClr="000000"/>
              </a:solidFill>
              <a:latin typeface="ＭＳ Ｐゴシック"/>
            </a:rPr>
            <a:t>を上回らない財政運営を行うこととして目標値を設定している。また，市債の新規発行額を予算総額の８％以内（臨時財政対策債を除く）かつ元金償還額以内とし，将来の公債費の縮減を図ることとしている。</a:t>
          </a: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7789</xdr:rowOff>
    </xdr:from>
    <xdr:to>
      <xdr:col>24</xdr:col>
      <xdr:colOff>558800</xdr:colOff>
      <xdr:row>17</xdr:row>
      <xdr:rowOff>43180</xdr:rowOff>
    </xdr:to>
    <xdr:cxnSp macro="">
      <xdr:nvCxnSpPr>
        <xdr:cNvPr id="445" name="直線コネクタ 444"/>
        <xdr:cNvCxnSpPr/>
      </xdr:nvCxnSpPr>
      <xdr:spPr>
        <a:xfrm flipV="1">
          <a:off x="16179800" y="2922439"/>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6"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43180</xdr:rowOff>
    </xdr:from>
    <xdr:to>
      <xdr:col>23</xdr:col>
      <xdr:colOff>406400</xdr:colOff>
      <xdr:row>17</xdr:row>
      <xdr:rowOff>64093</xdr:rowOff>
    </xdr:to>
    <xdr:cxnSp macro="">
      <xdr:nvCxnSpPr>
        <xdr:cNvPr id="448" name="直線コネクタ 447"/>
        <xdr:cNvCxnSpPr/>
      </xdr:nvCxnSpPr>
      <xdr:spPr>
        <a:xfrm flipV="1">
          <a:off x="15290800" y="2957830"/>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0" name="テキスト ボックス 449"/>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64093</xdr:rowOff>
    </xdr:from>
    <xdr:to>
      <xdr:col>22</xdr:col>
      <xdr:colOff>203200</xdr:colOff>
      <xdr:row>18</xdr:row>
      <xdr:rowOff>3641</xdr:rowOff>
    </xdr:to>
    <xdr:cxnSp macro="">
      <xdr:nvCxnSpPr>
        <xdr:cNvPr id="451" name="直線コネクタ 450"/>
        <xdr:cNvCxnSpPr/>
      </xdr:nvCxnSpPr>
      <xdr:spPr>
        <a:xfrm flipV="1">
          <a:off x="14401800" y="2978743"/>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3" name="テキスト ボックス 452"/>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3641</xdr:rowOff>
    </xdr:from>
    <xdr:to>
      <xdr:col>21</xdr:col>
      <xdr:colOff>0</xdr:colOff>
      <xdr:row>18</xdr:row>
      <xdr:rowOff>6054</xdr:rowOff>
    </xdr:to>
    <xdr:cxnSp macro="">
      <xdr:nvCxnSpPr>
        <xdr:cNvPr id="454" name="直線コネクタ 453"/>
        <xdr:cNvCxnSpPr/>
      </xdr:nvCxnSpPr>
      <xdr:spPr>
        <a:xfrm flipV="1">
          <a:off x="13512800" y="308974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6" name="テキスト ボックス 455"/>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8" name="テキスト ボックス 457"/>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128439</xdr:rowOff>
    </xdr:from>
    <xdr:to>
      <xdr:col>24</xdr:col>
      <xdr:colOff>609600</xdr:colOff>
      <xdr:row>17</xdr:row>
      <xdr:rowOff>58589</xdr:rowOff>
    </xdr:to>
    <xdr:sp macro="" textlink="">
      <xdr:nvSpPr>
        <xdr:cNvPr id="464" name="円/楕円 463"/>
        <xdr:cNvSpPr/>
      </xdr:nvSpPr>
      <xdr:spPr>
        <a:xfrm>
          <a:off x="169672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100516</xdr:rowOff>
    </xdr:from>
    <xdr:ext cx="762000" cy="259045"/>
    <xdr:sp macro="" textlink="">
      <xdr:nvSpPr>
        <xdr:cNvPr id="465" name="将来負担の状況該当値テキスト"/>
        <xdr:cNvSpPr txBox="1"/>
      </xdr:nvSpPr>
      <xdr:spPr>
        <a:xfrm>
          <a:off x="17106900" y="284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163830</xdr:rowOff>
    </xdr:from>
    <xdr:to>
      <xdr:col>23</xdr:col>
      <xdr:colOff>457200</xdr:colOff>
      <xdr:row>17</xdr:row>
      <xdr:rowOff>93980</xdr:rowOff>
    </xdr:to>
    <xdr:sp macro="" textlink="">
      <xdr:nvSpPr>
        <xdr:cNvPr id="466" name="円/楕円 465"/>
        <xdr:cNvSpPr/>
      </xdr:nvSpPr>
      <xdr:spPr>
        <a:xfrm>
          <a:off x="16129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78757</xdr:rowOff>
    </xdr:from>
    <xdr:ext cx="736600" cy="259045"/>
    <xdr:sp macro="" textlink="">
      <xdr:nvSpPr>
        <xdr:cNvPr id="467" name="テキスト ボックス 466"/>
        <xdr:cNvSpPr txBox="1"/>
      </xdr:nvSpPr>
      <xdr:spPr>
        <a:xfrm>
          <a:off x="15798800" y="29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13293</xdr:rowOff>
    </xdr:from>
    <xdr:to>
      <xdr:col>22</xdr:col>
      <xdr:colOff>254000</xdr:colOff>
      <xdr:row>17</xdr:row>
      <xdr:rowOff>114893</xdr:rowOff>
    </xdr:to>
    <xdr:sp macro="" textlink="">
      <xdr:nvSpPr>
        <xdr:cNvPr id="468" name="円/楕円 467"/>
        <xdr:cNvSpPr/>
      </xdr:nvSpPr>
      <xdr:spPr>
        <a:xfrm>
          <a:off x="15240000" y="2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99670</xdr:rowOff>
    </xdr:from>
    <xdr:ext cx="762000" cy="259045"/>
    <xdr:sp macro="" textlink="">
      <xdr:nvSpPr>
        <xdr:cNvPr id="469" name="テキスト ボックス 468"/>
        <xdr:cNvSpPr txBox="1"/>
      </xdr:nvSpPr>
      <xdr:spPr>
        <a:xfrm>
          <a:off x="14909800" y="301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124291</xdr:rowOff>
    </xdr:from>
    <xdr:to>
      <xdr:col>21</xdr:col>
      <xdr:colOff>50800</xdr:colOff>
      <xdr:row>18</xdr:row>
      <xdr:rowOff>54441</xdr:rowOff>
    </xdr:to>
    <xdr:sp macro="" textlink="">
      <xdr:nvSpPr>
        <xdr:cNvPr id="470" name="円/楕円 469"/>
        <xdr:cNvSpPr/>
      </xdr:nvSpPr>
      <xdr:spPr>
        <a:xfrm>
          <a:off x="14351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39218</xdr:rowOff>
    </xdr:from>
    <xdr:ext cx="762000" cy="259045"/>
    <xdr:sp macro="" textlink="">
      <xdr:nvSpPr>
        <xdr:cNvPr id="471" name="テキスト ボックス 470"/>
        <xdr:cNvSpPr txBox="1"/>
      </xdr:nvSpPr>
      <xdr:spPr>
        <a:xfrm>
          <a:off x="14020800" y="312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126704</xdr:rowOff>
    </xdr:from>
    <xdr:to>
      <xdr:col>19</xdr:col>
      <xdr:colOff>533400</xdr:colOff>
      <xdr:row>18</xdr:row>
      <xdr:rowOff>56854</xdr:rowOff>
    </xdr:to>
    <xdr:sp macro="" textlink="">
      <xdr:nvSpPr>
        <xdr:cNvPr id="472" name="円/楕円 471"/>
        <xdr:cNvSpPr/>
      </xdr:nvSpPr>
      <xdr:spPr>
        <a:xfrm>
          <a:off x="13462000" y="30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41631</xdr:rowOff>
    </xdr:from>
    <xdr:ext cx="762000" cy="259045"/>
    <xdr:sp macro="" textlink="">
      <xdr:nvSpPr>
        <xdr:cNvPr id="473" name="テキスト ボックス 472"/>
        <xdr:cNvSpPr txBox="1"/>
      </xdr:nvSpPr>
      <xdr:spPr>
        <a:xfrm>
          <a:off x="13131800" y="312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岩手県盛岡市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292,795
291,368
886.47
113,085,487
111,524,298
1,279,631
64,080,361
131,943,152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定員管理計画に基づく人件費の抑制を図り，</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退職金及び職員給の減により対前年度比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1" lang="en-US" altLang="ja-JP" sz="1300">
              <a:solidFill>
                <a:sysClr val="windowText" lastClr="000000"/>
              </a:solidFill>
              <a:latin typeface="ＭＳ Ｐゴシック"/>
            </a:rPr>
            <a:t>.4pt</a:t>
          </a:r>
          <a:r>
            <a:rPr kumimoji="1" lang="ja-JP" altLang="en-US" sz="1300">
              <a:solidFill>
                <a:sysClr val="windowText" lastClr="000000"/>
              </a:solidFill>
              <a:latin typeface="ＭＳ Ｐゴシック"/>
            </a:rPr>
            <a:t>の減となった。</a:t>
          </a: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32</a:t>
          </a:r>
          <a:r>
            <a:rPr kumimoji="1" lang="ja-JP" altLang="en-US" sz="1300">
              <a:solidFill>
                <a:sysClr val="windowText" lastClr="000000"/>
              </a:solidFill>
              <a:latin typeface="ＭＳ Ｐゴシック"/>
            </a:rPr>
            <a:t>年度までの定員管理計画に基づき，引き続き人件費の削減に努めることとする。</a:t>
          </a: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113284</xdr:rowOff>
    </xdr:from>
    <xdr:to>
      <xdr:col>7</xdr:col>
      <xdr:colOff>15875</xdr:colOff>
      <xdr:row>37</xdr:row>
      <xdr:rowOff>69850</xdr:rowOff>
    </xdr:to>
    <xdr:cxnSp macro="">
      <xdr:nvCxnSpPr>
        <xdr:cNvPr id="64" name="直線コネクタ 63"/>
        <xdr:cNvCxnSpPr/>
      </xdr:nvCxnSpPr>
      <xdr:spPr>
        <a:xfrm flipV="1">
          <a:off x="3987800" y="628548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159004</xdr:rowOff>
    </xdr:from>
    <xdr:to>
      <xdr:col>5</xdr:col>
      <xdr:colOff>549275</xdr:colOff>
      <xdr:row>37</xdr:row>
      <xdr:rowOff>69850</xdr:rowOff>
    </xdr:to>
    <xdr:cxnSp macro="">
      <xdr:nvCxnSpPr>
        <xdr:cNvPr id="67" name="直線コネクタ 66"/>
        <xdr:cNvCxnSpPr/>
      </xdr:nvCxnSpPr>
      <xdr:spPr>
        <a:xfrm>
          <a:off x="3098800" y="6331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67564</xdr:rowOff>
    </xdr:from>
    <xdr:to>
      <xdr:col>4</xdr:col>
      <xdr:colOff>346075</xdr:colOff>
      <xdr:row>36</xdr:row>
      <xdr:rowOff>159004</xdr:rowOff>
    </xdr:to>
    <xdr:cxnSp macro="">
      <xdr:nvCxnSpPr>
        <xdr:cNvPr id="70" name="直線コネクタ 69"/>
        <xdr:cNvCxnSpPr/>
      </xdr:nvCxnSpPr>
      <xdr:spPr>
        <a:xfrm>
          <a:off x="2209800" y="62397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36</xdr:row>
      <xdr:rowOff>159004</xdr:rowOff>
    </xdr:to>
    <xdr:cxnSp macro="">
      <xdr:nvCxnSpPr>
        <xdr:cNvPr id="73" name="直線コネクタ 72"/>
        <xdr:cNvCxnSpPr/>
      </xdr:nvCxnSpPr>
      <xdr:spPr>
        <a:xfrm flipV="1">
          <a:off x="1320800" y="62397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3" name="円/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86" name="テキスト ボックス 85"/>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108204</xdr:rowOff>
    </xdr:from>
    <xdr:to>
      <xdr:col>4</xdr:col>
      <xdr:colOff>396875</xdr:colOff>
      <xdr:row>37</xdr:row>
      <xdr:rowOff>38354</xdr:rowOff>
    </xdr:to>
    <xdr:sp macro="" textlink="">
      <xdr:nvSpPr>
        <xdr:cNvPr id="87" name="円/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48531</xdr:rowOff>
    </xdr:from>
    <xdr:ext cx="762000" cy="259045"/>
    <xdr:sp macro="" textlink="">
      <xdr:nvSpPr>
        <xdr:cNvPr id="88" name="テキスト ボックス 87"/>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xdr:rowOff>
    </xdr:from>
    <xdr:to>
      <xdr:col>3</xdr:col>
      <xdr:colOff>193675</xdr:colOff>
      <xdr:row>36</xdr:row>
      <xdr:rowOff>118364</xdr:rowOff>
    </xdr:to>
    <xdr:sp macro="" textlink="">
      <xdr:nvSpPr>
        <xdr:cNvPr id="89" name="円/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1" name="円/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道路除排雪事業の増に加え，地域児童クラブ及び塵芥収集運搬の委託の増等のため，充当する経常一般財源が増加したことにより，対前年度比</a:t>
          </a:r>
          <a:r>
            <a:rPr kumimoji="1" lang="en-US" altLang="ja-JP" sz="1300">
              <a:solidFill>
                <a:sysClr val="windowText" lastClr="000000"/>
              </a:solidFill>
              <a:latin typeface="ＭＳ Ｐゴシック"/>
            </a:rPr>
            <a:t>0.1pt</a:t>
          </a:r>
          <a:r>
            <a:rPr kumimoji="1" lang="ja-JP" altLang="en-US" sz="1300">
              <a:solidFill>
                <a:sysClr val="windowText" lastClr="000000"/>
              </a:solidFill>
              <a:latin typeface="ＭＳ Ｐゴシック"/>
            </a:rPr>
            <a:t>増となり，類似団体を上回る状態が続いている。</a:t>
          </a:r>
        </a:p>
        <a:p>
          <a:r>
            <a:rPr kumimoji="1" lang="ja-JP" altLang="en-US" sz="1300">
              <a:solidFill>
                <a:sysClr val="windowText" lastClr="000000"/>
              </a:solidFill>
              <a:latin typeface="ＭＳ Ｐゴシック"/>
            </a:rPr>
            <a:t>　引き続き行政評価を活用した事務事業の徹底した見直しを推進し，物件費の抑制に努めることとする。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44450</xdr:rowOff>
    </xdr:to>
    <xdr:cxnSp macro="">
      <xdr:nvCxnSpPr>
        <xdr:cNvPr id="125" name="直線コネクタ 124"/>
        <xdr:cNvCxnSpPr/>
      </xdr:nvCxnSpPr>
      <xdr:spPr>
        <a:xfrm>
          <a:off x="15671800" y="294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31750</xdr:rowOff>
    </xdr:to>
    <xdr:cxnSp macro="">
      <xdr:nvCxnSpPr>
        <xdr:cNvPr id="128" name="直線コネクタ 127"/>
        <xdr:cNvCxnSpPr/>
      </xdr:nvCxnSpPr>
      <xdr:spPr>
        <a:xfrm>
          <a:off x="14782800" y="290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16</xdr:row>
      <xdr:rowOff>165100</xdr:rowOff>
    </xdr:to>
    <xdr:cxnSp macro="">
      <xdr:nvCxnSpPr>
        <xdr:cNvPr id="131" name="直線コネクタ 130"/>
        <xdr:cNvCxnSpPr/>
      </xdr:nvCxnSpPr>
      <xdr:spPr>
        <a:xfrm>
          <a:off x="13893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127000</xdr:rowOff>
    </xdr:to>
    <xdr:cxnSp macro="">
      <xdr:nvCxnSpPr>
        <xdr:cNvPr id="134" name="直線コネクタ 133"/>
        <xdr:cNvCxnSpPr/>
      </xdr:nvCxnSpPr>
      <xdr:spPr>
        <a:xfrm>
          <a:off x="13004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165100</xdr:rowOff>
    </xdr:from>
    <xdr:to>
      <xdr:col>24</xdr:col>
      <xdr:colOff>82550</xdr:colOff>
      <xdr:row>17</xdr:row>
      <xdr:rowOff>95250</xdr:rowOff>
    </xdr:to>
    <xdr:sp macro="" textlink="">
      <xdr:nvSpPr>
        <xdr:cNvPr id="144" name="円/楕円 143"/>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137177</xdr:rowOff>
    </xdr:from>
    <xdr:ext cx="762000" cy="259045"/>
    <xdr:sp macro="" textlink="">
      <xdr:nvSpPr>
        <xdr:cNvPr id="145" name="物件費該当値テキスト"/>
        <xdr:cNvSpPr txBox="1"/>
      </xdr:nvSpPr>
      <xdr:spPr>
        <a:xfrm>
          <a:off x="165989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6" name="円/楕円 145"/>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7" name="テキスト ボックス 146"/>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48" name="円/楕円 147"/>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49" name="テキスト ボックス 148"/>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0" name="円/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1" name="テキスト ボックス 150"/>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2" name="円/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3" name="テキスト ボックス 152"/>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認定こども園等運営費給付費や障がい児通所給付費，介護等及び訓練等給付費の増などにより対前年度比</a:t>
          </a:r>
          <a:r>
            <a:rPr kumimoji="1" lang="en-US" altLang="ja-JP" sz="1300">
              <a:solidFill>
                <a:sysClr val="windowText" lastClr="000000"/>
              </a:solidFill>
              <a:latin typeface="ＭＳ Ｐゴシック"/>
            </a:rPr>
            <a:t>0.4pt</a:t>
          </a:r>
          <a:r>
            <a:rPr kumimoji="1" lang="ja-JP" altLang="en-US" sz="1300">
              <a:solidFill>
                <a:sysClr val="windowText" lastClr="000000"/>
              </a:solidFill>
              <a:latin typeface="ＭＳ Ｐゴシック"/>
            </a:rPr>
            <a:t>増となった。</a:t>
          </a:r>
        </a:p>
        <a:p>
          <a:r>
            <a:rPr kumimoji="1" lang="ja-JP" altLang="en-US" sz="1300">
              <a:solidFill>
                <a:sysClr val="windowText" lastClr="000000"/>
              </a:solidFill>
              <a:latin typeface="ＭＳ Ｐゴシック"/>
            </a:rPr>
            <a:t>　障がい給付認定審査等を通じた公正なサービスの提供等により，年々増加傾向にある扶助費の急激な上昇傾向を抑制するよう努める。</a:t>
          </a: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76200</xdr:rowOff>
    </xdr:to>
    <xdr:cxnSp macro="">
      <xdr:nvCxnSpPr>
        <xdr:cNvPr id="186" name="直線コネクタ 185"/>
        <xdr:cNvCxnSpPr/>
      </xdr:nvCxnSpPr>
      <xdr:spPr>
        <a:xfrm>
          <a:off x="3987800" y="9626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76200</xdr:rowOff>
    </xdr:to>
    <xdr:cxnSp macro="">
      <xdr:nvCxnSpPr>
        <xdr:cNvPr id="189" name="直線コネクタ 188"/>
        <xdr:cNvCxnSpPr/>
      </xdr:nvCxnSpPr>
      <xdr:spPr>
        <a:xfrm flipV="1">
          <a:off x="3098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76200</xdr:rowOff>
    </xdr:to>
    <xdr:cxnSp macro="">
      <xdr:nvCxnSpPr>
        <xdr:cNvPr id="192" name="直線コネクタ 191"/>
        <xdr:cNvCxnSpPr/>
      </xdr:nvCxnSpPr>
      <xdr:spPr>
        <a:xfrm>
          <a:off x="2209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25400</xdr:rowOff>
    </xdr:to>
    <xdr:cxnSp macro="">
      <xdr:nvCxnSpPr>
        <xdr:cNvPr id="195" name="直線コネクタ 194"/>
        <xdr:cNvCxnSpPr/>
      </xdr:nvCxnSpPr>
      <xdr:spPr>
        <a:xfrm>
          <a:off x="1320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5" name="円/楕円 204"/>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06"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7" name="円/楕円 206"/>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208" name="テキスト ボックス 207"/>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09" name="円/楕円 208"/>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137177</xdr:rowOff>
    </xdr:from>
    <xdr:ext cx="762000" cy="259045"/>
    <xdr:sp macro="" textlink="">
      <xdr:nvSpPr>
        <xdr:cNvPr id="210" name="テキスト ボックス 209"/>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146050</xdr:rowOff>
    </xdr:from>
    <xdr:to>
      <xdr:col>3</xdr:col>
      <xdr:colOff>193675</xdr:colOff>
      <xdr:row>56</xdr:row>
      <xdr:rowOff>76200</xdr:rowOff>
    </xdr:to>
    <xdr:sp macro="" textlink="">
      <xdr:nvSpPr>
        <xdr:cNvPr id="211" name="円/楕円 210"/>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212" name="テキスト ボックス 21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3" name="円/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14" name="テキスト ボックス 21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0.4pt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増となったが，</a:t>
          </a:r>
          <a:r>
            <a:rPr kumimoji="1" lang="ja-JP" altLang="en-US" sz="1300">
              <a:solidFill>
                <a:sysClr val="windowText" lastClr="000000"/>
              </a:solidFill>
              <a:latin typeface="ＭＳ Ｐゴシック"/>
            </a:rPr>
            <a:t>依然として類似団体と比較すると低い水準である。今後，国保療養費，後期高齢者医療費，介護給付費の増が見込まれるため，医療費及び介護給付費の適正化を推進することにより，急激な上昇傾向を抑制するよう努めることとする。</a:t>
          </a:r>
        </a:p>
        <a:p>
          <a:endParaRPr kumimoji="1" lang="ja-JP" altLang="en-US" sz="1300">
            <a:solidFill>
              <a:srgbClr val="FF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100330</xdr:rowOff>
    </xdr:to>
    <xdr:cxnSp macro="">
      <xdr:nvCxnSpPr>
        <xdr:cNvPr id="247" name="直線コネクタ 246"/>
        <xdr:cNvCxnSpPr/>
      </xdr:nvCxnSpPr>
      <xdr:spPr>
        <a:xfrm>
          <a:off x="15671800" y="9499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69850</xdr:rowOff>
    </xdr:to>
    <xdr:cxnSp macro="">
      <xdr:nvCxnSpPr>
        <xdr:cNvPr id="250" name="直線コネクタ 249"/>
        <xdr:cNvCxnSpPr/>
      </xdr:nvCxnSpPr>
      <xdr:spPr>
        <a:xfrm>
          <a:off x="14782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46990</xdr:rowOff>
    </xdr:to>
    <xdr:cxnSp macro="">
      <xdr:nvCxnSpPr>
        <xdr:cNvPr id="253" name="直線コネクタ 252"/>
        <xdr:cNvCxnSpPr/>
      </xdr:nvCxnSpPr>
      <xdr:spPr>
        <a:xfrm>
          <a:off x="13893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119380</xdr:rowOff>
    </xdr:from>
    <xdr:to>
      <xdr:col>20</xdr:col>
      <xdr:colOff>158750</xdr:colOff>
      <xdr:row>55</xdr:row>
      <xdr:rowOff>31750</xdr:rowOff>
    </xdr:to>
    <xdr:cxnSp macro="">
      <xdr:nvCxnSpPr>
        <xdr:cNvPr id="256" name="直線コネクタ 255"/>
        <xdr:cNvCxnSpPr/>
      </xdr:nvCxnSpPr>
      <xdr:spPr>
        <a:xfrm>
          <a:off x="13004800" y="9377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66" name="円/楕円 265"/>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67"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68" name="円/楕円 267"/>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69" name="テキスト ボックス 268"/>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0" name="円/楕円 269"/>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1" name="テキスト ボックス 270"/>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2" name="円/楕円 271"/>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3" name="テキスト ボックス 272"/>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68580</xdr:rowOff>
    </xdr:from>
    <xdr:to>
      <xdr:col>19</xdr:col>
      <xdr:colOff>6350</xdr:colOff>
      <xdr:row>54</xdr:row>
      <xdr:rowOff>170180</xdr:rowOff>
    </xdr:to>
    <xdr:sp macro="" textlink="">
      <xdr:nvSpPr>
        <xdr:cNvPr id="274" name="円/楕円 273"/>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8907</xdr:rowOff>
    </xdr:from>
    <xdr:ext cx="762000" cy="259045"/>
    <xdr:sp macro="" textlink="">
      <xdr:nvSpPr>
        <xdr:cNvPr id="275" name="テキスト ボックス 274"/>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一部事務組合及び企業会計への負担金が大半を占めている。下水道事業会計への負担金及び病院事業会計への負担金、貸付金及び出資金の減等で対前年度比</a:t>
          </a:r>
          <a:r>
            <a:rPr kumimoji="1" lang="en-US" altLang="ja-JP" sz="1300">
              <a:solidFill>
                <a:sysClr val="windowText" lastClr="000000"/>
              </a:solidFill>
              <a:latin typeface="ＭＳ Ｐゴシック"/>
            </a:rPr>
            <a:t>1.2pt</a:t>
          </a:r>
          <a:r>
            <a:rPr kumimoji="1" lang="ja-JP" altLang="en-US" sz="1300">
              <a:solidFill>
                <a:sysClr val="windowText" lastClr="000000"/>
              </a:solidFill>
              <a:latin typeface="ＭＳ Ｐゴシック"/>
            </a:rPr>
            <a:t>減となったが，類似団体と比較して依然として高い水準となっている。</a:t>
          </a:r>
        </a:p>
        <a:p>
          <a:r>
            <a:rPr kumimoji="1" lang="ja-JP" altLang="en-US" sz="1300">
              <a:solidFill>
                <a:sysClr val="windowText" lastClr="000000"/>
              </a:solidFill>
              <a:latin typeface="ＭＳ Ｐゴシック"/>
            </a:rPr>
            <a:t>　引き続き，適正な額の精査に努めることとする。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20865</xdr:rowOff>
    </xdr:from>
    <xdr:to>
      <xdr:col>24</xdr:col>
      <xdr:colOff>31750</xdr:colOff>
      <xdr:row>39</xdr:row>
      <xdr:rowOff>151493</xdr:rowOff>
    </xdr:to>
    <xdr:cxnSp macro="">
      <xdr:nvCxnSpPr>
        <xdr:cNvPr id="310" name="直線コネクタ 309"/>
        <xdr:cNvCxnSpPr/>
      </xdr:nvCxnSpPr>
      <xdr:spPr>
        <a:xfrm flipV="1">
          <a:off x="15671800" y="67074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64407</xdr:rowOff>
    </xdr:from>
    <xdr:to>
      <xdr:col>22</xdr:col>
      <xdr:colOff>565150</xdr:colOff>
      <xdr:row>39</xdr:row>
      <xdr:rowOff>151493</xdr:rowOff>
    </xdr:to>
    <xdr:cxnSp macro="">
      <xdr:nvCxnSpPr>
        <xdr:cNvPr id="313" name="直線コネクタ 312"/>
        <xdr:cNvCxnSpPr/>
      </xdr:nvCxnSpPr>
      <xdr:spPr>
        <a:xfrm>
          <a:off x="14782800" y="6750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64407</xdr:rowOff>
    </xdr:from>
    <xdr:to>
      <xdr:col>21</xdr:col>
      <xdr:colOff>361950</xdr:colOff>
      <xdr:row>39</xdr:row>
      <xdr:rowOff>97065</xdr:rowOff>
    </xdr:to>
    <xdr:cxnSp macro="">
      <xdr:nvCxnSpPr>
        <xdr:cNvPr id="316" name="直線コネクタ 315"/>
        <xdr:cNvCxnSpPr/>
      </xdr:nvCxnSpPr>
      <xdr:spPr>
        <a:xfrm flipV="1">
          <a:off x="13893800" y="6750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53522</xdr:rowOff>
    </xdr:from>
    <xdr:to>
      <xdr:col>20</xdr:col>
      <xdr:colOff>158750</xdr:colOff>
      <xdr:row>39</xdr:row>
      <xdr:rowOff>97065</xdr:rowOff>
    </xdr:to>
    <xdr:cxnSp macro="">
      <xdr:nvCxnSpPr>
        <xdr:cNvPr id="319" name="直線コネクタ 318"/>
        <xdr:cNvCxnSpPr/>
      </xdr:nvCxnSpPr>
      <xdr:spPr>
        <a:xfrm>
          <a:off x="13004800" y="6740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141515</xdr:rowOff>
    </xdr:from>
    <xdr:to>
      <xdr:col>24</xdr:col>
      <xdr:colOff>82550</xdr:colOff>
      <xdr:row>39</xdr:row>
      <xdr:rowOff>71665</xdr:rowOff>
    </xdr:to>
    <xdr:sp macro="" textlink="">
      <xdr:nvSpPr>
        <xdr:cNvPr id="329" name="円/楕円 328"/>
        <xdr:cNvSpPr/>
      </xdr:nvSpPr>
      <xdr:spPr>
        <a:xfrm>
          <a:off x="16459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113592</xdr:rowOff>
    </xdr:from>
    <xdr:ext cx="762000" cy="259045"/>
    <xdr:sp macro="" textlink="">
      <xdr:nvSpPr>
        <xdr:cNvPr id="330" name="補助費等該当値テキスト"/>
        <xdr:cNvSpPr txBox="1"/>
      </xdr:nvSpPr>
      <xdr:spPr>
        <a:xfrm>
          <a:off x="16598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100693</xdr:rowOff>
    </xdr:from>
    <xdr:to>
      <xdr:col>22</xdr:col>
      <xdr:colOff>615950</xdr:colOff>
      <xdr:row>40</xdr:row>
      <xdr:rowOff>30843</xdr:rowOff>
    </xdr:to>
    <xdr:sp macro="" textlink="">
      <xdr:nvSpPr>
        <xdr:cNvPr id="331" name="円/楕円 330"/>
        <xdr:cNvSpPr/>
      </xdr:nvSpPr>
      <xdr:spPr>
        <a:xfrm>
          <a:off x="15621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15620</xdr:rowOff>
    </xdr:from>
    <xdr:ext cx="736600" cy="259045"/>
    <xdr:sp macro="" textlink="">
      <xdr:nvSpPr>
        <xdr:cNvPr id="332" name="テキスト ボックス 331"/>
        <xdr:cNvSpPr txBox="1"/>
      </xdr:nvSpPr>
      <xdr:spPr>
        <a:xfrm>
          <a:off x="15290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13607</xdr:rowOff>
    </xdr:from>
    <xdr:to>
      <xdr:col>21</xdr:col>
      <xdr:colOff>412750</xdr:colOff>
      <xdr:row>39</xdr:row>
      <xdr:rowOff>115207</xdr:rowOff>
    </xdr:to>
    <xdr:sp macro="" textlink="">
      <xdr:nvSpPr>
        <xdr:cNvPr id="333" name="円/楕円 332"/>
        <xdr:cNvSpPr/>
      </xdr:nvSpPr>
      <xdr:spPr>
        <a:xfrm>
          <a:off x="14732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99984</xdr:rowOff>
    </xdr:from>
    <xdr:ext cx="762000" cy="259045"/>
    <xdr:sp macro="" textlink="">
      <xdr:nvSpPr>
        <xdr:cNvPr id="334" name="テキスト ボックス 333"/>
        <xdr:cNvSpPr txBox="1"/>
      </xdr:nvSpPr>
      <xdr:spPr>
        <a:xfrm>
          <a:off x="14401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46265</xdr:rowOff>
    </xdr:from>
    <xdr:to>
      <xdr:col>20</xdr:col>
      <xdr:colOff>209550</xdr:colOff>
      <xdr:row>39</xdr:row>
      <xdr:rowOff>147865</xdr:rowOff>
    </xdr:to>
    <xdr:sp macro="" textlink="">
      <xdr:nvSpPr>
        <xdr:cNvPr id="335" name="円/楕円 334"/>
        <xdr:cNvSpPr/>
      </xdr:nvSpPr>
      <xdr:spPr>
        <a:xfrm>
          <a:off x="13843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132642</xdr:rowOff>
    </xdr:from>
    <xdr:ext cx="762000" cy="259045"/>
    <xdr:sp macro="" textlink="">
      <xdr:nvSpPr>
        <xdr:cNvPr id="336" name="テキスト ボックス 335"/>
        <xdr:cNvSpPr txBox="1"/>
      </xdr:nvSpPr>
      <xdr:spPr>
        <a:xfrm>
          <a:off x="13512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2722</xdr:rowOff>
    </xdr:from>
    <xdr:to>
      <xdr:col>19</xdr:col>
      <xdr:colOff>6350</xdr:colOff>
      <xdr:row>39</xdr:row>
      <xdr:rowOff>104322</xdr:rowOff>
    </xdr:to>
    <xdr:sp macro="" textlink="">
      <xdr:nvSpPr>
        <xdr:cNvPr id="337" name="円/楕円 336"/>
        <xdr:cNvSpPr/>
      </xdr:nvSpPr>
      <xdr:spPr>
        <a:xfrm>
          <a:off x="12954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89099</xdr:rowOff>
    </xdr:from>
    <xdr:ext cx="762000" cy="259045"/>
    <xdr:sp macro="" textlink="">
      <xdr:nvSpPr>
        <xdr:cNvPr id="338" name="テキスト ボックス 337"/>
        <xdr:cNvSpPr txBox="1"/>
      </xdr:nvSpPr>
      <xdr:spPr>
        <a:xfrm>
          <a:off x="12623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類似団体と比較すると高い状況にあるが，平成４～</a:t>
          </a:r>
          <a:r>
            <a:rPr kumimoji="1" lang="en-US" altLang="ja-JP" sz="1200">
              <a:solidFill>
                <a:sysClr val="windowText" lastClr="000000"/>
              </a:solidFill>
              <a:latin typeface="ＭＳ Ｐゴシック"/>
            </a:rPr>
            <a:t>10</a:t>
          </a:r>
          <a:r>
            <a:rPr kumimoji="1" lang="ja-JP" altLang="en-US" sz="1200">
              <a:solidFill>
                <a:sysClr val="windowText" lastClr="000000"/>
              </a:solidFill>
              <a:latin typeface="ＭＳ Ｐゴシック"/>
            </a:rPr>
            <a:t>年度に行った大規模施設の建設，区画整理等の都市計画事業への充当債に係る償還が平成</a:t>
          </a:r>
          <a:r>
            <a:rPr kumimoji="1" lang="en-US" altLang="ja-JP" sz="1200">
              <a:solidFill>
                <a:sysClr val="windowText" lastClr="000000"/>
              </a:solidFill>
              <a:latin typeface="ＭＳ Ｐゴシック"/>
            </a:rPr>
            <a:t>16</a:t>
          </a:r>
          <a:r>
            <a:rPr kumimoji="1" lang="ja-JP" altLang="en-US" sz="1200">
              <a:solidFill>
                <a:sysClr val="windowText" lastClr="000000"/>
              </a:solidFill>
              <a:latin typeface="ＭＳ Ｐゴシック"/>
            </a:rPr>
            <a:t>年度をピークに若干減ってきている。平成</a:t>
          </a:r>
          <a:r>
            <a:rPr kumimoji="1" lang="en-US" altLang="ja-JP" sz="1200">
              <a:solidFill>
                <a:sysClr val="windowText" lastClr="000000"/>
              </a:solidFill>
              <a:latin typeface="ＭＳ Ｐゴシック"/>
            </a:rPr>
            <a:t>16</a:t>
          </a:r>
          <a:r>
            <a:rPr kumimoji="1" lang="ja-JP" altLang="en-US" sz="1200">
              <a:solidFill>
                <a:sysClr val="windowText" lastClr="000000"/>
              </a:solidFill>
              <a:latin typeface="ＭＳ Ｐゴシック"/>
            </a:rPr>
            <a:t>年度から二次６年間にわたる行財政構造改革に集中的に取り組んできたことから公債費は減少傾向にあり，今後も，「盛岡市総合計画実施計画」に掲げる自治体経営の取組において，市債の新規発行額を予算総額の８％以内（臨時財政対策債を除く）かつ元金償還額以内とし，将来の公債費の縮減を図るよう努める。</a:t>
          </a:r>
        </a:p>
        <a:p>
          <a:endParaRPr kumimoji="1" lang="ja-JP" altLang="en-US" sz="1200">
            <a:solidFill>
              <a:srgbClr val="FF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46989</xdr:rowOff>
    </xdr:to>
    <xdr:cxnSp macro="">
      <xdr:nvCxnSpPr>
        <xdr:cNvPr id="371" name="直線コネクタ 370"/>
        <xdr:cNvCxnSpPr/>
      </xdr:nvCxnSpPr>
      <xdr:spPr>
        <a:xfrm flipV="1">
          <a:off x="3987800" y="135458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85089</xdr:rowOff>
    </xdr:to>
    <xdr:cxnSp macro="">
      <xdr:nvCxnSpPr>
        <xdr:cNvPr id="374" name="直線コネクタ 373"/>
        <xdr:cNvCxnSpPr/>
      </xdr:nvCxnSpPr>
      <xdr:spPr>
        <a:xfrm flipV="1">
          <a:off x="3098800" y="13591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85089</xdr:rowOff>
    </xdr:from>
    <xdr:to>
      <xdr:col>4</xdr:col>
      <xdr:colOff>346075</xdr:colOff>
      <xdr:row>80</xdr:row>
      <xdr:rowOff>12700</xdr:rowOff>
    </xdr:to>
    <xdr:cxnSp macro="">
      <xdr:nvCxnSpPr>
        <xdr:cNvPr id="377" name="直線コネクタ 376"/>
        <xdr:cNvCxnSpPr/>
      </xdr:nvCxnSpPr>
      <xdr:spPr>
        <a:xfrm flipV="1">
          <a:off x="2209800" y="13629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58420</xdr:rowOff>
    </xdr:to>
    <xdr:cxnSp macro="">
      <xdr:nvCxnSpPr>
        <xdr:cNvPr id="380" name="直線コネクタ 379"/>
        <xdr:cNvCxnSpPr/>
      </xdr:nvCxnSpPr>
      <xdr:spPr>
        <a:xfrm flipV="1">
          <a:off x="1320800" y="1372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90" name="円/楕円 389"/>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91"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92" name="円/楕円 391"/>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93" name="テキスト ボックス 392"/>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34289</xdr:rowOff>
    </xdr:from>
    <xdr:to>
      <xdr:col>4</xdr:col>
      <xdr:colOff>396875</xdr:colOff>
      <xdr:row>79</xdr:row>
      <xdr:rowOff>135889</xdr:rowOff>
    </xdr:to>
    <xdr:sp macro="" textlink="">
      <xdr:nvSpPr>
        <xdr:cNvPr id="394" name="円/楕円 393"/>
        <xdr:cNvSpPr/>
      </xdr:nvSpPr>
      <xdr:spPr>
        <a:xfrm>
          <a:off x="3048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120666</xdr:rowOff>
    </xdr:from>
    <xdr:ext cx="762000" cy="259045"/>
    <xdr:sp macro="" textlink="">
      <xdr:nvSpPr>
        <xdr:cNvPr id="395" name="テキスト ボックス 394"/>
        <xdr:cNvSpPr txBox="1"/>
      </xdr:nvSpPr>
      <xdr:spPr>
        <a:xfrm>
          <a:off x="2717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6" name="円/楕円 395"/>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97" name="テキスト ボックス 396"/>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98" name="円/楕円 397"/>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99" name="テキスト ボックス 398"/>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対前年度比</a:t>
          </a:r>
          <a:r>
            <a:rPr kumimoji="1" lang="en-US" altLang="ja-JP" sz="1300">
              <a:solidFill>
                <a:sysClr val="windowText" lastClr="000000"/>
              </a:solidFill>
              <a:latin typeface="ＭＳ Ｐゴシック"/>
            </a:rPr>
            <a:t>1.7pt</a:t>
          </a:r>
          <a:r>
            <a:rPr kumimoji="1" lang="ja-JP" altLang="en-US" sz="1300">
              <a:solidFill>
                <a:sysClr val="windowText" lastClr="000000"/>
              </a:solidFill>
              <a:latin typeface="ＭＳ Ｐゴシック"/>
            </a:rPr>
            <a:t>減となり，類似団体と比較すると低い状況に転じた。人件費が対前年度比</a:t>
          </a:r>
          <a:r>
            <a:rPr kumimoji="1" lang="en-US" altLang="ja-JP" sz="1300">
              <a:solidFill>
                <a:sysClr val="windowText" lastClr="000000"/>
              </a:solidFill>
              <a:latin typeface="ＭＳ Ｐゴシック"/>
            </a:rPr>
            <a:t>1.4</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pt</a:t>
          </a:r>
          <a:r>
            <a:rPr kumimoji="1" lang="ja-JP" altLang="en-US" sz="1300">
              <a:solidFill>
                <a:sysClr val="windowText" lastClr="000000"/>
              </a:solidFill>
              <a:latin typeface="ＭＳ Ｐゴシック"/>
            </a:rPr>
            <a:t>減，補助費等が企業会計への負担金等の減により対前年度比</a:t>
          </a:r>
          <a:r>
            <a:rPr kumimoji="1" lang="en-US" altLang="ja-JP" sz="1300">
              <a:solidFill>
                <a:sysClr val="windowText" lastClr="000000"/>
              </a:solidFill>
              <a:latin typeface="ＭＳ Ｐゴシック"/>
            </a:rPr>
            <a:t>1.2pt</a:t>
          </a:r>
          <a:r>
            <a:rPr kumimoji="1" lang="ja-JP" altLang="en-US" sz="1300">
              <a:solidFill>
                <a:sysClr val="windowText" lastClr="000000"/>
              </a:solidFill>
              <a:latin typeface="ＭＳ Ｐゴシック"/>
            </a:rPr>
            <a:t>減となったことが主な要因である。定員管理計画に基づく人件費の削減や，一部事務組合及び企業会計への負担金及び年々増加傾向にある扶助費の急激な上昇傾向を抑制するよう努めることとする。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xdr:rowOff>
    </xdr:from>
    <xdr:to>
      <xdr:col>24</xdr:col>
      <xdr:colOff>31750</xdr:colOff>
      <xdr:row>77</xdr:row>
      <xdr:rowOff>88137</xdr:rowOff>
    </xdr:to>
    <xdr:cxnSp macro="">
      <xdr:nvCxnSpPr>
        <xdr:cNvPr id="430" name="直線コネクタ 429"/>
        <xdr:cNvCxnSpPr/>
      </xdr:nvCxnSpPr>
      <xdr:spPr>
        <a:xfrm flipV="1">
          <a:off x="15671800" y="1321206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xdr:rowOff>
    </xdr:from>
    <xdr:to>
      <xdr:col>22</xdr:col>
      <xdr:colOff>565150</xdr:colOff>
      <xdr:row>77</xdr:row>
      <xdr:rowOff>88137</xdr:rowOff>
    </xdr:to>
    <xdr:cxnSp macro="">
      <xdr:nvCxnSpPr>
        <xdr:cNvPr id="433" name="直線コネクタ 432"/>
        <xdr:cNvCxnSpPr/>
      </xdr:nvCxnSpPr>
      <xdr:spPr>
        <a:xfrm>
          <a:off x="14782800" y="132029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99568</xdr:rowOff>
    </xdr:from>
    <xdr:to>
      <xdr:col>21</xdr:col>
      <xdr:colOff>361950</xdr:colOff>
      <xdr:row>77</xdr:row>
      <xdr:rowOff>1270</xdr:rowOff>
    </xdr:to>
    <xdr:cxnSp macro="">
      <xdr:nvCxnSpPr>
        <xdr:cNvPr id="436" name="直線コネクタ 435"/>
        <xdr:cNvCxnSpPr/>
      </xdr:nvCxnSpPr>
      <xdr:spPr>
        <a:xfrm>
          <a:off x="13893800" y="13129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17272</xdr:rowOff>
    </xdr:from>
    <xdr:to>
      <xdr:col>20</xdr:col>
      <xdr:colOff>158750</xdr:colOff>
      <xdr:row>76</xdr:row>
      <xdr:rowOff>99568</xdr:rowOff>
    </xdr:to>
    <xdr:cxnSp macro="">
      <xdr:nvCxnSpPr>
        <xdr:cNvPr id="439" name="直線コネクタ 438"/>
        <xdr:cNvCxnSpPr/>
      </xdr:nvCxnSpPr>
      <xdr:spPr>
        <a:xfrm>
          <a:off x="13004800" y="130474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3" name="テキスト ボックス 44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49" name="円/楕円 448"/>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147590</xdr:rowOff>
    </xdr:from>
    <xdr:ext cx="762000" cy="259045"/>
    <xdr:sp macro="" textlink="">
      <xdr:nvSpPr>
        <xdr:cNvPr id="450"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37337</xdr:rowOff>
    </xdr:from>
    <xdr:to>
      <xdr:col>22</xdr:col>
      <xdr:colOff>615950</xdr:colOff>
      <xdr:row>77</xdr:row>
      <xdr:rowOff>138937</xdr:rowOff>
    </xdr:to>
    <xdr:sp macro="" textlink="">
      <xdr:nvSpPr>
        <xdr:cNvPr id="451" name="円/楕円 450"/>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52" name="テキスト ボックス 451"/>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121920</xdr:rowOff>
    </xdr:from>
    <xdr:to>
      <xdr:col>21</xdr:col>
      <xdr:colOff>412750</xdr:colOff>
      <xdr:row>77</xdr:row>
      <xdr:rowOff>52070</xdr:rowOff>
    </xdr:to>
    <xdr:sp macro="" textlink="">
      <xdr:nvSpPr>
        <xdr:cNvPr id="453" name="円/楕円 452"/>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36847</xdr:rowOff>
    </xdr:from>
    <xdr:ext cx="762000" cy="259045"/>
    <xdr:sp macro="" textlink="">
      <xdr:nvSpPr>
        <xdr:cNvPr id="454" name="テキスト ボックス 453"/>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48768</xdr:rowOff>
    </xdr:from>
    <xdr:to>
      <xdr:col>20</xdr:col>
      <xdr:colOff>209550</xdr:colOff>
      <xdr:row>76</xdr:row>
      <xdr:rowOff>150368</xdr:rowOff>
    </xdr:to>
    <xdr:sp macro="" textlink="">
      <xdr:nvSpPr>
        <xdr:cNvPr id="455" name="円/楕円 454"/>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56" name="テキスト ボックス 455"/>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57" name="円/楕円 456"/>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78249</xdr:rowOff>
    </xdr:from>
    <xdr:ext cx="762000" cy="259045"/>
    <xdr:sp macro="" textlink="">
      <xdr:nvSpPr>
        <xdr:cNvPr id="458" name="テキスト ボックス 457"/>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岩手県盛岡市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55296</xdr:rowOff>
    </xdr:from>
    <xdr:to>
      <xdr:col>4</xdr:col>
      <xdr:colOff>1117600</xdr:colOff>
      <xdr:row>16</xdr:row>
      <xdr:rowOff>130002</xdr:rowOff>
    </xdr:to>
    <xdr:cxnSp macro="">
      <xdr:nvCxnSpPr>
        <xdr:cNvPr id="48" name="直線コネクタ 47"/>
        <xdr:cNvCxnSpPr/>
      </xdr:nvCxnSpPr>
      <xdr:spPr bwMode="auto">
        <a:xfrm>
          <a:off x="5003800" y="2846121"/>
          <a:ext cx="647700" cy="7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55296</xdr:rowOff>
    </xdr:from>
    <xdr:to>
      <xdr:col>4</xdr:col>
      <xdr:colOff>469900</xdr:colOff>
      <xdr:row>16</xdr:row>
      <xdr:rowOff>109474</xdr:rowOff>
    </xdr:to>
    <xdr:cxnSp macro="">
      <xdr:nvCxnSpPr>
        <xdr:cNvPr id="51" name="直線コネクタ 50"/>
        <xdr:cNvCxnSpPr/>
      </xdr:nvCxnSpPr>
      <xdr:spPr bwMode="auto">
        <a:xfrm flipV="1">
          <a:off x="4305300" y="2846121"/>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109474</xdr:rowOff>
    </xdr:from>
    <xdr:to>
      <xdr:col>3</xdr:col>
      <xdr:colOff>904875</xdr:colOff>
      <xdr:row>17</xdr:row>
      <xdr:rowOff>32619</xdr:rowOff>
    </xdr:to>
    <xdr:cxnSp macro="">
      <xdr:nvCxnSpPr>
        <xdr:cNvPr id="54" name="直線コネクタ 53"/>
        <xdr:cNvCxnSpPr/>
      </xdr:nvCxnSpPr>
      <xdr:spPr bwMode="auto">
        <a:xfrm flipV="1">
          <a:off x="3606800" y="2900299"/>
          <a:ext cx="698500" cy="9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41305</xdr:rowOff>
    </xdr:from>
    <xdr:to>
      <xdr:col>3</xdr:col>
      <xdr:colOff>206375</xdr:colOff>
      <xdr:row>17</xdr:row>
      <xdr:rowOff>32619</xdr:rowOff>
    </xdr:to>
    <xdr:cxnSp macro="">
      <xdr:nvCxnSpPr>
        <xdr:cNvPr id="57" name="直線コネクタ 56"/>
        <xdr:cNvCxnSpPr/>
      </xdr:nvCxnSpPr>
      <xdr:spPr bwMode="auto">
        <a:xfrm>
          <a:off x="2908300" y="2832130"/>
          <a:ext cx="698500" cy="16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79202</xdr:rowOff>
    </xdr:from>
    <xdr:to>
      <xdr:col>5</xdr:col>
      <xdr:colOff>34925</xdr:colOff>
      <xdr:row>17</xdr:row>
      <xdr:rowOff>9352</xdr:rowOff>
    </xdr:to>
    <xdr:sp macro="" textlink="">
      <xdr:nvSpPr>
        <xdr:cNvPr id="67" name="円/楕円 66"/>
        <xdr:cNvSpPr/>
      </xdr:nvSpPr>
      <xdr:spPr bwMode="auto">
        <a:xfrm>
          <a:off x="5600700" y="287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95729</xdr:rowOff>
    </xdr:from>
    <xdr:ext cx="762000" cy="259045"/>
    <xdr:sp macro="" textlink="">
      <xdr:nvSpPr>
        <xdr:cNvPr id="68" name="人口1人当たり決算額の推移該当値テキスト130"/>
        <xdr:cNvSpPr txBox="1"/>
      </xdr:nvSpPr>
      <xdr:spPr>
        <a:xfrm>
          <a:off x="5740400" y="271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62,226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4496</xdr:rowOff>
    </xdr:from>
    <xdr:to>
      <xdr:col>4</xdr:col>
      <xdr:colOff>520700</xdr:colOff>
      <xdr:row>16</xdr:row>
      <xdr:rowOff>106096</xdr:rowOff>
    </xdr:to>
    <xdr:sp macro="" textlink="">
      <xdr:nvSpPr>
        <xdr:cNvPr id="69" name="円/楕円 68"/>
        <xdr:cNvSpPr/>
      </xdr:nvSpPr>
      <xdr:spPr bwMode="auto">
        <a:xfrm>
          <a:off x="4953000" y="2795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116273</xdr:rowOff>
    </xdr:from>
    <xdr:ext cx="736600" cy="259045"/>
    <xdr:sp macro="" textlink="">
      <xdr:nvSpPr>
        <xdr:cNvPr id="70" name="テキスト ボックス 69"/>
        <xdr:cNvSpPr txBox="1"/>
      </xdr:nvSpPr>
      <xdr:spPr>
        <a:xfrm>
          <a:off x="4622800" y="256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58674</xdr:rowOff>
    </xdr:from>
    <xdr:to>
      <xdr:col>3</xdr:col>
      <xdr:colOff>955675</xdr:colOff>
      <xdr:row>16</xdr:row>
      <xdr:rowOff>160274</xdr:rowOff>
    </xdr:to>
    <xdr:sp macro="" textlink="">
      <xdr:nvSpPr>
        <xdr:cNvPr id="71" name="円/楕円 70"/>
        <xdr:cNvSpPr/>
      </xdr:nvSpPr>
      <xdr:spPr bwMode="auto">
        <a:xfrm>
          <a:off x="4254500" y="284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170451</xdr:rowOff>
    </xdr:from>
    <xdr:ext cx="762000" cy="259045"/>
    <xdr:sp macro="" textlink="">
      <xdr:nvSpPr>
        <xdr:cNvPr id="72" name="テキスト ボックス 71"/>
        <xdr:cNvSpPr txBox="1"/>
      </xdr:nvSpPr>
      <xdr:spPr>
        <a:xfrm>
          <a:off x="3924300" y="261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62,675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153269</xdr:rowOff>
    </xdr:from>
    <xdr:to>
      <xdr:col>3</xdr:col>
      <xdr:colOff>257175</xdr:colOff>
      <xdr:row>17</xdr:row>
      <xdr:rowOff>83419</xdr:rowOff>
    </xdr:to>
    <xdr:sp macro="" textlink="">
      <xdr:nvSpPr>
        <xdr:cNvPr id="73" name="円/楕円 72"/>
        <xdr:cNvSpPr/>
      </xdr:nvSpPr>
      <xdr:spPr bwMode="auto">
        <a:xfrm>
          <a:off x="3556000" y="294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93596</xdr:rowOff>
    </xdr:from>
    <xdr:ext cx="762000" cy="259045"/>
    <xdr:sp macro="" textlink="">
      <xdr:nvSpPr>
        <xdr:cNvPr id="74" name="テキスト ボックス 73"/>
        <xdr:cNvSpPr txBox="1"/>
      </xdr:nvSpPr>
      <xdr:spPr>
        <a:xfrm>
          <a:off x="3225800" y="271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60,606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161955</xdr:rowOff>
    </xdr:from>
    <xdr:to>
      <xdr:col>2</xdr:col>
      <xdr:colOff>692150</xdr:colOff>
      <xdr:row>16</xdr:row>
      <xdr:rowOff>92105</xdr:rowOff>
    </xdr:to>
    <xdr:sp macro="" textlink="">
      <xdr:nvSpPr>
        <xdr:cNvPr id="75" name="円/楕円 74"/>
        <xdr:cNvSpPr/>
      </xdr:nvSpPr>
      <xdr:spPr bwMode="auto">
        <a:xfrm>
          <a:off x="2857500" y="278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102282</xdr:rowOff>
    </xdr:from>
    <xdr:ext cx="762000" cy="259045"/>
    <xdr:sp macro="" textlink="">
      <xdr:nvSpPr>
        <xdr:cNvPr id="76" name="テキスト ボックス 75"/>
        <xdr:cNvSpPr txBox="1"/>
      </xdr:nvSpPr>
      <xdr:spPr>
        <a:xfrm>
          <a:off x="2527300" y="255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12563</xdr:rowOff>
    </xdr:from>
    <xdr:to>
      <xdr:col>4</xdr:col>
      <xdr:colOff>1117600</xdr:colOff>
      <xdr:row>35</xdr:row>
      <xdr:rowOff>88275</xdr:rowOff>
    </xdr:to>
    <xdr:cxnSp macro="">
      <xdr:nvCxnSpPr>
        <xdr:cNvPr id="108" name="直線コネクタ 107"/>
        <xdr:cNvCxnSpPr/>
      </xdr:nvCxnSpPr>
      <xdr:spPr bwMode="auto">
        <a:xfrm>
          <a:off x="5003800" y="6622913"/>
          <a:ext cx="647700" cy="7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12563</xdr:rowOff>
    </xdr:from>
    <xdr:to>
      <xdr:col>4</xdr:col>
      <xdr:colOff>469900</xdr:colOff>
      <xdr:row>35</xdr:row>
      <xdr:rowOff>58055</xdr:rowOff>
    </xdr:to>
    <xdr:cxnSp macro="">
      <xdr:nvCxnSpPr>
        <xdr:cNvPr id="111" name="直線コネクタ 110"/>
        <xdr:cNvCxnSpPr/>
      </xdr:nvCxnSpPr>
      <xdr:spPr bwMode="auto">
        <a:xfrm flipV="1">
          <a:off x="4305300" y="6622913"/>
          <a:ext cx="698500" cy="45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215285</xdr:rowOff>
    </xdr:from>
    <xdr:to>
      <xdr:col>3</xdr:col>
      <xdr:colOff>904875</xdr:colOff>
      <xdr:row>35</xdr:row>
      <xdr:rowOff>58055</xdr:rowOff>
    </xdr:to>
    <xdr:cxnSp macro="">
      <xdr:nvCxnSpPr>
        <xdr:cNvPr id="114" name="直線コネクタ 113"/>
        <xdr:cNvCxnSpPr/>
      </xdr:nvCxnSpPr>
      <xdr:spPr bwMode="auto">
        <a:xfrm>
          <a:off x="3606800" y="6482735"/>
          <a:ext cx="698500" cy="185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149860</xdr:rowOff>
    </xdr:from>
    <xdr:to>
      <xdr:col>3</xdr:col>
      <xdr:colOff>206375</xdr:colOff>
      <xdr:row>34</xdr:row>
      <xdr:rowOff>215285</xdr:rowOff>
    </xdr:to>
    <xdr:cxnSp macro="">
      <xdr:nvCxnSpPr>
        <xdr:cNvPr id="117" name="直線コネクタ 116"/>
        <xdr:cNvCxnSpPr/>
      </xdr:nvCxnSpPr>
      <xdr:spPr bwMode="auto">
        <a:xfrm>
          <a:off x="2908300" y="6417310"/>
          <a:ext cx="698500" cy="65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37475</xdr:rowOff>
    </xdr:from>
    <xdr:to>
      <xdr:col>5</xdr:col>
      <xdr:colOff>34925</xdr:colOff>
      <xdr:row>35</xdr:row>
      <xdr:rowOff>139075</xdr:rowOff>
    </xdr:to>
    <xdr:sp macro="" textlink="">
      <xdr:nvSpPr>
        <xdr:cNvPr id="127" name="円/楕円 126"/>
        <xdr:cNvSpPr/>
      </xdr:nvSpPr>
      <xdr:spPr bwMode="auto">
        <a:xfrm>
          <a:off x="5600700" y="664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225452</xdr:rowOff>
    </xdr:from>
    <xdr:ext cx="762000" cy="259045"/>
    <xdr:sp macro="" textlink="">
      <xdr:nvSpPr>
        <xdr:cNvPr id="128" name="人口1人当たり決算額の推移該当値テキスト445"/>
        <xdr:cNvSpPr txBox="1"/>
      </xdr:nvSpPr>
      <xdr:spPr>
        <a:xfrm>
          <a:off x="5740400" y="649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17,097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304663</xdr:rowOff>
    </xdr:from>
    <xdr:to>
      <xdr:col>4</xdr:col>
      <xdr:colOff>520700</xdr:colOff>
      <xdr:row>35</xdr:row>
      <xdr:rowOff>63363</xdr:rowOff>
    </xdr:to>
    <xdr:sp macro="" textlink="">
      <xdr:nvSpPr>
        <xdr:cNvPr id="129" name="円/楕円 128"/>
        <xdr:cNvSpPr/>
      </xdr:nvSpPr>
      <xdr:spPr bwMode="auto">
        <a:xfrm>
          <a:off x="4953000" y="657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73540</xdr:rowOff>
    </xdr:from>
    <xdr:ext cx="736600" cy="259045"/>
    <xdr:sp macro="" textlink="">
      <xdr:nvSpPr>
        <xdr:cNvPr id="130" name="テキスト ボックス 129"/>
        <xdr:cNvSpPr txBox="1"/>
      </xdr:nvSpPr>
      <xdr:spPr>
        <a:xfrm>
          <a:off x="4622800" y="6340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7255</xdr:rowOff>
    </xdr:from>
    <xdr:to>
      <xdr:col>3</xdr:col>
      <xdr:colOff>955675</xdr:colOff>
      <xdr:row>35</xdr:row>
      <xdr:rowOff>108855</xdr:rowOff>
    </xdr:to>
    <xdr:sp macro="" textlink="">
      <xdr:nvSpPr>
        <xdr:cNvPr id="131" name="円/楕円 130"/>
        <xdr:cNvSpPr/>
      </xdr:nvSpPr>
      <xdr:spPr bwMode="auto">
        <a:xfrm>
          <a:off x="4254500" y="6617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119031</xdr:rowOff>
    </xdr:from>
    <xdr:ext cx="762000" cy="259045"/>
    <xdr:sp macro="" textlink="">
      <xdr:nvSpPr>
        <xdr:cNvPr id="132" name="テキスト ボックス 131"/>
        <xdr:cNvSpPr txBox="1"/>
      </xdr:nvSpPr>
      <xdr:spPr>
        <a:xfrm>
          <a:off x="3924300" y="638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164485</xdr:rowOff>
    </xdr:from>
    <xdr:to>
      <xdr:col>3</xdr:col>
      <xdr:colOff>257175</xdr:colOff>
      <xdr:row>34</xdr:row>
      <xdr:rowOff>266085</xdr:rowOff>
    </xdr:to>
    <xdr:sp macro="" textlink="">
      <xdr:nvSpPr>
        <xdr:cNvPr id="133" name="円/楕円 132"/>
        <xdr:cNvSpPr/>
      </xdr:nvSpPr>
      <xdr:spPr bwMode="auto">
        <a:xfrm>
          <a:off x="3556000" y="6431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276262</xdr:rowOff>
    </xdr:from>
    <xdr:ext cx="762000" cy="259045"/>
    <xdr:sp macro="" textlink="">
      <xdr:nvSpPr>
        <xdr:cNvPr id="134" name="テキスト ボックス 133"/>
        <xdr:cNvSpPr txBox="1"/>
      </xdr:nvSpPr>
      <xdr:spPr>
        <a:xfrm>
          <a:off x="3225800" y="620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21,819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99060</xdr:rowOff>
    </xdr:from>
    <xdr:to>
      <xdr:col>2</xdr:col>
      <xdr:colOff>692150</xdr:colOff>
      <xdr:row>34</xdr:row>
      <xdr:rowOff>200660</xdr:rowOff>
    </xdr:to>
    <xdr:sp macro="" textlink="">
      <xdr:nvSpPr>
        <xdr:cNvPr id="135" name="円/楕円 134"/>
        <xdr:cNvSpPr/>
      </xdr:nvSpPr>
      <xdr:spPr bwMode="auto">
        <a:xfrm>
          <a:off x="2857500" y="636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210837</xdr:rowOff>
    </xdr:from>
    <xdr:ext cx="762000" cy="259045"/>
    <xdr:sp macro="" textlink="">
      <xdr:nvSpPr>
        <xdr:cNvPr id="136" name="テキスト ボックス 135"/>
        <xdr:cNvSpPr txBox="1"/>
      </xdr:nvSpPr>
      <xdr:spPr>
        <a:xfrm>
          <a:off x="2527300" y="613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岩手県盛岡市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292,795
291,368
886.47
113,085,487
111,524,298
1,279,631
64,080,361
131,943,152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112192</xdr:rowOff>
    </xdr:from>
    <xdr:to>
      <xdr:col>6</xdr:col>
      <xdr:colOff>511175</xdr:colOff>
      <xdr:row>36</xdr:row>
      <xdr:rowOff>83769</xdr:rowOff>
    </xdr:to>
    <xdr:cxnSp macro="">
      <xdr:nvCxnSpPr>
        <xdr:cNvPr id="61" name="直線コネクタ 60"/>
        <xdr:cNvCxnSpPr/>
      </xdr:nvCxnSpPr>
      <xdr:spPr>
        <a:xfrm>
          <a:off x="3797300" y="6112942"/>
          <a:ext cx="838200" cy="1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112192</xdr:rowOff>
    </xdr:from>
    <xdr:to>
      <xdr:col>5</xdr:col>
      <xdr:colOff>358775</xdr:colOff>
      <xdr:row>36</xdr:row>
      <xdr:rowOff>36944</xdr:rowOff>
    </xdr:to>
    <xdr:cxnSp macro="">
      <xdr:nvCxnSpPr>
        <xdr:cNvPr id="64" name="直線コネクタ 63"/>
        <xdr:cNvCxnSpPr/>
      </xdr:nvCxnSpPr>
      <xdr:spPr>
        <a:xfrm flipV="1">
          <a:off x="2908300" y="6112942"/>
          <a:ext cx="889000" cy="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36944</xdr:rowOff>
    </xdr:from>
    <xdr:to>
      <xdr:col>4</xdr:col>
      <xdr:colOff>155575</xdr:colOff>
      <xdr:row>36</xdr:row>
      <xdr:rowOff>131470</xdr:rowOff>
    </xdr:to>
    <xdr:cxnSp macro="">
      <xdr:nvCxnSpPr>
        <xdr:cNvPr id="67" name="直線コネクタ 66"/>
        <xdr:cNvCxnSpPr/>
      </xdr:nvCxnSpPr>
      <xdr:spPr>
        <a:xfrm flipV="1">
          <a:off x="2019300" y="6209144"/>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113716</xdr:rowOff>
    </xdr:from>
    <xdr:to>
      <xdr:col>2</xdr:col>
      <xdr:colOff>638175</xdr:colOff>
      <xdr:row>36</xdr:row>
      <xdr:rowOff>131470</xdr:rowOff>
    </xdr:to>
    <xdr:cxnSp macro="">
      <xdr:nvCxnSpPr>
        <xdr:cNvPr id="70" name="直線コネクタ 69"/>
        <xdr:cNvCxnSpPr/>
      </xdr:nvCxnSpPr>
      <xdr:spPr>
        <a:xfrm>
          <a:off x="1130300" y="6114466"/>
          <a:ext cx="889000" cy="1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32969</xdr:rowOff>
    </xdr:from>
    <xdr:to>
      <xdr:col>6</xdr:col>
      <xdr:colOff>561975</xdr:colOff>
      <xdr:row>36</xdr:row>
      <xdr:rowOff>134569</xdr:rowOff>
    </xdr:to>
    <xdr:sp macro="" textlink="">
      <xdr:nvSpPr>
        <xdr:cNvPr id="80" name="円/楕円 79"/>
        <xdr:cNvSpPr/>
      </xdr:nvSpPr>
      <xdr:spPr>
        <a:xfrm>
          <a:off x="4584700" y="62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11396</xdr:rowOff>
    </xdr:from>
    <xdr:ext cx="534377" cy="259045"/>
    <xdr:sp macro="" textlink="">
      <xdr:nvSpPr>
        <xdr:cNvPr id="81" name="人件費該当値テキスト"/>
        <xdr:cNvSpPr txBox="1"/>
      </xdr:nvSpPr>
      <xdr:spPr>
        <a:xfrm>
          <a:off x="4686300" y="618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52,468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61392</xdr:rowOff>
    </xdr:from>
    <xdr:to>
      <xdr:col>5</xdr:col>
      <xdr:colOff>409575</xdr:colOff>
      <xdr:row>35</xdr:row>
      <xdr:rowOff>162992</xdr:rowOff>
    </xdr:to>
    <xdr:sp macro="" textlink="">
      <xdr:nvSpPr>
        <xdr:cNvPr id="82" name="円/楕円 81"/>
        <xdr:cNvSpPr/>
      </xdr:nvSpPr>
      <xdr:spPr>
        <a:xfrm>
          <a:off x="3746500" y="60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154119</xdr:rowOff>
    </xdr:from>
    <xdr:ext cx="534377" cy="259045"/>
    <xdr:sp macro="" textlink="">
      <xdr:nvSpPr>
        <xdr:cNvPr id="83" name="テキスト ボックス 82"/>
        <xdr:cNvSpPr txBox="1"/>
      </xdr:nvSpPr>
      <xdr:spPr>
        <a:xfrm>
          <a:off x="3530111" y="61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157594</xdr:rowOff>
    </xdr:from>
    <xdr:to>
      <xdr:col>4</xdr:col>
      <xdr:colOff>206375</xdr:colOff>
      <xdr:row>36</xdr:row>
      <xdr:rowOff>87744</xdr:rowOff>
    </xdr:to>
    <xdr:sp macro="" textlink="">
      <xdr:nvSpPr>
        <xdr:cNvPr id="84" name="円/楕円 83"/>
        <xdr:cNvSpPr/>
      </xdr:nvSpPr>
      <xdr:spPr>
        <a:xfrm>
          <a:off x="2857500" y="61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78871</xdr:rowOff>
    </xdr:from>
    <xdr:ext cx="534377" cy="259045"/>
    <xdr:sp macro="" textlink="">
      <xdr:nvSpPr>
        <xdr:cNvPr id="85" name="テキスト ボックス 84"/>
        <xdr:cNvSpPr txBox="1"/>
      </xdr:nvSpPr>
      <xdr:spPr>
        <a:xfrm>
          <a:off x="2641111" y="62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80670</xdr:rowOff>
    </xdr:from>
    <xdr:to>
      <xdr:col>3</xdr:col>
      <xdr:colOff>3175</xdr:colOff>
      <xdr:row>37</xdr:row>
      <xdr:rowOff>10820</xdr:rowOff>
    </xdr:to>
    <xdr:sp macro="" textlink="">
      <xdr:nvSpPr>
        <xdr:cNvPr id="86" name="円/楕円 85"/>
        <xdr:cNvSpPr/>
      </xdr:nvSpPr>
      <xdr:spPr>
        <a:xfrm>
          <a:off x="19685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1947</xdr:rowOff>
    </xdr:from>
    <xdr:ext cx="534377" cy="259045"/>
    <xdr:sp macro="" textlink="">
      <xdr:nvSpPr>
        <xdr:cNvPr id="87" name="テキスト ボックス 86"/>
        <xdr:cNvSpPr txBox="1"/>
      </xdr:nvSpPr>
      <xdr:spPr>
        <a:xfrm>
          <a:off x="1752111" y="63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62916</xdr:rowOff>
    </xdr:from>
    <xdr:to>
      <xdr:col>1</xdr:col>
      <xdr:colOff>485775</xdr:colOff>
      <xdr:row>35</xdr:row>
      <xdr:rowOff>164516</xdr:rowOff>
    </xdr:to>
    <xdr:sp macro="" textlink="">
      <xdr:nvSpPr>
        <xdr:cNvPr id="88" name="円/楕円 87"/>
        <xdr:cNvSpPr/>
      </xdr:nvSpPr>
      <xdr:spPr>
        <a:xfrm>
          <a:off x="1079500" y="60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155643</xdr:rowOff>
    </xdr:from>
    <xdr:ext cx="534377" cy="259045"/>
    <xdr:sp macro="" textlink="">
      <xdr:nvSpPr>
        <xdr:cNvPr id="89" name="テキスト ボックス 88"/>
        <xdr:cNvSpPr txBox="1"/>
      </xdr:nvSpPr>
      <xdr:spPr>
        <a:xfrm>
          <a:off x="863111" y="61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16891</xdr:rowOff>
    </xdr:from>
    <xdr:to>
      <xdr:col>6</xdr:col>
      <xdr:colOff>511175</xdr:colOff>
      <xdr:row>58</xdr:row>
      <xdr:rowOff>32601</xdr:rowOff>
    </xdr:to>
    <xdr:cxnSp macro="">
      <xdr:nvCxnSpPr>
        <xdr:cNvPr id="119" name="直線コネクタ 118"/>
        <xdr:cNvCxnSpPr/>
      </xdr:nvCxnSpPr>
      <xdr:spPr>
        <a:xfrm>
          <a:off x="3797300" y="9960991"/>
          <a:ext cx="8382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12027</xdr:rowOff>
    </xdr:from>
    <xdr:to>
      <xdr:col>5</xdr:col>
      <xdr:colOff>358775</xdr:colOff>
      <xdr:row>58</xdr:row>
      <xdr:rowOff>16891</xdr:rowOff>
    </xdr:to>
    <xdr:cxnSp macro="">
      <xdr:nvCxnSpPr>
        <xdr:cNvPr id="122" name="直線コネクタ 121"/>
        <xdr:cNvCxnSpPr/>
      </xdr:nvCxnSpPr>
      <xdr:spPr>
        <a:xfrm>
          <a:off x="2908300" y="9956127"/>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12027</xdr:rowOff>
    </xdr:from>
    <xdr:to>
      <xdr:col>4</xdr:col>
      <xdr:colOff>155575</xdr:colOff>
      <xdr:row>58</xdr:row>
      <xdr:rowOff>39141</xdr:rowOff>
    </xdr:to>
    <xdr:cxnSp macro="">
      <xdr:nvCxnSpPr>
        <xdr:cNvPr id="125" name="直線コネクタ 124"/>
        <xdr:cNvCxnSpPr/>
      </xdr:nvCxnSpPr>
      <xdr:spPr>
        <a:xfrm flipV="1">
          <a:off x="2019300" y="9956127"/>
          <a:ext cx="889000" cy="2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161303</xdr:rowOff>
    </xdr:from>
    <xdr:to>
      <xdr:col>2</xdr:col>
      <xdr:colOff>638175</xdr:colOff>
      <xdr:row>58</xdr:row>
      <xdr:rowOff>39141</xdr:rowOff>
    </xdr:to>
    <xdr:cxnSp macro="">
      <xdr:nvCxnSpPr>
        <xdr:cNvPr id="128" name="直線コネクタ 127"/>
        <xdr:cNvCxnSpPr/>
      </xdr:nvCxnSpPr>
      <xdr:spPr>
        <a:xfrm>
          <a:off x="1130300" y="9933953"/>
          <a:ext cx="889000" cy="4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83011</xdr:rowOff>
    </xdr:from>
    <xdr:ext cx="534377" cy="259045"/>
    <xdr:sp macro="" textlink="">
      <xdr:nvSpPr>
        <xdr:cNvPr id="132" name="テキスト ボックス 131"/>
        <xdr:cNvSpPr txBox="1"/>
      </xdr:nvSpPr>
      <xdr:spPr>
        <a:xfrm>
          <a:off x="863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153251</xdr:rowOff>
    </xdr:from>
    <xdr:to>
      <xdr:col>6</xdr:col>
      <xdr:colOff>561975</xdr:colOff>
      <xdr:row>58</xdr:row>
      <xdr:rowOff>83401</xdr:rowOff>
    </xdr:to>
    <xdr:sp macro="" textlink="">
      <xdr:nvSpPr>
        <xdr:cNvPr id="138" name="円/楕円 137"/>
        <xdr:cNvSpPr/>
      </xdr:nvSpPr>
      <xdr:spPr>
        <a:xfrm>
          <a:off x="4584700" y="99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131678</xdr:rowOff>
    </xdr:from>
    <xdr:ext cx="534377" cy="259045"/>
    <xdr:sp macro="" textlink="">
      <xdr:nvSpPr>
        <xdr:cNvPr id="139" name="物件費該当値テキスト"/>
        <xdr:cNvSpPr txBox="1"/>
      </xdr:nvSpPr>
      <xdr:spPr>
        <a:xfrm>
          <a:off x="4686300" y="99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137541</xdr:rowOff>
    </xdr:from>
    <xdr:to>
      <xdr:col>5</xdr:col>
      <xdr:colOff>409575</xdr:colOff>
      <xdr:row>58</xdr:row>
      <xdr:rowOff>67691</xdr:rowOff>
    </xdr:to>
    <xdr:sp macro="" textlink="">
      <xdr:nvSpPr>
        <xdr:cNvPr id="140" name="円/楕円 139"/>
        <xdr:cNvSpPr/>
      </xdr:nvSpPr>
      <xdr:spPr>
        <a:xfrm>
          <a:off x="3746500" y="99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58818</xdr:rowOff>
    </xdr:from>
    <xdr:ext cx="534377" cy="259045"/>
    <xdr:sp macro="" textlink="">
      <xdr:nvSpPr>
        <xdr:cNvPr id="141" name="テキスト ボックス 140"/>
        <xdr:cNvSpPr txBox="1"/>
      </xdr:nvSpPr>
      <xdr:spPr>
        <a:xfrm>
          <a:off x="3530111" y="100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132677</xdr:rowOff>
    </xdr:from>
    <xdr:to>
      <xdr:col>4</xdr:col>
      <xdr:colOff>206375</xdr:colOff>
      <xdr:row>58</xdr:row>
      <xdr:rowOff>62827</xdr:rowOff>
    </xdr:to>
    <xdr:sp macro="" textlink="">
      <xdr:nvSpPr>
        <xdr:cNvPr id="142" name="円/楕円 141"/>
        <xdr:cNvSpPr/>
      </xdr:nvSpPr>
      <xdr:spPr>
        <a:xfrm>
          <a:off x="2857500" y="99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53954</xdr:rowOff>
    </xdr:from>
    <xdr:ext cx="534377" cy="259045"/>
    <xdr:sp macro="" textlink="">
      <xdr:nvSpPr>
        <xdr:cNvPr id="143" name="テキスト ボックス 142"/>
        <xdr:cNvSpPr txBox="1"/>
      </xdr:nvSpPr>
      <xdr:spPr>
        <a:xfrm>
          <a:off x="2641111" y="99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159791</xdr:rowOff>
    </xdr:from>
    <xdr:to>
      <xdr:col>3</xdr:col>
      <xdr:colOff>3175</xdr:colOff>
      <xdr:row>58</xdr:row>
      <xdr:rowOff>89941</xdr:rowOff>
    </xdr:to>
    <xdr:sp macro="" textlink="">
      <xdr:nvSpPr>
        <xdr:cNvPr id="144" name="円/楕円 143"/>
        <xdr:cNvSpPr/>
      </xdr:nvSpPr>
      <xdr:spPr>
        <a:xfrm>
          <a:off x="1968500" y="99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81068</xdr:rowOff>
    </xdr:from>
    <xdr:ext cx="534377" cy="259045"/>
    <xdr:sp macro="" textlink="">
      <xdr:nvSpPr>
        <xdr:cNvPr id="145" name="テキスト ボックス 144"/>
        <xdr:cNvSpPr txBox="1"/>
      </xdr:nvSpPr>
      <xdr:spPr>
        <a:xfrm>
          <a:off x="1752111" y="100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110503</xdr:rowOff>
    </xdr:from>
    <xdr:to>
      <xdr:col>1</xdr:col>
      <xdr:colOff>485775</xdr:colOff>
      <xdr:row>58</xdr:row>
      <xdr:rowOff>40653</xdr:rowOff>
    </xdr:to>
    <xdr:sp macro="" textlink="">
      <xdr:nvSpPr>
        <xdr:cNvPr id="146" name="円/楕円 145"/>
        <xdr:cNvSpPr/>
      </xdr:nvSpPr>
      <xdr:spPr>
        <a:xfrm>
          <a:off x="1079500" y="98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57180</xdr:rowOff>
    </xdr:from>
    <xdr:ext cx="534377" cy="259045"/>
    <xdr:sp macro="" textlink="">
      <xdr:nvSpPr>
        <xdr:cNvPr id="147" name="テキスト ボックス 146"/>
        <xdr:cNvSpPr txBox="1"/>
      </xdr:nvSpPr>
      <xdr:spPr>
        <a:xfrm>
          <a:off x="863111" y="965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168911</xdr:rowOff>
    </xdr:from>
    <xdr:to>
      <xdr:col>6</xdr:col>
      <xdr:colOff>511175</xdr:colOff>
      <xdr:row>77</xdr:row>
      <xdr:rowOff>27812</xdr:rowOff>
    </xdr:to>
    <xdr:cxnSp macro="">
      <xdr:nvCxnSpPr>
        <xdr:cNvPr id="176" name="直線コネクタ 175"/>
        <xdr:cNvCxnSpPr/>
      </xdr:nvCxnSpPr>
      <xdr:spPr>
        <a:xfrm flipV="1">
          <a:off x="3797300" y="13199111"/>
          <a:ext cx="838200" cy="3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27812</xdr:rowOff>
    </xdr:from>
    <xdr:to>
      <xdr:col>5</xdr:col>
      <xdr:colOff>358775</xdr:colOff>
      <xdr:row>77</xdr:row>
      <xdr:rowOff>72137</xdr:rowOff>
    </xdr:to>
    <xdr:cxnSp macro="">
      <xdr:nvCxnSpPr>
        <xdr:cNvPr id="179" name="直線コネクタ 178"/>
        <xdr:cNvCxnSpPr/>
      </xdr:nvCxnSpPr>
      <xdr:spPr>
        <a:xfrm flipV="1">
          <a:off x="2908300" y="13229462"/>
          <a:ext cx="889000" cy="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168148</xdr:rowOff>
    </xdr:from>
    <xdr:to>
      <xdr:col>4</xdr:col>
      <xdr:colOff>155575</xdr:colOff>
      <xdr:row>77</xdr:row>
      <xdr:rowOff>72137</xdr:rowOff>
    </xdr:to>
    <xdr:cxnSp macro="">
      <xdr:nvCxnSpPr>
        <xdr:cNvPr id="182" name="直線コネクタ 181"/>
        <xdr:cNvCxnSpPr/>
      </xdr:nvCxnSpPr>
      <xdr:spPr>
        <a:xfrm>
          <a:off x="2019300" y="13198348"/>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168148</xdr:rowOff>
    </xdr:from>
    <xdr:to>
      <xdr:col>2</xdr:col>
      <xdr:colOff>638175</xdr:colOff>
      <xdr:row>78</xdr:row>
      <xdr:rowOff>8510</xdr:rowOff>
    </xdr:to>
    <xdr:cxnSp macro="">
      <xdr:nvCxnSpPr>
        <xdr:cNvPr id="185" name="直線コネクタ 184"/>
        <xdr:cNvCxnSpPr/>
      </xdr:nvCxnSpPr>
      <xdr:spPr>
        <a:xfrm flipV="1">
          <a:off x="1130300" y="13198348"/>
          <a:ext cx="889000" cy="18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118111</xdr:rowOff>
    </xdr:from>
    <xdr:to>
      <xdr:col>6</xdr:col>
      <xdr:colOff>561975</xdr:colOff>
      <xdr:row>77</xdr:row>
      <xdr:rowOff>48261</xdr:rowOff>
    </xdr:to>
    <xdr:sp macro="" textlink="">
      <xdr:nvSpPr>
        <xdr:cNvPr id="195" name="円/楕円 194"/>
        <xdr:cNvSpPr/>
      </xdr:nvSpPr>
      <xdr:spPr>
        <a:xfrm>
          <a:off x="45847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96538</xdr:rowOff>
    </xdr:from>
    <xdr:ext cx="469744" cy="259045"/>
    <xdr:sp macro="" textlink="">
      <xdr:nvSpPr>
        <xdr:cNvPr id="196" name="維持補修費該当値テキスト"/>
        <xdr:cNvSpPr txBox="1"/>
      </xdr:nvSpPr>
      <xdr:spPr>
        <a:xfrm>
          <a:off x="4686300"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148462</xdr:rowOff>
    </xdr:from>
    <xdr:to>
      <xdr:col>5</xdr:col>
      <xdr:colOff>409575</xdr:colOff>
      <xdr:row>77</xdr:row>
      <xdr:rowOff>78612</xdr:rowOff>
    </xdr:to>
    <xdr:sp macro="" textlink="">
      <xdr:nvSpPr>
        <xdr:cNvPr id="197" name="円/楕円 196"/>
        <xdr:cNvSpPr/>
      </xdr:nvSpPr>
      <xdr:spPr>
        <a:xfrm>
          <a:off x="3746500" y="131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69739</xdr:rowOff>
    </xdr:from>
    <xdr:ext cx="469744" cy="259045"/>
    <xdr:sp macro="" textlink="">
      <xdr:nvSpPr>
        <xdr:cNvPr id="198" name="テキスト ボックス 197"/>
        <xdr:cNvSpPr txBox="1"/>
      </xdr:nvSpPr>
      <xdr:spPr>
        <a:xfrm>
          <a:off x="3562427" y="1327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21337</xdr:rowOff>
    </xdr:from>
    <xdr:to>
      <xdr:col>4</xdr:col>
      <xdr:colOff>206375</xdr:colOff>
      <xdr:row>77</xdr:row>
      <xdr:rowOff>122937</xdr:rowOff>
    </xdr:to>
    <xdr:sp macro="" textlink="">
      <xdr:nvSpPr>
        <xdr:cNvPr id="199" name="円/楕円 198"/>
        <xdr:cNvSpPr/>
      </xdr:nvSpPr>
      <xdr:spPr>
        <a:xfrm>
          <a:off x="2857500" y="132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114064</xdr:rowOff>
    </xdr:from>
    <xdr:ext cx="469744" cy="259045"/>
    <xdr:sp macro="" textlink="">
      <xdr:nvSpPr>
        <xdr:cNvPr id="200" name="テキスト ボックス 199"/>
        <xdr:cNvSpPr txBox="1"/>
      </xdr:nvSpPr>
      <xdr:spPr>
        <a:xfrm>
          <a:off x="2673427" y="1331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117348</xdr:rowOff>
    </xdr:from>
    <xdr:to>
      <xdr:col>3</xdr:col>
      <xdr:colOff>3175</xdr:colOff>
      <xdr:row>77</xdr:row>
      <xdr:rowOff>47498</xdr:rowOff>
    </xdr:to>
    <xdr:sp macro="" textlink="">
      <xdr:nvSpPr>
        <xdr:cNvPr id="201" name="円/楕円 200"/>
        <xdr:cNvSpPr/>
      </xdr:nvSpPr>
      <xdr:spPr>
        <a:xfrm>
          <a:off x="19685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38625</xdr:rowOff>
    </xdr:from>
    <xdr:ext cx="469744" cy="259045"/>
    <xdr:sp macro="" textlink="">
      <xdr:nvSpPr>
        <xdr:cNvPr id="202" name="テキスト ボックス 201"/>
        <xdr:cNvSpPr txBox="1"/>
      </xdr:nvSpPr>
      <xdr:spPr>
        <a:xfrm>
          <a:off x="1784427" y="132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129160</xdr:rowOff>
    </xdr:from>
    <xdr:to>
      <xdr:col>1</xdr:col>
      <xdr:colOff>485775</xdr:colOff>
      <xdr:row>78</xdr:row>
      <xdr:rowOff>59310</xdr:rowOff>
    </xdr:to>
    <xdr:sp macro="" textlink="">
      <xdr:nvSpPr>
        <xdr:cNvPr id="203" name="円/楕円 202"/>
        <xdr:cNvSpPr/>
      </xdr:nvSpPr>
      <xdr:spPr>
        <a:xfrm>
          <a:off x="1079500" y="133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50437</xdr:rowOff>
    </xdr:from>
    <xdr:ext cx="469744" cy="259045"/>
    <xdr:sp macro="" textlink="">
      <xdr:nvSpPr>
        <xdr:cNvPr id="204" name="テキスト ボックス 203"/>
        <xdr:cNvSpPr txBox="1"/>
      </xdr:nvSpPr>
      <xdr:spPr>
        <a:xfrm>
          <a:off x="895427" y="134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30353</xdr:rowOff>
    </xdr:from>
    <xdr:to>
      <xdr:col>6</xdr:col>
      <xdr:colOff>511175</xdr:colOff>
      <xdr:row>96</xdr:row>
      <xdr:rowOff>85319</xdr:rowOff>
    </xdr:to>
    <xdr:cxnSp macro="">
      <xdr:nvCxnSpPr>
        <xdr:cNvPr id="234" name="直線コネクタ 233"/>
        <xdr:cNvCxnSpPr/>
      </xdr:nvCxnSpPr>
      <xdr:spPr>
        <a:xfrm flipV="1">
          <a:off x="3797300" y="16489553"/>
          <a:ext cx="838200" cy="5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85319</xdr:rowOff>
    </xdr:from>
    <xdr:to>
      <xdr:col>5</xdr:col>
      <xdr:colOff>358775</xdr:colOff>
      <xdr:row>96</xdr:row>
      <xdr:rowOff>120980</xdr:rowOff>
    </xdr:to>
    <xdr:cxnSp macro="">
      <xdr:nvCxnSpPr>
        <xdr:cNvPr id="237" name="直線コネクタ 236"/>
        <xdr:cNvCxnSpPr/>
      </xdr:nvCxnSpPr>
      <xdr:spPr>
        <a:xfrm flipV="1">
          <a:off x="2908300" y="16544519"/>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120980</xdr:rowOff>
    </xdr:from>
    <xdr:to>
      <xdr:col>4</xdr:col>
      <xdr:colOff>155575</xdr:colOff>
      <xdr:row>97</xdr:row>
      <xdr:rowOff>10237</xdr:rowOff>
    </xdr:to>
    <xdr:cxnSp macro="">
      <xdr:nvCxnSpPr>
        <xdr:cNvPr id="240" name="直線コネクタ 239"/>
        <xdr:cNvCxnSpPr/>
      </xdr:nvCxnSpPr>
      <xdr:spPr>
        <a:xfrm flipV="1">
          <a:off x="2019300" y="16580180"/>
          <a:ext cx="889000" cy="6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10237</xdr:rowOff>
    </xdr:from>
    <xdr:to>
      <xdr:col>2</xdr:col>
      <xdr:colOff>638175</xdr:colOff>
      <xdr:row>97</xdr:row>
      <xdr:rowOff>23343</xdr:rowOff>
    </xdr:to>
    <xdr:cxnSp macro="">
      <xdr:nvCxnSpPr>
        <xdr:cNvPr id="243" name="直線コネクタ 242"/>
        <xdr:cNvCxnSpPr/>
      </xdr:nvCxnSpPr>
      <xdr:spPr>
        <a:xfrm flipV="1">
          <a:off x="1130300" y="16640887"/>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151003</xdr:rowOff>
    </xdr:from>
    <xdr:to>
      <xdr:col>6</xdr:col>
      <xdr:colOff>561975</xdr:colOff>
      <xdr:row>96</xdr:row>
      <xdr:rowOff>81153</xdr:rowOff>
    </xdr:to>
    <xdr:sp macro="" textlink="">
      <xdr:nvSpPr>
        <xdr:cNvPr id="253" name="円/楕円 252"/>
        <xdr:cNvSpPr/>
      </xdr:nvSpPr>
      <xdr:spPr>
        <a:xfrm>
          <a:off x="4584700" y="164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129430</xdr:rowOff>
    </xdr:from>
    <xdr:ext cx="599010" cy="259045"/>
    <xdr:sp macro="" textlink="">
      <xdr:nvSpPr>
        <xdr:cNvPr id="254" name="扶助費該当値テキスト"/>
        <xdr:cNvSpPr txBox="1"/>
      </xdr:nvSpPr>
      <xdr:spPr>
        <a:xfrm>
          <a:off x="4686300" y="1641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34519</xdr:rowOff>
    </xdr:from>
    <xdr:to>
      <xdr:col>5</xdr:col>
      <xdr:colOff>409575</xdr:colOff>
      <xdr:row>96</xdr:row>
      <xdr:rowOff>136119</xdr:rowOff>
    </xdr:to>
    <xdr:sp macro="" textlink="">
      <xdr:nvSpPr>
        <xdr:cNvPr id="255" name="円/楕円 254"/>
        <xdr:cNvSpPr/>
      </xdr:nvSpPr>
      <xdr:spPr>
        <a:xfrm>
          <a:off x="3746500" y="164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127246</xdr:rowOff>
    </xdr:from>
    <xdr:ext cx="534377" cy="259045"/>
    <xdr:sp macro="" textlink="">
      <xdr:nvSpPr>
        <xdr:cNvPr id="256" name="テキスト ボックス 255"/>
        <xdr:cNvSpPr txBox="1"/>
      </xdr:nvSpPr>
      <xdr:spPr>
        <a:xfrm>
          <a:off x="3530111" y="1658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97,282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70180</xdr:rowOff>
    </xdr:from>
    <xdr:to>
      <xdr:col>4</xdr:col>
      <xdr:colOff>206375</xdr:colOff>
      <xdr:row>97</xdr:row>
      <xdr:rowOff>330</xdr:rowOff>
    </xdr:to>
    <xdr:sp macro="" textlink="">
      <xdr:nvSpPr>
        <xdr:cNvPr id="257" name="円/楕円 256"/>
        <xdr:cNvSpPr/>
      </xdr:nvSpPr>
      <xdr:spPr>
        <a:xfrm>
          <a:off x="2857500" y="165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162907</xdr:rowOff>
    </xdr:from>
    <xdr:ext cx="534377" cy="259045"/>
    <xdr:sp macro="" textlink="">
      <xdr:nvSpPr>
        <xdr:cNvPr id="258" name="テキスト ボックス 257"/>
        <xdr:cNvSpPr txBox="1"/>
      </xdr:nvSpPr>
      <xdr:spPr>
        <a:xfrm>
          <a:off x="2641111" y="166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130887</xdr:rowOff>
    </xdr:from>
    <xdr:to>
      <xdr:col>3</xdr:col>
      <xdr:colOff>3175</xdr:colOff>
      <xdr:row>97</xdr:row>
      <xdr:rowOff>61037</xdr:rowOff>
    </xdr:to>
    <xdr:sp macro="" textlink="">
      <xdr:nvSpPr>
        <xdr:cNvPr id="259" name="円/楕円 258"/>
        <xdr:cNvSpPr/>
      </xdr:nvSpPr>
      <xdr:spPr>
        <a:xfrm>
          <a:off x="1968500" y="165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52164</xdr:rowOff>
    </xdr:from>
    <xdr:ext cx="534377" cy="259045"/>
    <xdr:sp macro="" textlink="">
      <xdr:nvSpPr>
        <xdr:cNvPr id="260" name="テキスト ボックス 259"/>
        <xdr:cNvSpPr txBox="1"/>
      </xdr:nvSpPr>
      <xdr:spPr>
        <a:xfrm>
          <a:off x="1752111" y="166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89,694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143993</xdr:rowOff>
    </xdr:from>
    <xdr:to>
      <xdr:col>1</xdr:col>
      <xdr:colOff>485775</xdr:colOff>
      <xdr:row>97</xdr:row>
      <xdr:rowOff>74143</xdr:rowOff>
    </xdr:to>
    <xdr:sp macro="" textlink="">
      <xdr:nvSpPr>
        <xdr:cNvPr id="261" name="円/楕円 260"/>
        <xdr:cNvSpPr/>
      </xdr:nvSpPr>
      <xdr:spPr>
        <a:xfrm>
          <a:off x="1079500" y="166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65270</xdr:rowOff>
    </xdr:from>
    <xdr:ext cx="534377" cy="259045"/>
    <xdr:sp macro="" textlink="">
      <xdr:nvSpPr>
        <xdr:cNvPr id="262" name="テキスト ボックス 261"/>
        <xdr:cNvSpPr txBox="1"/>
      </xdr:nvSpPr>
      <xdr:spPr>
        <a:xfrm>
          <a:off x="863111" y="166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163771</xdr:rowOff>
    </xdr:from>
    <xdr:to>
      <xdr:col>15</xdr:col>
      <xdr:colOff>180975</xdr:colOff>
      <xdr:row>33</xdr:row>
      <xdr:rowOff>7912</xdr:rowOff>
    </xdr:to>
    <xdr:cxnSp macro="">
      <xdr:nvCxnSpPr>
        <xdr:cNvPr id="289" name="直線コネクタ 288"/>
        <xdr:cNvCxnSpPr/>
      </xdr:nvCxnSpPr>
      <xdr:spPr>
        <a:xfrm flipV="1">
          <a:off x="9639300" y="5650171"/>
          <a:ext cx="8382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7912</xdr:rowOff>
    </xdr:from>
    <xdr:to>
      <xdr:col>14</xdr:col>
      <xdr:colOff>28575</xdr:colOff>
      <xdr:row>33</xdr:row>
      <xdr:rowOff>106416</xdr:rowOff>
    </xdr:to>
    <xdr:cxnSp macro="">
      <xdr:nvCxnSpPr>
        <xdr:cNvPr id="292" name="直線コネクタ 291"/>
        <xdr:cNvCxnSpPr/>
      </xdr:nvCxnSpPr>
      <xdr:spPr>
        <a:xfrm flipV="1">
          <a:off x="8750300" y="5665762"/>
          <a:ext cx="889000" cy="9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95009</xdr:rowOff>
    </xdr:from>
    <xdr:to>
      <xdr:col>12</xdr:col>
      <xdr:colOff>511175</xdr:colOff>
      <xdr:row>33</xdr:row>
      <xdr:rowOff>106416</xdr:rowOff>
    </xdr:to>
    <xdr:cxnSp macro="">
      <xdr:nvCxnSpPr>
        <xdr:cNvPr id="295" name="直線コネクタ 294"/>
        <xdr:cNvCxnSpPr/>
      </xdr:nvCxnSpPr>
      <xdr:spPr>
        <a:xfrm>
          <a:off x="7861300" y="5752859"/>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95009</xdr:rowOff>
    </xdr:from>
    <xdr:to>
      <xdr:col>11</xdr:col>
      <xdr:colOff>307975</xdr:colOff>
      <xdr:row>33</xdr:row>
      <xdr:rowOff>134328</xdr:rowOff>
    </xdr:to>
    <xdr:cxnSp macro="">
      <xdr:nvCxnSpPr>
        <xdr:cNvPr id="298" name="直線コネクタ 297"/>
        <xdr:cNvCxnSpPr/>
      </xdr:nvCxnSpPr>
      <xdr:spPr>
        <a:xfrm flipV="1">
          <a:off x="6972300" y="5752859"/>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300" name="テキスト ボックス 299"/>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112971</xdr:rowOff>
    </xdr:from>
    <xdr:to>
      <xdr:col>15</xdr:col>
      <xdr:colOff>231775</xdr:colOff>
      <xdr:row>33</xdr:row>
      <xdr:rowOff>43121</xdr:rowOff>
    </xdr:to>
    <xdr:sp macro="" textlink="">
      <xdr:nvSpPr>
        <xdr:cNvPr id="308" name="円/楕円 307"/>
        <xdr:cNvSpPr/>
      </xdr:nvSpPr>
      <xdr:spPr>
        <a:xfrm>
          <a:off x="10426700" y="55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135848</xdr:rowOff>
    </xdr:from>
    <xdr:ext cx="534377" cy="259045"/>
    <xdr:sp macro="" textlink="">
      <xdr:nvSpPr>
        <xdr:cNvPr id="309" name="補助費等該当値テキスト"/>
        <xdr:cNvSpPr txBox="1"/>
      </xdr:nvSpPr>
      <xdr:spPr>
        <a:xfrm>
          <a:off x="10528300" y="545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43,947</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128562</xdr:rowOff>
    </xdr:from>
    <xdr:to>
      <xdr:col>14</xdr:col>
      <xdr:colOff>79375</xdr:colOff>
      <xdr:row>33</xdr:row>
      <xdr:rowOff>58712</xdr:rowOff>
    </xdr:to>
    <xdr:sp macro="" textlink="">
      <xdr:nvSpPr>
        <xdr:cNvPr id="310" name="円/楕円 309"/>
        <xdr:cNvSpPr/>
      </xdr:nvSpPr>
      <xdr:spPr>
        <a:xfrm>
          <a:off x="9588500" y="56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75239</xdr:rowOff>
    </xdr:from>
    <xdr:ext cx="534377" cy="259045"/>
    <xdr:sp macro="" textlink="">
      <xdr:nvSpPr>
        <xdr:cNvPr id="311" name="テキスト ボックス 310"/>
        <xdr:cNvSpPr txBox="1"/>
      </xdr:nvSpPr>
      <xdr:spPr>
        <a:xfrm>
          <a:off x="9372111" y="539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55616</xdr:rowOff>
    </xdr:from>
    <xdr:to>
      <xdr:col>12</xdr:col>
      <xdr:colOff>561975</xdr:colOff>
      <xdr:row>33</xdr:row>
      <xdr:rowOff>157216</xdr:rowOff>
    </xdr:to>
    <xdr:sp macro="" textlink="">
      <xdr:nvSpPr>
        <xdr:cNvPr id="312" name="円/楕円 311"/>
        <xdr:cNvSpPr/>
      </xdr:nvSpPr>
      <xdr:spPr>
        <a:xfrm>
          <a:off x="8699500" y="57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2293</xdr:rowOff>
    </xdr:from>
    <xdr:ext cx="534377" cy="259045"/>
    <xdr:sp macro="" textlink="">
      <xdr:nvSpPr>
        <xdr:cNvPr id="313" name="テキスト ボックス 312"/>
        <xdr:cNvSpPr txBox="1"/>
      </xdr:nvSpPr>
      <xdr:spPr>
        <a:xfrm>
          <a:off x="8483111" y="548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44209</xdr:rowOff>
    </xdr:from>
    <xdr:to>
      <xdr:col>11</xdr:col>
      <xdr:colOff>358775</xdr:colOff>
      <xdr:row>33</xdr:row>
      <xdr:rowOff>145809</xdr:rowOff>
    </xdr:to>
    <xdr:sp macro="" textlink="">
      <xdr:nvSpPr>
        <xdr:cNvPr id="314" name="円/楕円 313"/>
        <xdr:cNvSpPr/>
      </xdr:nvSpPr>
      <xdr:spPr>
        <a:xfrm>
          <a:off x="7810500" y="570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162336</xdr:rowOff>
    </xdr:from>
    <xdr:ext cx="534377" cy="259045"/>
    <xdr:sp macro="" textlink="">
      <xdr:nvSpPr>
        <xdr:cNvPr id="315" name="テキスト ボックス 314"/>
        <xdr:cNvSpPr txBox="1"/>
      </xdr:nvSpPr>
      <xdr:spPr>
        <a:xfrm>
          <a:off x="7594111" y="547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83528</xdr:rowOff>
    </xdr:from>
    <xdr:to>
      <xdr:col>10</xdr:col>
      <xdr:colOff>155575</xdr:colOff>
      <xdr:row>34</xdr:row>
      <xdr:rowOff>13678</xdr:rowOff>
    </xdr:to>
    <xdr:sp macro="" textlink="">
      <xdr:nvSpPr>
        <xdr:cNvPr id="316" name="円/楕円 315"/>
        <xdr:cNvSpPr/>
      </xdr:nvSpPr>
      <xdr:spPr>
        <a:xfrm>
          <a:off x="6921500" y="57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30205</xdr:rowOff>
    </xdr:from>
    <xdr:ext cx="534377" cy="259045"/>
    <xdr:sp macro="" textlink="">
      <xdr:nvSpPr>
        <xdr:cNvPr id="317" name="テキスト ボックス 316"/>
        <xdr:cNvSpPr txBox="1"/>
      </xdr:nvSpPr>
      <xdr:spPr>
        <a:xfrm>
          <a:off x="6705111" y="55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116916</xdr:rowOff>
    </xdr:from>
    <xdr:to>
      <xdr:col>15</xdr:col>
      <xdr:colOff>180975</xdr:colOff>
      <xdr:row>56</xdr:row>
      <xdr:rowOff>72434</xdr:rowOff>
    </xdr:to>
    <xdr:cxnSp macro="">
      <xdr:nvCxnSpPr>
        <xdr:cNvPr id="347" name="直線コネクタ 346"/>
        <xdr:cNvCxnSpPr/>
      </xdr:nvCxnSpPr>
      <xdr:spPr>
        <a:xfrm>
          <a:off x="9639300" y="9546666"/>
          <a:ext cx="838200" cy="1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116916</xdr:rowOff>
    </xdr:from>
    <xdr:to>
      <xdr:col>14</xdr:col>
      <xdr:colOff>28575</xdr:colOff>
      <xdr:row>55</xdr:row>
      <xdr:rowOff>162598</xdr:rowOff>
    </xdr:to>
    <xdr:cxnSp macro="">
      <xdr:nvCxnSpPr>
        <xdr:cNvPr id="350" name="直線コネクタ 349"/>
        <xdr:cNvCxnSpPr/>
      </xdr:nvCxnSpPr>
      <xdr:spPr>
        <a:xfrm flipV="1">
          <a:off x="8750300" y="9546666"/>
          <a:ext cx="8890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2" name="テキスト ボックス 351"/>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136652</xdr:rowOff>
    </xdr:from>
    <xdr:to>
      <xdr:col>12</xdr:col>
      <xdr:colOff>511175</xdr:colOff>
      <xdr:row>55</xdr:row>
      <xdr:rowOff>162598</xdr:rowOff>
    </xdr:to>
    <xdr:cxnSp macro="">
      <xdr:nvCxnSpPr>
        <xdr:cNvPr id="353" name="直線コネクタ 352"/>
        <xdr:cNvCxnSpPr/>
      </xdr:nvCxnSpPr>
      <xdr:spPr>
        <a:xfrm>
          <a:off x="7861300" y="956640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136652</xdr:rowOff>
    </xdr:from>
    <xdr:to>
      <xdr:col>11</xdr:col>
      <xdr:colOff>307975</xdr:colOff>
      <xdr:row>55</xdr:row>
      <xdr:rowOff>171094</xdr:rowOff>
    </xdr:to>
    <xdr:cxnSp macro="">
      <xdr:nvCxnSpPr>
        <xdr:cNvPr id="356" name="直線コネクタ 355"/>
        <xdr:cNvCxnSpPr/>
      </xdr:nvCxnSpPr>
      <xdr:spPr>
        <a:xfrm flipV="1">
          <a:off x="6972300" y="9566402"/>
          <a:ext cx="8890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73480</xdr:rowOff>
    </xdr:from>
    <xdr:ext cx="534377" cy="259045"/>
    <xdr:sp macro="" textlink="">
      <xdr:nvSpPr>
        <xdr:cNvPr id="358" name="テキスト ボックス 357"/>
        <xdr:cNvSpPr txBox="1"/>
      </xdr:nvSpPr>
      <xdr:spPr>
        <a:xfrm>
          <a:off x="7594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15797</xdr:rowOff>
    </xdr:from>
    <xdr:ext cx="534377" cy="259045"/>
    <xdr:sp macro="" textlink="">
      <xdr:nvSpPr>
        <xdr:cNvPr id="360" name="テキスト ボックス 359"/>
        <xdr:cNvSpPr txBox="1"/>
      </xdr:nvSpPr>
      <xdr:spPr>
        <a:xfrm>
          <a:off x="6705111" y="97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21634</xdr:rowOff>
    </xdr:from>
    <xdr:to>
      <xdr:col>15</xdr:col>
      <xdr:colOff>231775</xdr:colOff>
      <xdr:row>56</xdr:row>
      <xdr:rowOff>123234</xdr:rowOff>
    </xdr:to>
    <xdr:sp macro="" textlink="">
      <xdr:nvSpPr>
        <xdr:cNvPr id="366" name="円/楕円 365"/>
        <xdr:cNvSpPr/>
      </xdr:nvSpPr>
      <xdr:spPr>
        <a:xfrm>
          <a:off x="10426700" y="96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61</xdr:rowOff>
    </xdr:from>
    <xdr:ext cx="534377" cy="259045"/>
    <xdr:sp macro="" textlink="">
      <xdr:nvSpPr>
        <xdr:cNvPr id="367" name="普通建設事業費該当値テキスト"/>
        <xdr:cNvSpPr txBox="1"/>
      </xdr:nvSpPr>
      <xdr:spPr>
        <a:xfrm>
          <a:off x="10528300" y="960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45,531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66116</xdr:rowOff>
    </xdr:from>
    <xdr:to>
      <xdr:col>14</xdr:col>
      <xdr:colOff>79375</xdr:colOff>
      <xdr:row>55</xdr:row>
      <xdr:rowOff>167716</xdr:rowOff>
    </xdr:to>
    <xdr:sp macro="" textlink="">
      <xdr:nvSpPr>
        <xdr:cNvPr id="368" name="円/楕円 367"/>
        <xdr:cNvSpPr/>
      </xdr:nvSpPr>
      <xdr:spPr>
        <a:xfrm>
          <a:off x="9588500" y="94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12793</xdr:rowOff>
    </xdr:from>
    <xdr:ext cx="534377" cy="259045"/>
    <xdr:sp macro="" textlink="">
      <xdr:nvSpPr>
        <xdr:cNvPr id="369" name="テキスト ボックス 368"/>
        <xdr:cNvSpPr txBox="1"/>
      </xdr:nvSpPr>
      <xdr:spPr>
        <a:xfrm>
          <a:off x="9372111" y="927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111798</xdr:rowOff>
    </xdr:from>
    <xdr:to>
      <xdr:col>12</xdr:col>
      <xdr:colOff>561975</xdr:colOff>
      <xdr:row>56</xdr:row>
      <xdr:rowOff>41948</xdr:rowOff>
    </xdr:to>
    <xdr:sp macro="" textlink="">
      <xdr:nvSpPr>
        <xdr:cNvPr id="370" name="円/楕円 369"/>
        <xdr:cNvSpPr/>
      </xdr:nvSpPr>
      <xdr:spPr>
        <a:xfrm>
          <a:off x="8699500" y="95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33075</xdr:rowOff>
    </xdr:from>
    <xdr:ext cx="534377" cy="259045"/>
    <xdr:sp macro="" textlink="">
      <xdr:nvSpPr>
        <xdr:cNvPr id="371" name="テキスト ボックス 370"/>
        <xdr:cNvSpPr txBox="1"/>
      </xdr:nvSpPr>
      <xdr:spPr>
        <a:xfrm>
          <a:off x="8483111" y="96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85852</xdr:rowOff>
    </xdr:from>
    <xdr:to>
      <xdr:col>11</xdr:col>
      <xdr:colOff>358775</xdr:colOff>
      <xdr:row>56</xdr:row>
      <xdr:rowOff>16002</xdr:rowOff>
    </xdr:to>
    <xdr:sp macro="" textlink="">
      <xdr:nvSpPr>
        <xdr:cNvPr id="372" name="円/楕円 371"/>
        <xdr:cNvSpPr/>
      </xdr:nvSpPr>
      <xdr:spPr>
        <a:xfrm>
          <a:off x="7810500" y="951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32529</xdr:rowOff>
    </xdr:from>
    <xdr:ext cx="534377" cy="259045"/>
    <xdr:sp macro="" textlink="">
      <xdr:nvSpPr>
        <xdr:cNvPr id="373" name="テキスト ボックス 372"/>
        <xdr:cNvSpPr txBox="1"/>
      </xdr:nvSpPr>
      <xdr:spPr>
        <a:xfrm>
          <a:off x="7594111" y="929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120294</xdr:rowOff>
    </xdr:from>
    <xdr:to>
      <xdr:col>10</xdr:col>
      <xdr:colOff>155575</xdr:colOff>
      <xdr:row>56</xdr:row>
      <xdr:rowOff>50444</xdr:rowOff>
    </xdr:to>
    <xdr:sp macro="" textlink="">
      <xdr:nvSpPr>
        <xdr:cNvPr id="374" name="円/楕円 373"/>
        <xdr:cNvSpPr/>
      </xdr:nvSpPr>
      <xdr:spPr>
        <a:xfrm>
          <a:off x="6921500" y="95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66971</xdr:rowOff>
    </xdr:from>
    <xdr:ext cx="534377" cy="259045"/>
    <xdr:sp macro="" textlink="">
      <xdr:nvSpPr>
        <xdr:cNvPr id="375" name="テキスト ボックス 374"/>
        <xdr:cNvSpPr txBox="1"/>
      </xdr:nvSpPr>
      <xdr:spPr>
        <a:xfrm>
          <a:off x="6705111" y="93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16553</xdr:rowOff>
    </xdr:from>
    <xdr:to>
      <xdr:col>15</xdr:col>
      <xdr:colOff>180975</xdr:colOff>
      <xdr:row>77</xdr:row>
      <xdr:rowOff>95214</xdr:rowOff>
    </xdr:to>
    <xdr:cxnSp macro="">
      <xdr:nvCxnSpPr>
        <xdr:cNvPr id="402" name="直線コネクタ 401"/>
        <xdr:cNvCxnSpPr/>
      </xdr:nvCxnSpPr>
      <xdr:spPr>
        <a:xfrm>
          <a:off x="9639300" y="12875303"/>
          <a:ext cx="838200" cy="42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16553</xdr:rowOff>
    </xdr:from>
    <xdr:to>
      <xdr:col>14</xdr:col>
      <xdr:colOff>28575</xdr:colOff>
      <xdr:row>75</xdr:row>
      <xdr:rowOff>52535</xdr:rowOff>
    </xdr:to>
    <xdr:cxnSp macro="">
      <xdr:nvCxnSpPr>
        <xdr:cNvPr id="405" name="直線コネクタ 404"/>
        <xdr:cNvCxnSpPr/>
      </xdr:nvCxnSpPr>
      <xdr:spPr>
        <a:xfrm flipV="1">
          <a:off x="8750300" y="12875303"/>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111562</xdr:rowOff>
    </xdr:from>
    <xdr:ext cx="534377" cy="259045"/>
    <xdr:sp macro="" textlink="">
      <xdr:nvSpPr>
        <xdr:cNvPr id="407" name="テキスト ボックス 406"/>
        <xdr:cNvSpPr txBox="1"/>
      </xdr:nvSpPr>
      <xdr:spPr>
        <a:xfrm>
          <a:off x="9372111" y="131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91262</xdr:rowOff>
    </xdr:from>
    <xdr:ext cx="534377" cy="259045"/>
    <xdr:sp macro="" textlink="">
      <xdr:nvSpPr>
        <xdr:cNvPr id="409" name="テキスト ボックス 408"/>
        <xdr:cNvSpPr txBox="1"/>
      </xdr:nvSpPr>
      <xdr:spPr>
        <a:xfrm>
          <a:off x="8483111" y="131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44414</xdr:rowOff>
    </xdr:from>
    <xdr:to>
      <xdr:col>15</xdr:col>
      <xdr:colOff>231775</xdr:colOff>
      <xdr:row>77</xdr:row>
      <xdr:rowOff>146014</xdr:rowOff>
    </xdr:to>
    <xdr:sp macro="" textlink="">
      <xdr:nvSpPr>
        <xdr:cNvPr id="415" name="円/楕円 414"/>
        <xdr:cNvSpPr/>
      </xdr:nvSpPr>
      <xdr:spPr>
        <a:xfrm>
          <a:off x="10426700" y="132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22841</xdr:rowOff>
    </xdr:from>
    <xdr:ext cx="469744" cy="259045"/>
    <xdr:sp macro="" textlink="">
      <xdr:nvSpPr>
        <xdr:cNvPr id="416" name="普通建設事業費 （ うち新規整備　）該当値テキスト"/>
        <xdr:cNvSpPr txBox="1"/>
      </xdr:nvSpPr>
      <xdr:spPr>
        <a:xfrm>
          <a:off x="10528300" y="1322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137203</xdr:rowOff>
    </xdr:from>
    <xdr:to>
      <xdr:col>14</xdr:col>
      <xdr:colOff>79375</xdr:colOff>
      <xdr:row>75</xdr:row>
      <xdr:rowOff>67353</xdr:rowOff>
    </xdr:to>
    <xdr:sp macro="" textlink="">
      <xdr:nvSpPr>
        <xdr:cNvPr id="417" name="円/楕円 416"/>
        <xdr:cNvSpPr/>
      </xdr:nvSpPr>
      <xdr:spPr>
        <a:xfrm>
          <a:off x="9588500" y="128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83880</xdr:rowOff>
    </xdr:from>
    <xdr:ext cx="534377" cy="259045"/>
    <xdr:sp macro="" textlink="">
      <xdr:nvSpPr>
        <xdr:cNvPr id="418" name="テキスト ボックス 417"/>
        <xdr:cNvSpPr txBox="1"/>
      </xdr:nvSpPr>
      <xdr:spPr>
        <a:xfrm>
          <a:off x="9372111" y="125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1735</xdr:rowOff>
    </xdr:from>
    <xdr:to>
      <xdr:col>12</xdr:col>
      <xdr:colOff>561975</xdr:colOff>
      <xdr:row>75</xdr:row>
      <xdr:rowOff>103335</xdr:rowOff>
    </xdr:to>
    <xdr:sp macro="" textlink="">
      <xdr:nvSpPr>
        <xdr:cNvPr id="419" name="円/楕円 418"/>
        <xdr:cNvSpPr/>
      </xdr:nvSpPr>
      <xdr:spPr>
        <a:xfrm>
          <a:off x="8699500" y="128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119862</xdr:rowOff>
    </xdr:from>
    <xdr:ext cx="534377" cy="259045"/>
    <xdr:sp macro="" textlink="">
      <xdr:nvSpPr>
        <xdr:cNvPr id="420" name="テキスト ボックス 419"/>
        <xdr:cNvSpPr txBox="1"/>
      </xdr:nvSpPr>
      <xdr:spPr>
        <a:xfrm>
          <a:off x="8483111" y="1263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32944</xdr:rowOff>
    </xdr:from>
    <xdr:to>
      <xdr:col>15</xdr:col>
      <xdr:colOff>180975</xdr:colOff>
      <xdr:row>98</xdr:row>
      <xdr:rowOff>61323</xdr:rowOff>
    </xdr:to>
    <xdr:cxnSp macro="">
      <xdr:nvCxnSpPr>
        <xdr:cNvPr id="452" name="直線コネクタ 451"/>
        <xdr:cNvCxnSpPr/>
      </xdr:nvCxnSpPr>
      <xdr:spPr>
        <a:xfrm flipV="1">
          <a:off x="9639300" y="16663594"/>
          <a:ext cx="838200" cy="19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61323</xdr:rowOff>
    </xdr:from>
    <xdr:to>
      <xdr:col>14</xdr:col>
      <xdr:colOff>28575</xdr:colOff>
      <xdr:row>99</xdr:row>
      <xdr:rowOff>140777</xdr:rowOff>
    </xdr:to>
    <xdr:cxnSp macro="">
      <xdr:nvCxnSpPr>
        <xdr:cNvPr id="455" name="直線コネクタ 454"/>
        <xdr:cNvCxnSpPr/>
      </xdr:nvCxnSpPr>
      <xdr:spPr>
        <a:xfrm flipV="1">
          <a:off x="8750300" y="16863423"/>
          <a:ext cx="889000" cy="25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153594</xdr:rowOff>
    </xdr:from>
    <xdr:to>
      <xdr:col>15</xdr:col>
      <xdr:colOff>231775</xdr:colOff>
      <xdr:row>97</xdr:row>
      <xdr:rowOff>83744</xdr:rowOff>
    </xdr:to>
    <xdr:sp macro="" textlink="">
      <xdr:nvSpPr>
        <xdr:cNvPr id="465" name="円/楕円 464"/>
        <xdr:cNvSpPr/>
      </xdr:nvSpPr>
      <xdr:spPr>
        <a:xfrm>
          <a:off x="10426700" y="166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132021</xdr:rowOff>
    </xdr:from>
    <xdr:ext cx="534377" cy="259045"/>
    <xdr:sp macro="" textlink="">
      <xdr:nvSpPr>
        <xdr:cNvPr id="466" name="普通建設事業費 （ うち更新整備　）該当値テキスト"/>
        <xdr:cNvSpPr txBox="1"/>
      </xdr:nvSpPr>
      <xdr:spPr>
        <a:xfrm>
          <a:off x="10528300" y="1659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10523</xdr:rowOff>
    </xdr:from>
    <xdr:to>
      <xdr:col>14</xdr:col>
      <xdr:colOff>79375</xdr:colOff>
      <xdr:row>98</xdr:row>
      <xdr:rowOff>112123</xdr:rowOff>
    </xdr:to>
    <xdr:sp macro="" textlink="">
      <xdr:nvSpPr>
        <xdr:cNvPr id="467" name="円/楕円 466"/>
        <xdr:cNvSpPr/>
      </xdr:nvSpPr>
      <xdr:spPr>
        <a:xfrm>
          <a:off x="9588500" y="168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103250</xdr:rowOff>
    </xdr:from>
    <xdr:ext cx="534377" cy="259045"/>
    <xdr:sp macro="" textlink="">
      <xdr:nvSpPr>
        <xdr:cNvPr id="468" name="テキスト ボックス 467"/>
        <xdr:cNvSpPr txBox="1"/>
      </xdr:nvSpPr>
      <xdr:spPr>
        <a:xfrm>
          <a:off x="9372111" y="16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16,400</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89977</xdr:rowOff>
    </xdr:from>
    <xdr:to>
      <xdr:col>12</xdr:col>
      <xdr:colOff>561975</xdr:colOff>
      <xdr:row>100</xdr:row>
      <xdr:rowOff>20127</xdr:rowOff>
    </xdr:to>
    <xdr:sp macro="" textlink="">
      <xdr:nvSpPr>
        <xdr:cNvPr id="469" name="円/楕円 468"/>
        <xdr:cNvSpPr/>
      </xdr:nvSpPr>
      <xdr:spPr>
        <a:xfrm>
          <a:off x="8699500" y="170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100</xdr:row>
      <xdr:rowOff>11254</xdr:rowOff>
    </xdr:from>
    <xdr:ext cx="469744" cy="259045"/>
    <xdr:sp macro="" textlink="">
      <xdr:nvSpPr>
        <xdr:cNvPr id="470" name="テキスト ボックス 469"/>
        <xdr:cNvSpPr txBox="1"/>
      </xdr:nvSpPr>
      <xdr:spPr>
        <a:xfrm>
          <a:off x="8515427" y="1715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86371</xdr:rowOff>
    </xdr:from>
    <xdr:to>
      <xdr:col>23</xdr:col>
      <xdr:colOff>517525</xdr:colOff>
      <xdr:row>39</xdr:row>
      <xdr:rowOff>94993</xdr:rowOff>
    </xdr:to>
    <xdr:cxnSp macro="">
      <xdr:nvCxnSpPr>
        <xdr:cNvPr id="501" name="直線コネクタ 500"/>
        <xdr:cNvCxnSpPr/>
      </xdr:nvCxnSpPr>
      <xdr:spPr>
        <a:xfrm>
          <a:off x="15481300" y="6772921"/>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1887</xdr:rowOff>
    </xdr:from>
    <xdr:to>
      <xdr:col>22</xdr:col>
      <xdr:colOff>365125</xdr:colOff>
      <xdr:row>39</xdr:row>
      <xdr:rowOff>86371</xdr:rowOff>
    </xdr:to>
    <xdr:cxnSp macro="">
      <xdr:nvCxnSpPr>
        <xdr:cNvPr id="504" name="直線コネクタ 503"/>
        <xdr:cNvCxnSpPr/>
      </xdr:nvCxnSpPr>
      <xdr:spPr>
        <a:xfrm>
          <a:off x="14592300" y="6688437"/>
          <a:ext cx="889000" cy="8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1887</xdr:rowOff>
    </xdr:from>
    <xdr:to>
      <xdr:col>21</xdr:col>
      <xdr:colOff>161925</xdr:colOff>
      <xdr:row>39</xdr:row>
      <xdr:rowOff>38430</xdr:rowOff>
    </xdr:to>
    <xdr:cxnSp macro="">
      <xdr:nvCxnSpPr>
        <xdr:cNvPr id="507" name="直線コネクタ 506"/>
        <xdr:cNvCxnSpPr/>
      </xdr:nvCxnSpPr>
      <xdr:spPr>
        <a:xfrm flipV="1">
          <a:off x="13703300" y="6688437"/>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109291</xdr:rowOff>
    </xdr:from>
    <xdr:ext cx="378565" cy="259045"/>
    <xdr:sp macro="" textlink="">
      <xdr:nvSpPr>
        <xdr:cNvPr id="509" name="テキスト ボックス 508"/>
        <xdr:cNvSpPr txBox="1"/>
      </xdr:nvSpPr>
      <xdr:spPr>
        <a:xfrm>
          <a:off x="14403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38430</xdr:rowOff>
    </xdr:from>
    <xdr:to>
      <xdr:col>19</xdr:col>
      <xdr:colOff>644525</xdr:colOff>
      <xdr:row>39</xdr:row>
      <xdr:rowOff>95678</xdr:rowOff>
    </xdr:to>
    <xdr:cxnSp macro="">
      <xdr:nvCxnSpPr>
        <xdr:cNvPr id="510" name="直線コネクタ 509"/>
        <xdr:cNvCxnSpPr/>
      </xdr:nvCxnSpPr>
      <xdr:spPr>
        <a:xfrm flipV="1">
          <a:off x="12814300" y="6724980"/>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108377</xdr:rowOff>
    </xdr:from>
    <xdr:ext cx="378565" cy="259045"/>
    <xdr:sp macro="" textlink="">
      <xdr:nvSpPr>
        <xdr:cNvPr id="512" name="テキスト ボックス 511"/>
        <xdr:cNvSpPr txBox="1"/>
      </xdr:nvSpPr>
      <xdr:spPr>
        <a:xfrm>
          <a:off x="13514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44193</xdr:rowOff>
    </xdr:from>
    <xdr:to>
      <xdr:col>23</xdr:col>
      <xdr:colOff>568325</xdr:colOff>
      <xdr:row>39</xdr:row>
      <xdr:rowOff>145793</xdr:rowOff>
    </xdr:to>
    <xdr:sp macro="" textlink="">
      <xdr:nvSpPr>
        <xdr:cNvPr id="520" name="円/楕円 519"/>
        <xdr:cNvSpPr/>
      </xdr:nvSpPr>
      <xdr:spPr>
        <a:xfrm>
          <a:off x="162687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153314</xdr:rowOff>
    </xdr:from>
    <xdr:ext cx="378565" cy="259045"/>
    <xdr:sp macro="" textlink="">
      <xdr:nvSpPr>
        <xdr:cNvPr id="521" name="災害復旧事業費該当値テキスト"/>
        <xdr:cNvSpPr txBox="1"/>
      </xdr:nvSpPr>
      <xdr:spPr>
        <a:xfrm>
          <a:off x="16370300" y="666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35571</xdr:rowOff>
    </xdr:from>
    <xdr:to>
      <xdr:col>22</xdr:col>
      <xdr:colOff>415925</xdr:colOff>
      <xdr:row>39</xdr:row>
      <xdr:rowOff>137171</xdr:rowOff>
    </xdr:to>
    <xdr:sp macro="" textlink="">
      <xdr:nvSpPr>
        <xdr:cNvPr id="522" name="円/楕円 521"/>
        <xdr:cNvSpPr/>
      </xdr:nvSpPr>
      <xdr:spPr>
        <a:xfrm>
          <a:off x="15430500" y="67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128298</xdr:rowOff>
    </xdr:from>
    <xdr:ext cx="378565" cy="259045"/>
    <xdr:sp macro="" textlink="">
      <xdr:nvSpPr>
        <xdr:cNvPr id="523" name="テキスト ボックス 522"/>
        <xdr:cNvSpPr txBox="1"/>
      </xdr:nvSpPr>
      <xdr:spPr>
        <a:xfrm>
          <a:off x="15292017" y="681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122537</xdr:rowOff>
    </xdr:from>
    <xdr:to>
      <xdr:col>21</xdr:col>
      <xdr:colOff>212725</xdr:colOff>
      <xdr:row>39</xdr:row>
      <xdr:rowOff>52687</xdr:rowOff>
    </xdr:to>
    <xdr:sp macro="" textlink="">
      <xdr:nvSpPr>
        <xdr:cNvPr id="524" name="円/楕円 523"/>
        <xdr:cNvSpPr/>
      </xdr:nvSpPr>
      <xdr:spPr>
        <a:xfrm>
          <a:off x="14541500" y="66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69214</xdr:rowOff>
    </xdr:from>
    <xdr:ext cx="469744" cy="259045"/>
    <xdr:sp macro="" textlink="">
      <xdr:nvSpPr>
        <xdr:cNvPr id="525" name="テキスト ボックス 524"/>
        <xdr:cNvSpPr txBox="1"/>
      </xdr:nvSpPr>
      <xdr:spPr>
        <a:xfrm>
          <a:off x="14357427" y="64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159080</xdr:rowOff>
    </xdr:from>
    <xdr:to>
      <xdr:col>20</xdr:col>
      <xdr:colOff>9525</xdr:colOff>
      <xdr:row>39</xdr:row>
      <xdr:rowOff>89230</xdr:rowOff>
    </xdr:to>
    <xdr:sp macro="" textlink="">
      <xdr:nvSpPr>
        <xdr:cNvPr id="526" name="円/楕円 525"/>
        <xdr:cNvSpPr/>
      </xdr:nvSpPr>
      <xdr:spPr>
        <a:xfrm>
          <a:off x="13652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105757</xdr:rowOff>
    </xdr:from>
    <xdr:ext cx="469744" cy="259045"/>
    <xdr:sp macro="" textlink="">
      <xdr:nvSpPr>
        <xdr:cNvPr id="527" name="テキスト ボックス 526"/>
        <xdr:cNvSpPr txBox="1"/>
      </xdr:nvSpPr>
      <xdr:spPr>
        <a:xfrm>
          <a:off x="13468427" y="64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44878</xdr:rowOff>
    </xdr:from>
    <xdr:to>
      <xdr:col>18</xdr:col>
      <xdr:colOff>492125</xdr:colOff>
      <xdr:row>39</xdr:row>
      <xdr:rowOff>146478</xdr:rowOff>
    </xdr:to>
    <xdr:sp macro="" textlink="">
      <xdr:nvSpPr>
        <xdr:cNvPr id="528" name="円/楕円 527"/>
        <xdr:cNvSpPr/>
      </xdr:nvSpPr>
      <xdr:spPr>
        <a:xfrm>
          <a:off x="12763500" y="6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137605</xdr:rowOff>
    </xdr:from>
    <xdr:ext cx="313932" cy="259045"/>
    <xdr:sp macro="" textlink="">
      <xdr:nvSpPr>
        <xdr:cNvPr id="529" name="テキスト ボックス 528"/>
        <xdr:cNvSpPr txBox="1"/>
      </xdr:nvSpPr>
      <xdr:spPr>
        <a:xfrm>
          <a:off x="12657333" y="6824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18444</xdr:rowOff>
    </xdr:from>
    <xdr:to>
      <xdr:col>23</xdr:col>
      <xdr:colOff>517525</xdr:colOff>
      <xdr:row>73</xdr:row>
      <xdr:rowOff>64164</xdr:rowOff>
    </xdr:to>
    <xdr:cxnSp macro="">
      <xdr:nvCxnSpPr>
        <xdr:cNvPr id="610" name="直線コネクタ 609"/>
        <xdr:cNvCxnSpPr/>
      </xdr:nvCxnSpPr>
      <xdr:spPr>
        <a:xfrm>
          <a:off x="15481300" y="125342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151685</xdr:rowOff>
    </xdr:from>
    <xdr:to>
      <xdr:col>22</xdr:col>
      <xdr:colOff>365125</xdr:colOff>
      <xdr:row>73</xdr:row>
      <xdr:rowOff>18444</xdr:rowOff>
    </xdr:to>
    <xdr:cxnSp macro="">
      <xdr:nvCxnSpPr>
        <xdr:cNvPr id="613" name="直線コネクタ 612"/>
        <xdr:cNvCxnSpPr/>
      </xdr:nvCxnSpPr>
      <xdr:spPr>
        <a:xfrm>
          <a:off x="14592300" y="12496085"/>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5" name="テキスト ボックス 614"/>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57633</xdr:rowOff>
    </xdr:from>
    <xdr:to>
      <xdr:col>21</xdr:col>
      <xdr:colOff>161925</xdr:colOff>
      <xdr:row>72</xdr:row>
      <xdr:rowOff>151685</xdr:rowOff>
    </xdr:to>
    <xdr:cxnSp macro="">
      <xdr:nvCxnSpPr>
        <xdr:cNvPr id="616" name="直線コネクタ 615"/>
        <xdr:cNvCxnSpPr/>
      </xdr:nvCxnSpPr>
      <xdr:spPr>
        <a:xfrm>
          <a:off x="13703300" y="12402033"/>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18" name="テキスト ボックス 617"/>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156159</xdr:rowOff>
    </xdr:from>
    <xdr:to>
      <xdr:col>19</xdr:col>
      <xdr:colOff>644525</xdr:colOff>
      <xdr:row>72</xdr:row>
      <xdr:rowOff>57633</xdr:rowOff>
    </xdr:to>
    <xdr:cxnSp macro="">
      <xdr:nvCxnSpPr>
        <xdr:cNvPr id="619" name="直線コネクタ 618"/>
        <xdr:cNvCxnSpPr/>
      </xdr:nvCxnSpPr>
      <xdr:spPr>
        <a:xfrm>
          <a:off x="12814300" y="12329109"/>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149199</xdr:rowOff>
    </xdr:from>
    <xdr:ext cx="534377" cy="259045"/>
    <xdr:sp macro="" textlink="">
      <xdr:nvSpPr>
        <xdr:cNvPr id="621" name="テキスト ボックス 620"/>
        <xdr:cNvSpPr txBox="1"/>
      </xdr:nvSpPr>
      <xdr:spPr>
        <a:xfrm>
          <a:off x="13436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130976</xdr:rowOff>
    </xdr:from>
    <xdr:ext cx="534377" cy="259045"/>
    <xdr:sp macro="" textlink="">
      <xdr:nvSpPr>
        <xdr:cNvPr id="623" name="テキスト ボックス 622"/>
        <xdr:cNvSpPr txBox="1"/>
      </xdr:nvSpPr>
      <xdr:spPr>
        <a:xfrm>
          <a:off x="12547111" y="126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13364</xdr:rowOff>
    </xdr:from>
    <xdr:to>
      <xdr:col>23</xdr:col>
      <xdr:colOff>568325</xdr:colOff>
      <xdr:row>73</xdr:row>
      <xdr:rowOff>114964</xdr:rowOff>
    </xdr:to>
    <xdr:sp macro="" textlink="">
      <xdr:nvSpPr>
        <xdr:cNvPr id="629" name="円/楕円 628"/>
        <xdr:cNvSpPr/>
      </xdr:nvSpPr>
      <xdr:spPr>
        <a:xfrm>
          <a:off x="16268700" y="125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36241</xdr:rowOff>
    </xdr:from>
    <xdr:ext cx="534377" cy="259045"/>
    <xdr:sp macro="" textlink="">
      <xdr:nvSpPr>
        <xdr:cNvPr id="630" name="公債費該当値テキスト"/>
        <xdr:cNvSpPr txBox="1"/>
      </xdr:nvSpPr>
      <xdr:spPr>
        <a:xfrm>
          <a:off x="16370300" y="1238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42,563</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139094</xdr:rowOff>
    </xdr:from>
    <xdr:to>
      <xdr:col>22</xdr:col>
      <xdr:colOff>415925</xdr:colOff>
      <xdr:row>73</xdr:row>
      <xdr:rowOff>69244</xdr:rowOff>
    </xdr:to>
    <xdr:sp macro="" textlink="">
      <xdr:nvSpPr>
        <xdr:cNvPr id="631" name="円/楕円 630"/>
        <xdr:cNvSpPr/>
      </xdr:nvSpPr>
      <xdr:spPr>
        <a:xfrm>
          <a:off x="15430500" y="1248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85771</xdr:rowOff>
    </xdr:from>
    <xdr:ext cx="534377" cy="259045"/>
    <xdr:sp macro="" textlink="">
      <xdr:nvSpPr>
        <xdr:cNvPr id="632" name="テキスト ボックス 631"/>
        <xdr:cNvSpPr txBox="1"/>
      </xdr:nvSpPr>
      <xdr:spPr>
        <a:xfrm>
          <a:off x="15214111" y="122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100885</xdr:rowOff>
    </xdr:from>
    <xdr:to>
      <xdr:col>21</xdr:col>
      <xdr:colOff>212725</xdr:colOff>
      <xdr:row>73</xdr:row>
      <xdr:rowOff>31035</xdr:rowOff>
    </xdr:to>
    <xdr:sp macro="" textlink="">
      <xdr:nvSpPr>
        <xdr:cNvPr id="633" name="円/楕円 632"/>
        <xdr:cNvSpPr/>
      </xdr:nvSpPr>
      <xdr:spPr>
        <a:xfrm>
          <a:off x="14541500" y="124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47562</xdr:rowOff>
    </xdr:from>
    <xdr:ext cx="534377" cy="259045"/>
    <xdr:sp macro="" textlink="">
      <xdr:nvSpPr>
        <xdr:cNvPr id="634" name="テキスト ボックス 633"/>
        <xdr:cNvSpPr txBox="1"/>
      </xdr:nvSpPr>
      <xdr:spPr>
        <a:xfrm>
          <a:off x="14325111" y="1222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45,133</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6833</xdr:rowOff>
    </xdr:from>
    <xdr:to>
      <xdr:col>20</xdr:col>
      <xdr:colOff>9525</xdr:colOff>
      <xdr:row>72</xdr:row>
      <xdr:rowOff>108433</xdr:rowOff>
    </xdr:to>
    <xdr:sp macro="" textlink="">
      <xdr:nvSpPr>
        <xdr:cNvPr id="635" name="円/楕円 634"/>
        <xdr:cNvSpPr/>
      </xdr:nvSpPr>
      <xdr:spPr>
        <a:xfrm>
          <a:off x="13652500" y="123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124960</xdr:rowOff>
    </xdr:from>
    <xdr:ext cx="534377" cy="259045"/>
    <xdr:sp macro="" textlink="">
      <xdr:nvSpPr>
        <xdr:cNvPr id="636" name="テキスト ボックス 635"/>
        <xdr:cNvSpPr txBox="1"/>
      </xdr:nvSpPr>
      <xdr:spPr>
        <a:xfrm>
          <a:off x="13436111" y="1212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48,013</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105359</xdr:rowOff>
    </xdr:from>
    <xdr:to>
      <xdr:col>18</xdr:col>
      <xdr:colOff>492125</xdr:colOff>
      <xdr:row>72</xdr:row>
      <xdr:rowOff>35509</xdr:rowOff>
    </xdr:to>
    <xdr:sp macro="" textlink="">
      <xdr:nvSpPr>
        <xdr:cNvPr id="637" name="円/楕円 636"/>
        <xdr:cNvSpPr/>
      </xdr:nvSpPr>
      <xdr:spPr>
        <a:xfrm>
          <a:off x="12763500" y="122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52036</xdr:rowOff>
    </xdr:from>
    <xdr:ext cx="534377" cy="259045"/>
    <xdr:sp macro="" textlink="">
      <xdr:nvSpPr>
        <xdr:cNvPr id="638" name="テキスト ボックス 637"/>
        <xdr:cNvSpPr txBox="1"/>
      </xdr:nvSpPr>
      <xdr:spPr>
        <a:xfrm>
          <a:off x="12547111" y="120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113776</xdr:rowOff>
    </xdr:from>
    <xdr:to>
      <xdr:col>23</xdr:col>
      <xdr:colOff>517525</xdr:colOff>
      <xdr:row>97</xdr:row>
      <xdr:rowOff>52969</xdr:rowOff>
    </xdr:to>
    <xdr:cxnSp macro="">
      <xdr:nvCxnSpPr>
        <xdr:cNvPr id="665" name="直線コネクタ 664"/>
        <xdr:cNvCxnSpPr/>
      </xdr:nvCxnSpPr>
      <xdr:spPr>
        <a:xfrm flipV="1">
          <a:off x="15481300" y="16401526"/>
          <a:ext cx="838200" cy="2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6"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52284</xdr:rowOff>
    </xdr:from>
    <xdr:to>
      <xdr:col>22</xdr:col>
      <xdr:colOff>365125</xdr:colOff>
      <xdr:row>97</xdr:row>
      <xdr:rowOff>52969</xdr:rowOff>
    </xdr:to>
    <xdr:cxnSp macro="">
      <xdr:nvCxnSpPr>
        <xdr:cNvPr id="668" name="直線コネクタ 667"/>
        <xdr:cNvCxnSpPr/>
      </xdr:nvCxnSpPr>
      <xdr:spPr>
        <a:xfrm>
          <a:off x="14592300" y="1668293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154285</xdr:rowOff>
    </xdr:from>
    <xdr:to>
      <xdr:col>21</xdr:col>
      <xdr:colOff>161925</xdr:colOff>
      <xdr:row>97</xdr:row>
      <xdr:rowOff>52284</xdr:rowOff>
    </xdr:to>
    <xdr:cxnSp macro="">
      <xdr:nvCxnSpPr>
        <xdr:cNvPr id="671" name="直線コネクタ 670"/>
        <xdr:cNvCxnSpPr/>
      </xdr:nvCxnSpPr>
      <xdr:spPr>
        <a:xfrm>
          <a:off x="13703300" y="16613485"/>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154285</xdr:rowOff>
    </xdr:from>
    <xdr:to>
      <xdr:col>19</xdr:col>
      <xdr:colOff>644525</xdr:colOff>
      <xdr:row>97</xdr:row>
      <xdr:rowOff>14793</xdr:rowOff>
    </xdr:to>
    <xdr:cxnSp macro="">
      <xdr:nvCxnSpPr>
        <xdr:cNvPr id="674" name="直線コネクタ 673"/>
        <xdr:cNvCxnSpPr/>
      </xdr:nvCxnSpPr>
      <xdr:spPr>
        <a:xfrm flipV="1">
          <a:off x="12814300" y="16613485"/>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62976</xdr:rowOff>
    </xdr:from>
    <xdr:to>
      <xdr:col>23</xdr:col>
      <xdr:colOff>568325</xdr:colOff>
      <xdr:row>95</xdr:row>
      <xdr:rowOff>164576</xdr:rowOff>
    </xdr:to>
    <xdr:sp macro="" textlink="">
      <xdr:nvSpPr>
        <xdr:cNvPr id="684" name="円/楕円 683"/>
        <xdr:cNvSpPr/>
      </xdr:nvSpPr>
      <xdr:spPr>
        <a:xfrm>
          <a:off x="16268700" y="163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85853</xdr:rowOff>
    </xdr:from>
    <xdr:ext cx="534377" cy="259045"/>
    <xdr:sp macro="" textlink="">
      <xdr:nvSpPr>
        <xdr:cNvPr id="685" name="積立金該当値テキスト"/>
        <xdr:cNvSpPr txBox="1"/>
      </xdr:nvSpPr>
      <xdr:spPr>
        <a:xfrm>
          <a:off x="16370300" y="162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2169</xdr:rowOff>
    </xdr:from>
    <xdr:to>
      <xdr:col>22</xdr:col>
      <xdr:colOff>415925</xdr:colOff>
      <xdr:row>97</xdr:row>
      <xdr:rowOff>103769</xdr:rowOff>
    </xdr:to>
    <xdr:sp macro="" textlink="">
      <xdr:nvSpPr>
        <xdr:cNvPr id="686" name="円/楕円 685"/>
        <xdr:cNvSpPr/>
      </xdr:nvSpPr>
      <xdr:spPr>
        <a:xfrm>
          <a:off x="15430500" y="1663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94896</xdr:rowOff>
    </xdr:from>
    <xdr:ext cx="469744" cy="259045"/>
    <xdr:sp macro="" textlink="">
      <xdr:nvSpPr>
        <xdr:cNvPr id="687" name="テキスト ボックス 686"/>
        <xdr:cNvSpPr txBox="1"/>
      </xdr:nvSpPr>
      <xdr:spPr>
        <a:xfrm>
          <a:off x="15246427" y="1672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1484</xdr:rowOff>
    </xdr:from>
    <xdr:to>
      <xdr:col>21</xdr:col>
      <xdr:colOff>212725</xdr:colOff>
      <xdr:row>97</xdr:row>
      <xdr:rowOff>103084</xdr:rowOff>
    </xdr:to>
    <xdr:sp macro="" textlink="">
      <xdr:nvSpPr>
        <xdr:cNvPr id="688" name="円/楕円 687"/>
        <xdr:cNvSpPr/>
      </xdr:nvSpPr>
      <xdr:spPr>
        <a:xfrm>
          <a:off x="14541500" y="1663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94211</xdr:rowOff>
    </xdr:from>
    <xdr:ext cx="469744" cy="259045"/>
    <xdr:sp macro="" textlink="">
      <xdr:nvSpPr>
        <xdr:cNvPr id="689" name="テキスト ボックス 688"/>
        <xdr:cNvSpPr txBox="1"/>
      </xdr:nvSpPr>
      <xdr:spPr>
        <a:xfrm>
          <a:off x="14357427" y="167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103485</xdr:rowOff>
    </xdr:from>
    <xdr:to>
      <xdr:col>20</xdr:col>
      <xdr:colOff>9525</xdr:colOff>
      <xdr:row>97</xdr:row>
      <xdr:rowOff>33635</xdr:rowOff>
    </xdr:to>
    <xdr:sp macro="" textlink="">
      <xdr:nvSpPr>
        <xdr:cNvPr id="690" name="円/楕円 689"/>
        <xdr:cNvSpPr/>
      </xdr:nvSpPr>
      <xdr:spPr>
        <a:xfrm>
          <a:off x="13652500" y="16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24762</xdr:rowOff>
    </xdr:from>
    <xdr:ext cx="469744" cy="259045"/>
    <xdr:sp macro="" textlink="">
      <xdr:nvSpPr>
        <xdr:cNvPr id="691" name="テキスト ボックス 690"/>
        <xdr:cNvSpPr txBox="1"/>
      </xdr:nvSpPr>
      <xdr:spPr>
        <a:xfrm>
          <a:off x="13468427" y="1665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135443</xdr:rowOff>
    </xdr:from>
    <xdr:to>
      <xdr:col>18</xdr:col>
      <xdr:colOff>492125</xdr:colOff>
      <xdr:row>97</xdr:row>
      <xdr:rowOff>65593</xdr:rowOff>
    </xdr:to>
    <xdr:sp macro="" textlink="">
      <xdr:nvSpPr>
        <xdr:cNvPr id="692" name="円/楕円 691"/>
        <xdr:cNvSpPr/>
      </xdr:nvSpPr>
      <xdr:spPr>
        <a:xfrm>
          <a:off x="12763500" y="165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56720</xdr:rowOff>
    </xdr:from>
    <xdr:ext cx="469744" cy="259045"/>
    <xdr:sp macro="" textlink="">
      <xdr:nvSpPr>
        <xdr:cNvPr id="693" name="テキスト ボックス 692"/>
        <xdr:cNvSpPr txBox="1"/>
      </xdr:nvSpPr>
      <xdr:spPr>
        <a:xfrm>
          <a:off x="12579427" y="1668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33891</xdr:rowOff>
    </xdr:from>
    <xdr:to>
      <xdr:col>32</xdr:col>
      <xdr:colOff>187325</xdr:colOff>
      <xdr:row>39</xdr:row>
      <xdr:rowOff>40096</xdr:rowOff>
    </xdr:to>
    <xdr:cxnSp macro="">
      <xdr:nvCxnSpPr>
        <xdr:cNvPr id="724" name="直線コネクタ 723"/>
        <xdr:cNvCxnSpPr/>
      </xdr:nvCxnSpPr>
      <xdr:spPr>
        <a:xfrm flipV="1">
          <a:off x="21323300" y="6720441"/>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29972</xdr:rowOff>
    </xdr:from>
    <xdr:to>
      <xdr:col>31</xdr:col>
      <xdr:colOff>34925</xdr:colOff>
      <xdr:row>39</xdr:row>
      <xdr:rowOff>40096</xdr:rowOff>
    </xdr:to>
    <xdr:cxnSp macro="">
      <xdr:nvCxnSpPr>
        <xdr:cNvPr id="727" name="直線コネクタ 726"/>
        <xdr:cNvCxnSpPr/>
      </xdr:nvCxnSpPr>
      <xdr:spPr>
        <a:xfrm>
          <a:off x="20434300" y="6716522"/>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29972</xdr:rowOff>
    </xdr:from>
    <xdr:to>
      <xdr:col>29</xdr:col>
      <xdr:colOff>517525</xdr:colOff>
      <xdr:row>39</xdr:row>
      <xdr:rowOff>58384</xdr:rowOff>
    </xdr:to>
    <xdr:cxnSp macro="">
      <xdr:nvCxnSpPr>
        <xdr:cNvPr id="730" name="直線コネクタ 729"/>
        <xdr:cNvCxnSpPr/>
      </xdr:nvCxnSpPr>
      <xdr:spPr>
        <a:xfrm flipV="1">
          <a:off x="19545300" y="6716522"/>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40749</xdr:rowOff>
    </xdr:from>
    <xdr:to>
      <xdr:col>28</xdr:col>
      <xdr:colOff>314325</xdr:colOff>
      <xdr:row>39</xdr:row>
      <xdr:rowOff>58384</xdr:rowOff>
    </xdr:to>
    <xdr:cxnSp macro="">
      <xdr:nvCxnSpPr>
        <xdr:cNvPr id="733" name="直線コネクタ 732"/>
        <xdr:cNvCxnSpPr/>
      </xdr:nvCxnSpPr>
      <xdr:spPr>
        <a:xfrm>
          <a:off x="18656300" y="6727299"/>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154541</xdr:rowOff>
    </xdr:from>
    <xdr:to>
      <xdr:col>32</xdr:col>
      <xdr:colOff>238125</xdr:colOff>
      <xdr:row>39</xdr:row>
      <xdr:rowOff>84691</xdr:rowOff>
    </xdr:to>
    <xdr:sp macro="" textlink="">
      <xdr:nvSpPr>
        <xdr:cNvPr id="743" name="円/楕円 742"/>
        <xdr:cNvSpPr/>
      </xdr:nvSpPr>
      <xdr:spPr>
        <a:xfrm>
          <a:off x="221107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69468</xdr:rowOff>
    </xdr:from>
    <xdr:ext cx="378565" cy="259045"/>
    <xdr:sp macro="" textlink="">
      <xdr:nvSpPr>
        <xdr:cNvPr id="744" name="投資及び出資金該当値テキスト"/>
        <xdr:cNvSpPr txBox="1"/>
      </xdr:nvSpPr>
      <xdr:spPr>
        <a:xfrm>
          <a:off x="22212300" y="6584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160746</xdr:rowOff>
    </xdr:from>
    <xdr:to>
      <xdr:col>31</xdr:col>
      <xdr:colOff>85725</xdr:colOff>
      <xdr:row>39</xdr:row>
      <xdr:rowOff>90896</xdr:rowOff>
    </xdr:to>
    <xdr:sp macro="" textlink="">
      <xdr:nvSpPr>
        <xdr:cNvPr id="745" name="円/楕円 744"/>
        <xdr:cNvSpPr/>
      </xdr:nvSpPr>
      <xdr:spPr>
        <a:xfrm>
          <a:off x="21272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82023</xdr:rowOff>
    </xdr:from>
    <xdr:ext cx="378565" cy="259045"/>
    <xdr:sp macro="" textlink="">
      <xdr:nvSpPr>
        <xdr:cNvPr id="746" name="テキスト ボックス 745"/>
        <xdr:cNvSpPr txBox="1"/>
      </xdr:nvSpPr>
      <xdr:spPr>
        <a:xfrm>
          <a:off x="21134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150622</xdr:rowOff>
    </xdr:from>
    <xdr:to>
      <xdr:col>29</xdr:col>
      <xdr:colOff>568325</xdr:colOff>
      <xdr:row>39</xdr:row>
      <xdr:rowOff>80772</xdr:rowOff>
    </xdr:to>
    <xdr:sp macro="" textlink="">
      <xdr:nvSpPr>
        <xdr:cNvPr id="747" name="円/楕円 746"/>
        <xdr:cNvSpPr/>
      </xdr:nvSpPr>
      <xdr:spPr>
        <a:xfrm>
          <a:off x="20383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71899</xdr:rowOff>
    </xdr:from>
    <xdr:ext cx="378565" cy="259045"/>
    <xdr:sp macro="" textlink="">
      <xdr:nvSpPr>
        <xdr:cNvPr id="748" name="テキスト ボックス 747"/>
        <xdr:cNvSpPr txBox="1"/>
      </xdr:nvSpPr>
      <xdr:spPr>
        <a:xfrm>
          <a:off x="20245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7584</xdr:rowOff>
    </xdr:from>
    <xdr:to>
      <xdr:col>28</xdr:col>
      <xdr:colOff>365125</xdr:colOff>
      <xdr:row>39</xdr:row>
      <xdr:rowOff>109184</xdr:rowOff>
    </xdr:to>
    <xdr:sp macro="" textlink="">
      <xdr:nvSpPr>
        <xdr:cNvPr id="749" name="円/楕円 748"/>
        <xdr:cNvSpPr/>
      </xdr:nvSpPr>
      <xdr:spPr>
        <a:xfrm>
          <a:off x="19494500" y="66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100311</xdr:rowOff>
    </xdr:from>
    <xdr:ext cx="378565" cy="259045"/>
    <xdr:sp macro="" textlink="">
      <xdr:nvSpPr>
        <xdr:cNvPr id="750" name="テキスト ボックス 749"/>
        <xdr:cNvSpPr txBox="1"/>
      </xdr:nvSpPr>
      <xdr:spPr>
        <a:xfrm>
          <a:off x="19356017" y="6786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161399</xdr:rowOff>
    </xdr:from>
    <xdr:to>
      <xdr:col>27</xdr:col>
      <xdr:colOff>161925</xdr:colOff>
      <xdr:row>39</xdr:row>
      <xdr:rowOff>91549</xdr:rowOff>
    </xdr:to>
    <xdr:sp macro="" textlink="">
      <xdr:nvSpPr>
        <xdr:cNvPr id="751" name="円/楕円 750"/>
        <xdr:cNvSpPr/>
      </xdr:nvSpPr>
      <xdr:spPr>
        <a:xfrm>
          <a:off x="18605500" y="66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82676</xdr:rowOff>
    </xdr:from>
    <xdr:ext cx="378565" cy="259045"/>
    <xdr:sp macro="" textlink="">
      <xdr:nvSpPr>
        <xdr:cNvPr id="752" name="テキスト ボックス 751"/>
        <xdr:cNvSpPr txBox="1"/>
      </xdr:nvSpPr>
      <xdr:spPr>
        <a:xfrm>
          <a:off x="18467017" y="676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35034</xdr:rowOff>
    </xdr:from>
    <xdr:to>
      <xdr:col>32</xdr:col>
      <xdr:colOff>187325</xdr:colOff>
      <xdr:row>59</xdr:row>
      <xdr:rowOff>35851</xdr:rowOff>
    </xdr:to>
    <xdr:cxnSp macro="">
      <xdr:nvCxnSpPr>
        <xdr:cNvPr id="783" name="直線コネクタ 782"/>
        <xdr:cNvCxnSpPr/>
      </xdr:nvCxnSpPr>
      <xdr:spPr>
        <a:xfrm flipV="1">
          <a:off x="21323300" y="10150584"/>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35851</xdr:rowOff>
    </xdr:from>
    <xdr:to>
      <xdr:col>31</xdr:col>
      <xdr:colOff>34925</xdr:colOff>
      <xdr:row>59</xdr:row>
      <xdr:rowOff>41108</xdr:rowOff>
    </xdr:to>
    <xdr:cxnSp macro="">
      <xdr:nvCxnSpPr>
        <xdr:cNvPr id="786" name="直線コネクタ 785"/>
        <xdr:cNvCxnSpPr/>
      </xdr:nvCxnSpPr>
      <xdr:spPr>
        <a:xfrm flipV="1">
          <a:off x="20434300" y="10151401"/>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35458</xdr:rowOff>
    </xdr:from>
    <xdr:to>
      <xdr:col>29</xdr:col>
      <xdr:colOff>517525</xdr:colOff>
      <xdr:row>59</xdr:row>
      <xdr:rowOff>41108</xdr:rowOff>
    </xdr:to>
    <xdr:cxnSp macro="">
      <xdr:nvCxnSpPr>
        <xdr:cNvPr id="789" name="直線コネクタ 788"/>
        <xdr:cNvCxnSpPr/>
      </xdr:nvCxnSpPr>
      <xdr:spPr>
        <a:xfrm>
          <a:off x="19545300" y="10151008"/>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21644</xdr:rowOff>
    </xdr:from>
    <xdr:to>
      <xdr:col>28</xdr:col>
      <xdr:colOff>314325</xdr:colOff>
      <xdr:row>59</xdr:row>
      <xdr:rowOff>35458</xdr:rowOff>
    </xdr:to>
    <xdr:cxnSp macro="">
      <xdr:nvCxnSpPr>
        <xdr:cNvPr id="792" name="直線コネクタ 791"/>
        <xdr:cNvCxnSpPr/>
      </xdr:nvCxnSpPr>
      <xdr:spPr>
        <a:xfrm>
          <a:off x="18656300" y="10137194"/>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155684</xdr:rowOff>
    </xdr:from>
    <xdr:to>
      <xdr:col>32</xdr:col>
      <xdr:colOff>238125</xdr:colOff>
      <xdr:row>59</xdr:row>
      <xdr:rowOff>85834</xdr:rowOff>
    </xdr:to>
    <xdr:sp macro="" textlink="">
      <xdr:nvSpPr>
        <xdr:cNvPr id="802" name="円/楕円 801"/>
        <xdr:cNvSpPr/>
      </xdr:nvSpPr>
      <xdr:spPr>
        <a:xfrm>
          <a:off x="22110700" y="100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70611</xdr:rowOff>
    </xdr:from>
    <xdr:ext cx="469744" cy="259045"/>
    <xdr:sp macro="" textlink="">
      <xdr:nvSpPr>
        <xdr:cNvPr id="803" name="貸付金該当値テキスト"/>
        <xdr:cNvSpPr txBox="1"/>
      </xdr:nvSpPr>
      <xdr:spPr>
        <a:xfrm>
          <a:off x="22212300" y="1001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156501</xdr:rowOff>
    </xdr:from>
    <xdr:to>
      <xdr:col>31</xdr:col>
      <xdr:colOff>85725</xdr:colOff>
      <xdr:row>59</xdr:row>
      <xdr:rowOff>86651</xdr:rowOff>
    </xdr:to>
    <xdr:sp macro="" textlink="">
      <xdr:nvSpPr>
        <xdr:cNvPr id="804" name="円/楕円 803"/>
        <xdr:cNvSpPr/>
      </xdr:nvSpPr>
      <xdr:spPr>
        <a:xfrm>
          <a:off x="21272500" y="101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77778</xdr:rowOff>
    </xdr:from>
    <xdr:ext cx="469744" cy="259045"/>
    <xdr:sp macro="" textlink="">
      <xdr:nvSpPr>
        <xdr:cNvPr id="805" name="テキスト ボックス 804"/>
        <xdr:cNvSpPr txBox="1"/>
      </xdr:nvSpPr>
      <xdr:spPr>
        <a:xfrm>
          <a:off x="21088427" y="1019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161758</xdr:rowOff>
    </xdr:from>
    <xdr:to>
      <xdr:col>29</xdr:col>
      <xdr:colOff>568325</xdr:colOff>
      <xdr:row>59</xdr:row>
      <xdr:rowOff>91908</xdr:rowOff>
    </xdr:to>
    <xdr:sp macro="" textlink="">
      <xdr:nvSpPr>
        <xdr:cNvPr id="806" name="円/楕円 805"/>
        <xdr:cNvSpPr/>
      </xdr:nvSpPr>
      <xdr:spPr>
        <a:xfrm>
          <a:off x="20383500" y="101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83035</xdr:rowOff>
    </xdr:from>
    <xdr:ext cx="469744" cy="259045"/>
    <xdr:sp macro="" textlink="">
      <xdr:nvSpPr>
        <xdr:cNvPr id="807" name="テキスト ボックス 806"/>
        <xdr:cNvSpPr txBox="1"/>
      </xdr:nvSpPr>
      <xdr:spPr>
        <a:xfrm>
          <a:off x="20199427" y="1019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156108</xdr:rowOff>
    </xdr:from>
    <xdr:to>
      <xdr:col>28</xdr:col>
      <xdr:colOff>365125</xdr:colOff>
      <xdr:row>59</xdr:row>
      <xdr:rowOff>86258</xdr:rowOff>
    </xdr:to>
    <xdr:sp macro="" textlink="">
      <xdr:nvSpPr>
        <xdr:cNvPr id="808" name="円/楕円 807"/>
        <xdr:cNvSpPr/>
      </xdr:nvSpPr>
      <xdr:spPr>
        <a:xfrm>
          <a:off x="19494500" y="101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77385</xdr:rowOff>
    </xdr:from>
    <xdr:ext cx="469744" cy="259045"/>
    <xdr:sp macro="" textlink="">
      <xdr:nvSpPr>
        <xdr:cNvPr id="809" name="テキスト ボックス 808"/>
        <xdr:cNvSpPr txBox="1"/>
      </xdr:nvSpPr>
      <xdr:spPr>
        <a:xfrm>
          <a:off x="19310427" y="10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142294</xdr:rowOff>
    </xdr:from>
    <xdr:to>
      <xdr:col>27</xdr:col>
      <xdr:colOff>161925</xdr:colOff>
      <xdr:row>59</xdr:row>
      <xdr:rowOff>72444</xdr:rowOff>
    </xdr:to>
    <xdr:sp macro="" textlink="">
      <xdr:nvSpPr>
        <xdr:cNvPr id="810" name="円/楕円 809"/>
        <xdr:cNvSpPr/>
      </xdr:nvSpPr>
      <xdr:spPr>
        <a:xfrm>
          <a:off x="18605500" y="100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63571</xdr:rowOff>
    </xdr:from>
    <xdr:ext cx="469744" cy="259045"/>
    <xdr:sp macro="" textlink="">
      <xdr:nvSpPr>
        <xdr:cNvPr id="811" name="テキスト ボックス 810"/>
        <xdr:cNvSpPr txBox="1"/>
      </xdr:nvSpPr>
      <xdr:spPr>
        <a:xfrm>
          <a:off x="18421427" y="1017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16876</xdr:rowOff>
    </xdr:from>
    <xdr:to>
      <xdr:col>32</xdr:col>
      <xdr:colOff>187325</xdr:colOff>
      <xdr:row>77</xdr:row>
      <xdr:rowOff>17824</xdr:rowOff>
    </xdr:to>
    <xdr:cxnSp macro="">
      <xdr:nvCxnSpPr>
        <xdr:cNvPr id="843" name="直線コネクタ 842"/>
        <xdr:cNvCxnSpPr/>
      </xdr:nvCxnSpPr>
      <xdr:spPr>
        <a:xfrm>
          <a:off x="21323300" y="13218526"/>
          <a:ext cx="8382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16876</xdr:rowOff>
    </xdr:from>
    <xdr:to>
      <xdr:col>31</xdr:col>
      <xdr:colOff>34925</xdr:colOff>
      <xdr:row>77</xdr:row>
      <xdr:rowOff>73504</xdr:rowOff>
    </xdr:to>
    <xdr:cxnSp macro="">
      <xdr:nvCxnSpPr>
        <xdr:cNvPr id="846" name="直線コネクタ 845"/>
        <xdr:cNvCxnSpPr/>
      </xdr:nvCxnSpPr>
      <xdr:spPr>
        <a:xfrm flipV="1">
          <a:off x="20434300" y="13218526"/>
          <a:ext cx="8890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73504</xdr:rowOff>
    </xdr:from>
    <xdr:to>
      <xdr:col>29</xdr:col>
      <xdr:colOff>517525</xdr:colOff>
      <xdr:row>77</xdr:row>
      <xdr:rowOff>138198</xdr:rowOff>
    </xdr:to>
    <xdr:cxnSp macro="">
      <xdr:nvCxnSpPr>
        <xdr:cNvPr id="849" name="直線コネクタ 848"/>
        <xdr:cNvCxnSpPr/>
      </xdr:nvCxnSpPr>
      <xdr:spPr>
        <a:xfrm flipV="1">
          <a:off x="19545300" y="13275154"/>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138198</xdr:rowOff>
    </xdr:from>
    <xdr:to>
      <xdr:col>28</xdr:col>
      <xdr:colOff>314325</xdr:colOff>
      <xdr:row>77</xdr:row>
      <xdr:rowOff>148354</xdr:rowOff>
    </xdr:to>
    <xdr:cxnSp macro="">
      <xdr:nvCxnSpPr>
        <xdr:cNvPr id="852" name="直線コネクタ 851"/>
        <xdr:cNvCxnSpPr/>
      </xdr:nvCxnSpPr>
      <xdr:spPr>
        <a:xfrm flipV="1">
          <a:off x="18656300" y="13339848"/>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138474</xdr:rowOff>
    </xdr:from>
    <xdr:to>
      <xdr:col>32</xdr:col>
      <xdr:colOff>238125</xdr:colOff>
      <xdr:row>77</xdr:row>
      <xdr:rowOff>68624</xdr:rowOff>
    </xdr:to>
    <xdr:sp macro="" textlink="">
      <xdr:nvSpPr>
        <xdr:cNvPr id="862" name="円/楕円 861"/>
        <xdr:cNvSpPr/>
      </xdr:nvSpPr>
      <xdr:spPr>
        <a:xfrm>
          <a:off x="22110700" y="131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116901</xdr:rowOff>
    </xdr:from>
    <xdr:ext cx="534377" cy="259045"/>
    <xdr:sp macro="" textlink="">
      <xdr:nvSpPr>
        <xdr:cNvPr id="863" name="繰出金該当値テキスト"/>
        <xdr:cNvSpPr txBox="1"/>
      </xdr:nvSpPr>
      <xdr:spPr>
        <a:xfrm>
          <a:off x="22212300" y="131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32,982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137526</xdr:rowOff>
    </xdr:from>
    <xdr:to>
      <xdr:col>31</xdr:col>
      <xdr:colOff>85725</xdr:colOff>
      <xdr:row>77</xdr:row>
      <xdr:rowOff>67676</xdr:rowOff>
    </xdr:to>
    <xdr:sp macro="" textlink="">
      <xdr:nvSpPr>
        <xdr:cNvPr id="864" name="円/楕円 863"/>
        <xdr:cNvSpPr/>
      </xdr:nvSpPr>
      <xdr:spPr>
        <a:xfrm>
          <a:off x="21272500" y="131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58803</xdr:rowOff>
    </xdr:from>
    <xdr:ext cx="534377" cy="259045"/>
    <xdr:sp macro="" textlink="">
      <xdr:nvSpPr>
        <xdr:cNvPr id="865" name="テキスト ボックス 864"/>
        <xdr:cNvSpPr txBox="1"/>
      </xdr:nvSpPr>
      <xdr:spPr>
        <a:xfrm>
          <a:off x="21056111" y="132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22704</xdr:rowOff>
    </xdr:from>
    <xdr:to>
      <xdr:col>29</xdr:col>
      <xdr:colOff>568325</xdr:colOff>
      <xdr:row>77</xdr:row>
      <xdr:rowOff>124304</xdr:rowOff>
    </xdr:to>
    <xdr:sp macro="" textlink="">
      <xdr:nvSpPr>
        <xdr:cNvPr id="866" name="円/楕円 865"/>
        <xdr:cNvSpPr/>
      </xdr:nvSpPr>
      <xdr:spPr>
        <a:xfrm>
          <a:off x="20383500" y="1322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115431</xdr:rowOff>
    </xdr:from>
    <xdr:ext cx="534377" cy="259045"/>
    <xdr:sp macro="" textlink="">
      <xdr:nvSpPr>
        <xdr:cNvPr id="867" name="テキスト ボックス 866"/>
        <xdr:cNvSpPr txBox="1"/>
      </xdr:nvSpPr>
      <xdr:spPr>
        <a:xfrm>
          <a:off x="20167111" y="133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87398</xdr:rowOff>
    </xdr:from>
    <xdr:to>
      <xdr:col>28</xdr:col>
      <xdr:colOff>365125</xdr:colOff>
      <xdr:row>78</xdr:row>
      <xdr:rowOff>17548</xdr:rowOff>
    </xdr:to>
    <xdr:sp macro="" textlink="">
      <xdr:nvSpPr>
        <xdr:cNvPr id="868" name="円/楕円 867"/>
        <xdr:cNvSpPr/>
      </xdr:nvSpPr>
      <xdr:spPr>
        <a:xfrm>
          <a:off x="19494500" y="132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8675</xdr:rowOff>
    </xdr:from>
    <xdr:ext cx="534377" cy="259045"/>
    <xdr:sp macro="" textlink="">
      <xdr:nvSpPr>
        <xdr:cNvPr id="869" name="テキスト ボックス 868"/>
        <xdr:cNvSpPr txBox="1"/>
      </xdr:nvSpPr>
      <xdr:spPr>
        <a:xfrm>
          <a:off x="19278111" y="133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97554</xdr:rowOff>
    </xdr:from>
    <xdr:to>
      <xdr:col>27</xdr:col>
      <xdr:colOff>161925</xdr:colOff>
      <xdr:row>78</xdr:row>
      <xdr:rowOff>27704</xdr:rowOff>
    </xdr:to>
    <xdr:sp macro="" textlink="">
      <xdr:nvSpPr>
        <xdr:cNvPr id="870" name="円/楕円 869"/>
        <xdr:cNvSpPr/>
      </xdr:nvSpPr>
      <xdr:spPr>
        <a:xfrm>
          <a:off x="18605500" y="132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18831</xdr:rowOff>
    </xdr:from>
    <xdr:ext cx="534377" cy="259045"/>
    <xdr:sp macro="" textlink="">
      <xdr:nvSpPr>
        <xdr:cNvPr id="871" name="テキスト ボックス 870"/>
        <xdr:cNvSpPr txBox="1"/>
      </xdr:nvSpPr>
      <xdr:spPr>
        <a:xfrm>
          <a:off x="18389111" y="133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普通建設事業費は住民一人当たり</a:t>
          </a:r>
          <a:r>
            <a:rPr kumimoji="1" lang="en-US" altLang="ja-JP" sz="1300">
              <a:solidFill>
                <a:sysClr val="windowText" lastClr="000000"/>
              </a:solidFill>
              <a:latin typeface="ＭＳ Ｐゴシック"/>
            </a:rPr>
            <a:t>45,531</a:t>
          </a:r>
          <a:r>
            <a:rPr kumimoji="1" lang="ja-JP" altLang="en-US" sz="1300">
              <a:solidFill>
                <a:sysClr val="windowText" lastClr="000000"/>
              </a:solidFill>
              <a:latin typeface="ＭＳ Ｐゴシック"/>
            </a:rPr>
            <a:t>円で，前年比で</a:t>
          </a:r>
          <a:r>
            <a:rPr kumimoji="1" lang="en-US" altLang="ja-JP" sz="1300">
              <a:solidFill>
                <a:sysClr val="windowText" lastClr="000000"/>
              </a:solidFill>
              <a:latin typeface="ＭＳ Ｐゴシック"/>
            </a:rPr>
            <a:t>6,665</a:t>
          </a:r>
          <a:r>
            <a:rPr kumimoji="1" lang="ja-JP" altLang="en-US" sz="1300">
              <a:solidFill>
                <a:sysClr val="windowText" lastClr="000000"/>
              </a:solidFill>
              <a:latin typeface="ＭＳ Ｐゴシック"/>
            </a:rPr>
            <a:t>円の減となった。特に新規整備は前年比で</a:t>
          </a:r>
          <a:r>
            <a:rPr kumimoji="1" lang="en-US" altLang="ja-JP" sz="1300">
              <a:solidFill>
                <a:sysClr val="windowText" lastClr="000000"/>
              </a:solidFill>
              <a:latin typeface="ＭＳ Ｐゴシック"/>
            </a:rPr>
            <a:t>18,441</a:t>
          </a:r>
          <a:r>
            <a:rPr kumimoji="1" lang="ja-JP" altLang="en-US" sz="1300">
              <a:solidFill>
                <a:sysClr val="windowText" lastClr="000000"/>
              </a:solidFill>
              <a:latin typeface="ＭＳ Ｐゴシック"/>
            </a:rPr>
            <a:t>円もの減となり，国体に向けた施設整備等が落ち着いたことが大きな要因として挙げられる。今後は公共施設等総合管理計画に基づいた保有施設の大規模改修や長寿命化修繕が増加することが想定されているが，事業の取捨選択を徹底し適正な規模での実施に努めていく。</a:t>
          </a:r>
        </a:p>
        <a:p>
          <a:r>
            <a:rPr kumimoji="1" lang="ja-JP" altLang="en-US" sz="1300">
              <a:solidFill>
                <a:sysClr val="windowText" lastClr="000000"/>
              </a:solidFill>
              <a:latin typeface="ＭＳ Ｐゴシック"/>
            </a:rPr>
            <a:t>　補助費等については，住民一人当たり</a:t>
          </a:r>
          <a:r>
            <a:rPr kumimoji="1" lang="en-US" altLang="ja-JP" sz="1300">
              <a:solidFill>
                <a:sysClr val="windowText" lastClr="000000"/>
              </a:solidFill>
              <a:latin typeface="ＭＳ Ｐゴシック"/>
            </a:rPr>
            <a:t>43,947</a:t>
          </a:r>
          <a:r>
            <a:rPr kumimoji="1" lang="ja-JP" altLang="en-US" sz="1300">
              <a:solidFill>
                <a:sysClr val="windowText" lastClr="000000"/>
              </a:solidFill>
              <a:latin typeface="ＭＳ Ｐゴシック"/>
            </a:rPr>
            <a:t>円で前年比で</a:t>
          </a:r>
          <a:r>
            <a:rPr kumimoji="1" lang="en-US" altLang="ja-JP" sz="1300">
              <a:solidFill>
                <a:sysClr val="windowText" lastClr="000000"/>
              </a:solidFill>
              <a:latin typeface="ＭＳ Ｐゴシック"/>
            </a:rPr>
            <a:t>682</a:t>
          </a:r>
          <a:r>
            <a:rPr kumimoji="1" lang="ja-JP" altLang="en-US" sz="1300">
              <a:solidFill>
                <a:sysClr val="windowText" lastClr="000000"/>
              </a:solidFill>
              <a:latin typeface="ＭＳ Ｐゴシック"/>
            </a:rPr>
            <a:t>円の増となっており，類似団体と比較したコストが更に高い状況となっている。これも平成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年度に開催された「希望郷いわて国体」の市実行委員会への負担金の増及び中央消防署建設に係る建設費償還の開始に伴う盛岡地区広域消防組合負担金の増などによるところが大きくなっている。</a:t>
          </a: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積立金については，平成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に創設した市全体で子どもの健やかな成長を応援するための「子ども未来基金」への積立及び「盛岡市公共施設保有最適化・長寿命化中期計画」に基づいた，今後必要と見込まれる財源の一部についての「公共施設等整備基金」への積立を行ったことから，前年度比で</a:t>
          </a:r>
          <a:r>
            <a:rPr kumimoji="1" lang="en-US" altLang="ja-JP" sz="1300">
              <a:solidFill>
                <a:sysClr val="windowText" lastClr="000000"/>
              </a:solidFill>
              <a:latin typeface="ＭＳ Ｐゴシック"/>
            </a:rPr>
            <a:t>5,429</a:t>
          </a:r>
          <a:r>
            <a:rPr kumimoji="1" lang="ja-JP" altLang="en-US" sz="1300">
              <a:solidFill>
                <a:sysClr val="windowText" lastClr="000000"/>
              </a:solidFill>
              <a:latin typeface="ＭＳ Ｐゴシック"/>
            </a:rPr>
            <a:t>円の増となっている。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岩手県盛岡市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292,795
291,368
886.47
113,085,487
111,524,298
1,279,631
64,080,361
131,943,152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68.6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132624</xdr:rowOff>
    </xdr:from>
    <xdr:to>
      <xdr:col>6</xdr:col>
      <xdr:colOff>511175</xdr:colOff>
      <xdr:row>32</xdr:row>
      <xdr:rowOff>169092</xdr:rowOff>
    </xdr:to>
    <xdr:cxnSp macro="">
      <xdr:nvCxnSpPr>
        <xdr:cNvPr id="63" name="直線コネクタ 62"/>
        <xdr:cNvCxnSpPr/>
      </xdr:nvCxnSpPr>
      <xdr:spPr>
        <a:xfrm>
          <a:off x="3797300" y="5447574"/>
          <a:ext cx="838200" cy="2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132624</xdr:rowOff>
    </xdr:from>
    <xdr:to>
      <xdr:col>5</xdr:col>
      <xdr:colOff>358775</xdr:colOff>
      <xdr:row>32</xdr:row>
      <xdr:rowOff>66766</xdr:rowOff>
    </xdr:to>
    <xdr:cxnSp macro="">
      <xdr:nvCxnSpPr>
        <xdr:cNvPr id="66" name="直線コネクタ 65"/>
        <xdr:cNvCxnSpPr/>
      </xdr:nvCxnSpPr>
      <xdr:spPr>
        <a:xfrm flipV="1">
          <a:off x="2908300" y="5447574"/>
          <a:ext cx="88900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66766</xdr:rowOff>
    </xdr:from>
    <xdr:to>
      <xdr:col>4</xdr:col>
      <xdr:colOff>155575</xdr:colOff>
      <xdr:row>33</xdr:row>
      <xdr:rowOff>8527</xdr:rowOff>
    </xdr:to>
    <xdr:cxnSp macro="">
      <xdr:nvCxnSpPr>
        <xdr:cNvPr id="69" name="直線コネクタ 68"/>
        <xdr:cNvCxnSpPr/>
      </xdr:nvCxnSpPr>
      <xdr:spPr>
        <a:xfrm flipV="1">
          <a:off x="2019300" y="5553166"/>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12337</xdr:rowOff>
    </xdr:from>
    <xdr:to>
      <xdr:col>2</xdr:col>
      <xdr:colOff>638175</xdr:colOff>
      <xdr:row>33</xdr:row>
      <xdr:rowOff>8527</xdr:rowOff>
    </xdr:to>
    <xdr:cxnSp macro="">
      <xdr:nvCxnSpPr>
        <xdr:cNvPr id="72" name="直線コネクタ 71"/>
        <xdr:cNvCxnSpPr/>
      </xdr:nvCxnSpPr>
      <xdr:spPr>
        <a:xfrm>
          <a:off x="1130300" y="5498737"/>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34126</xdr:rowOff>
    </xdr:from>
    <xdr:ext cx="469744" cy="259045"/>
    <xdr:sp macro="" textlink="">
      <xdr:nvSpPr>
        <xdr:cNvPr id="74" name="テキスト ボックス 73"/>
        <xdr:cNvSpPr txBox="1"/>
      </xdr:nvSpPr>
      <xdr:spPr>
        <a:xfrm>
          <a:off x="1784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151147</xdr:rowOff>
    </xdr:from>
    <xdr:ext cx="469744" cy="259045"/>
    <xdr:sp macro="" textlink="">
      <xdr:nvSpPr>
        <xdr:cNvPr id="76" name="テキスト ボックス 75"/>
        <xdr:cNvSpPr txBox="1"/>
      </xdr:nvSpPr>
      <xdr:spPr>
        <a:xfrm>
          <a:off x="89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118292</xdr:rowOff>
    </xdr:from>
    <xdr:to>
      <xdr:col>6</xdr:col>
      <xdr:colOff>561975</xdr:colOff>
      <xdr:row>33</xdr:row>
      <xdr:rowOff>48442</xdr:rowOff>
    </xdr:to>
    <xdr:sp macro="" textlink="">
      <xdr:nvSpPr>
        <xdr:cNvPr id="82" name="円/楕円 81"/>
        <xdr:cNvSpPr/>
      </xdr:nvSpPr>
      <xdr:spPr>
        <a:xfrm>
          <a:off x="4584700" y="56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141169</xdr:rowOff>
    </xdr:from>
    <xdr:ext cx="469744" cy="259045"/>
    <xdr:sp macro="" textlink="">
      <xdr:nvSpPr>
        <xdr:cNvPr id="83" name="議会費該当値テキスト"/>
        <xdr:cNvSpPr txBox="1"/>
      </xdr:nvSpPr>
      <xdr:spPr>
        <a:xfrm>
          <a:off x="4686300" y="54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81824</xdr:rowOff>
    </xdr:from>
    <xdr:to>
      <xdr:col>5</xdr:col>
      <xdr:colOff>409575</xdr:colOff>
      <xdr:row>32</xdr:row>
      <xdr:rowOff>11974</xdr:rowOff>
    </xdr:to>
    <xdr:sp macro="" textlink="">
      <xdr:nvSpPr>
        <xdr:cNvPr id="84" name="円/楕円 83"/>
        <xdr:cNvSpPr/>
      </xdr:nvSpPr>
      <xdr:spPr>
        <a:xfrm>
          <a:off x="3746500" y="53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28501</xdr:rowOff>
    </xdr:from>
    <xdr:ext cx="469744" cy="259045"/>
    <xdr:sp macro="" textlink="">
      <xdr:nvSpPr>
        <xdr:cNvPr id="85" name="テキスト ボックス 84"/>
        <xdr:cNvSpPr txBox="1"/>
      </xdr:nvSpPr>
      <xdr:spPr>
        <a:xfrm>
          <a:off x="3562427" y="517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15966</xdr:rowOff>
    </xdr:from>
    <xdr:to>
      <xdr:col>4</xdr:col>
      <xdr:colOff>206375</xdr:colOff>
      <xdr:row>32</xdr:row>
      <xdr:rowOff>117566</xdr:rowOff>
    </xdr:to>
    <xdr:sp macro="" textlink="">
      <xdr:nvSpPr>
        <xdr:cNvPr id="86" name="円/楕円 85"/>
        <xdr:cNvSpPr/>
      </xdr:nvSpPr>
      <xdr:spPr>
        <a:xfrm>
          <a:off x="2857500" y="55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134093</xdr:rowOff>
    </xdr:from>
    <xdr:ext cx="469744" cy="259045"/>
    <xdr:sp macro="" textlink="">
      <xdr:nvSpPr>
        <xdr:cNvPr id="87" name="テキスト ボックス 86"/>
        <xdr:cNvSpPr txBox="1"/>
      </xdr:nvSpPr>
      <xdr:spPr>
        <a:xfrm>
          <a:off x="2673427" y="52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129177</xdr:rowOff>
    </xdr:from>
    <xdr:to>
      <xdr:col>3</xdr:col>
      <xdr:colOff>3175</xdr:colOff>
      <xdr:row>33</xdr:row>
      <xdr:rowOff>59327</xdr:rowOff>
    </xdr:to>
    <xdr:sp macro="" textlink="">
      <xdr:nvSpPr>
        <xdr:cNvPr id="88" name="円/楕円 87"/>
        <xdr:cNvSpPr/>
      </xdr:nvSpPr>
      <xdr:spPr>
        <a:xfrm>
          <a:off x="1968500" y="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75854</xdr:rowOff>
    </xdr:from>
    <xdr:ext cx="469744" cy="259045"/>
    <xdr:sp macro="" textlink="">
      <xdr:nvSpPr>
        <xdr:cNvPr id="89" name="テキスト ボックス 88"/>
        <xdr:cNvSpPr txBox="1"/>
      </xdr:nvSpPr>
      <xdr:spPr>
        <a:xfrm>
          <a:off x="1784427" y="539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132987</xdr:rowOff>
    </xdr:from>
    <xdr:to>
      <xdr:col>1</xdr:col>
      <xdr:colOff>485775</xdr:colOff>
      <xdr:row>32</xdr:row>
      <xdr:rowOff>63137</xdr:rowOff>
    </xdr:to>
    <xdr:sp macro="" textlink="">
      <xdr:nvSpPr>
        <xdr:cNvPr id="90" name="円/楕円 89"/>
        <xdr:cNvSpPr/>
      </xdr:nvSpPr>
      <xdr:spPr>
        <a:xfrm>
          <a:off x="1079500" y="54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79664</xdr:rowOff>
    </xdr:from>
    <xdr:ext cx="469744" cy="259045"/>
    <xdr:sp macro="" textlink="">
      <xdr:nvSpPr>
        <xdr:cNvPr id="91" name="テキスト ボックス 90"/>
        <xdr:cNvSpPr txBox="1"/>
      </xdr:nvSpPr>
      <xdr:spPr>
        <a:xfrm>
          <a:off x="895427" y="52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118179</xdr:rowOff>
    </xdr:from>
    <xdr:to>
      <xdr:col>6</xdr:col>
      <xdr:colOff>511175</xdr:colOff>
      <xdr:row>56</xdr:row>
      <xdr:rowOff>92673</xdr:rowOff>
    </xdr:to>
    <xdr:cxnSp macro="">
      <xdr:nvCxnSpPr>
        <xdr:cNvPr id="123" name="直線コネクタ 122"/>
        <xdr:cNvCxnSpPr/>
      </xdr:nvCxnSpPr>
      <xdr:spPr>
        <a:xfrm flipV="1">
          <a:off x="3797300" y="9547929"/>
          <a:ext cx="838200" cy="14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92673</xdr:rowOff>
    </xdr:from>
    <xdr:to>
      <xdr:col>5</xdr:col>
      <xdr:colOff>358775</xdr:colOff>
      <xdr:row>56</xdr:row>
      <xdr:rowOff>169646</xdr:rowOff>
    </xdr:to>
    <xdr:cxnSp macro="">
      <xdr:nvCxnSpPr>
        <xdr:cNvPr id="126" name="直線コネクタ 125"/>
        <xdr:cNvCxnSpPr/>
      </xdr:nvCxnSpPr>
      <xdr:spPr>
        <a:xfrm flipV="1">
          <a:off x="2908300" y="9693873"/>
          <a:ext cx="8890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169646</xdr:rowOff>
    </xdr:from>
    <xdr:to>
      <xdr:col>4</xdr:col>
      <xdr:colOff>155575</xdr:colOff>
      <xdr:row>57</xdr:row>
      <xdr:rowOff>352</xdr:rowOff>
    </xdr:to>
    <xdr:cxnSp macro="">
      <xdr:nvCxnSpPr>
        <xdr:cNvPr id="129" name="直線コネクタ 128"/>
        <xdr:cNvCxnSpPr/>
      </xdr:nvCxnSpPr>
      <xdr:spPr>
        <a:xfrm flipV="1">
          <a:off x="2019300" y="9770846"/>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54008</xdr:rowOff>
    </xdr:from>
    <xdr:to>
      <xdr:col>2</xdr:col>
      <xdr:colOff>638175</xdr:colOff>
      <xdr:row>57</xdr:row>
      <xdr:rowOff>352</xdr:rowOff>
    </xdr:to>
    <xdr:cxnSp macro="">
      <xdr:nvCxnSpPr>
        <xdr:cNvPr id="132" name="直線コネクタ 131"/>
        <xdr:cNvCxnSpPr/>
      </xdr:nvCxnSpPr>
      <xdr:spPr>
        <a:xfrm>
          <a:off x="1130300" y="9655208"/>
          <a:ext cx="889000" cy="1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67379</xdr:rowOff>
    </xdr:from>
    <xdr:to>
      <xdr:col>6</xdr:col>
      <xdr:colOff>561975</xdr:colOff>
      <xdr:row>55</xdr:row>
      <xdr:rowOff>168979</xdr:rowOff>
    </xdr:to>
    <xdr:sp macro="" textlink="">
      <xdr:nvSpPr>
        <xdr:cNvPr id="142" name="円/楕円 141"/>
        <xdr:cNvSpPr/>
      </xdr:nvSpPr>
      <xdr:spPr>
        <a:xfrm>
          <a:off x="4584700" y="94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90256</xdr:rowOff>
    </xdr:from>
    <xdr:ext cx="534377" cy="259045"/>
    <xdr:sp macro="" textlink="">
      <xdr:nvSpPr>
        <xdr:cNvPr id="143" name="総務費該当値テキスト"/>
        <xdr:cNvSpPr txBox="1"/>
      </xdr:nvSpPr>
      <xdr:spPr>
        <a:xfrm>
          <a:off x="4686300" y="93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41873</xdr:rowOff>
    </xdr:from>
    <xdr:to>
      <xdr:col>5</xdr:col>
      <xdr:colOff>409575</xdr:colOff>
      <xdr:row>56</xdr:row>
      <xdr:rowOff>143473</xdr:rowOff>
    </xdr:to>
    <xdr:sp macro="" textlink="">
      <xdr:nvSpPr>
        <xdr:cNvPr id="144" name="円/楕円 143"/>
        <xdr:cNvSpPr/>
      </xdr:nvSpPr>
      <xdr:spPr>
        <a:xfrm>
          <a:off x="3746500" y="964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134600</xdr:rowOff>
    </xdr:from>
    <xdr:ext cx="534377" cy="259045"/>
    <xdr:sp macro="" textlink="">
      <xdr:nvSpPr>
        <xdr:cNvPr id="145" name="テキスト ボックス 144"/>
        <xdr:cNvSpPr txBox="1"/>
      </xdr:nvSpPr>
      <xdr:spPr>
        <a:xfrm>
          <a:off x="3530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118846</xdr:rowOff>
    </xdr:from>
    <xdr:to>
      <xdr:col>4</xdr:col>
      <xdr:colOff>206375</xdr:colOff>
      <xdr:row>57</xdr:row>
      <xdr:rowOff>48996</xdr:rowOff>
    </xdr:to>
    <xdr:sp macro="" textlink="">
      <xdr:nvSpPr>
        <xdr:cNvPr id="146" name="円/楕円 145"/>
        <xdr:cNvSpPr/>
      </xdr:nvSpPr>
      <xdr:spPr>
        <a:xfrm>
          <a:off x="2857500" y="9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40123</xdr:rowOff>
    </xdr:from>
    <xdr:ext cx="534377" cy="259045"/>
    <xdr:sp macro="" textlink="">
      <xdr:nvSpPr>
        <xdr:cNvPr id="147" name="テキスト ボックス 146"/>
        <xdr:cNvSpPr txBox="1"/>
      </xdr:nvSpPr>
      <xdr:spPr>
        <a:xfrm>
          <a:off x="2641111" y="9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121002</xdr:rowOff>
    </xdr:from>
    <xdr:to>
      <xdr:col>3</xdr:col>
      <xdr:colOff>3175</xdr:colOff>
      <xdr:row>57</xdr:row>
      <xdr:rowOff>51152</xdr:rowOff>
    </xdr:to>
    <xdr:sp macro="" textlink="">
      <xdr:nvSpPr>
        <xdr:cNvPr id="148" name="円/楕円 147"/>
        <xdr:cNvSpPr/>
      </xdr:nvSpPr>
      <xdr:spPr>
        <a:xfrm>
          <a:off x="1968500" y="9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42279</xdr:rowOff>
    </xdr:from>
    <xdr:ext cx="534377" cy="259045"/>
    <xdr:sp macro="" textlink="">
      <xdr:nvSpPr>
        <xdr:cNvPr id="149" name="テキスト ボックス 148"/>
        <xdr:cNvSpPr txBox="1"/>
      </xdr:nvSpPr>
      <xdr:spPr>
        <a:xfrm>
          <a:off x="1752111" y="981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3208</xdr:rowOff>
    </xdr:from>
    <xdr:to>
      <xdr:col>1</xdr:col>
      <xdr:colOff>485775</xdr:colOff>
      <xdr:row>56</xdr:row>
      <xdr:rowOff>104808</xdr:rowOff>
    </xdr:to>
    <xdr:sp macro="" textlink="">
      <xdr:nvSpPr>
        <xdr:cNvPr id="150" name="円/楕円 149"/>
        <xdr:cNvSpPr/>
      </xdr:nvSpPr>
      <xdr:spPr>
        <a:xfrm>
          <a:off x="1079500" y="96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95935</xdr:rowOff>
    </xdr:from>
    <xdr:ext cx="534377" cy="259045"/>
    <xdr:sp macro="" textlink="">
      <xdr:nvSpPr>
        <xdr:cNvPr id="151" name="テキスト ボックス 150"/>
        <xdr:cNvSpPr txBox="1"/>
      </xdr:nvSpPr>
      <xdr:spPr>
        <a:xfrm>
          <a:off x="863111" y="96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22365</xdr:rowOff>
    </xdr:from>
    <xdr:to>
      <xdr:col>6</xdr:col>
      <xdr:colOff>511175</xdr:colOff>
      <xdr:row>77</xdr:row>
      <xdr:rowOff>104775</xdr:rowOff>
    </xdr:to>
    <xdr:cxnSp macro="">
      <xdr:nvCxnSpPr>
        <xdr:cNvPr id="181" name="直線コネクタ 180"/>
        <xdr:cNvCxnSpPr/>
      </xdr:nvCxnSpPr>
      <xdr:spPr>
        <a:xfrm flipV="1">
          <a:off x="3797300" y="13224015"/>
          <a:ext cx="8382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104775</xdr:rowOff>
    </xdr:from>
    <xdr:to>
      <xdr:col>5</xdr:col>
      <xdr:colOff>358775</xdr:colOff>
      <xdr:row>77</xdr:row>
      <xdr:rowOff>126352</xdr:rowOff>
    </xdr:to>
    <xdr:cxnSp macro="">
      <xdr:nvCxnSpPr>
        <xdr:cNvPr id="184" name="直線コネクタ 183"/>
        <xdr:cNvCxnSpPr/>
      </xdr:nvCxnSpPr>
      <xdr:spPr>
        <a:xfrm flipV="1">
          <a:off x="2908300" y="13306425"/>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126352</xdr:rowOff>
    </xdr:from>
    <xdr:to>
      <xdr:col>4</xdr:col>
      <xdr:colOff>155575</xdr:colOff>
      <xdr:row>78</xdr:row>
      <xdr:rowOff>63424</xdr:rowOff>
    </xdr:to>
    <xdr:cxnSp macro="">
      <xdr:nvCxnSpPr>
        <xdr:cNvPr id="187" name="直線コネクタ 186"/>
        <xdr:cNvCxnSpPr/>
      </xdr:nvCxnSpPr>
      <xdr:spPr>
        <a:xfrm flipV="1">
          <a:off x="2019300" y="13328002"/>
          <a:ext cx="889000" cy="10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63424</xdr:rowOff>
    </xdr:from>
    <xdr:to>
      <xdr:col>2</xdr:col>
      <xdr:colOff>638175</xdr:colOff>
      <xdr:row>78</xdr:row>
      <xdr:rowOff>69608</xdr:rowOff>
    </xdr:to>
    <xdr:cxnSp macro="">
      <xdr:nvCxnSpPr>
        <xdr:cNvPr id="190" name="直線コネクタ 189"/>
        <xdr:cNvCxnSpPr/>
      </xdr:nvCxnSpPr>
      <xdr:spPr>
        <a:xfrm flipV="1">
          <a:off x="1130300" y="13436524"/>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143015</xdr:rowOff>
    </xdr:from>
    <xdr:to>
      <xdr:col>6</xdr:col>
      <xdr:colOff>561975</xdr:colOff>
      <xdr:row>77</xdr:row>
      <xdr:rowOff>73165</xdr:rowOff>
    </xdr:to>
    <xdr:sp macro="" textlink="">
      <xdr:nvSpPr>
        <xdr:cNvPr id="200" name="円/楕円 199"/>
        <xdr:cNvSpPr/>
      </xdr:nvSpPr>
      <xdr:spPr>
        <a:xfrm>
          <a:off x="4584700" y="131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121442</xdr:rowOff>
    </xdr:from>
    <xdr:ext cx="599010" cy="259045"/>
    <xdr:sp macro="" textlink="">
      <xdr:nvSpPr>
        <xdr:cNvPr id="201" name="民生費該当値テキスト"/>
        <xdr:cNvSpPr txBox="1"/>
      </xdr:nvSpPr>
      <xdr:spPr>
        <a:xfrm>
          <a:off x="4686300" y="1315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148,739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53975</xdr:rowOff>
    </xdr:from>
    <xdr:to>
      <xdr:col>5</xdr:col>
      <xdr:colOff>409575</xdr:colOff>
      <xdr:row>77</xdr:row>
      <xdr:rowOff>155575</xdr:rowOff>
    </xdr:to>
    <xdr:sp macro="" textlink="">
      <xdr:nvSpPr>
        <xdr:cNvPr id="202" name="円/楕円 201"/>
        <xdr:cNvSpPr/>
      </xdr:nvSpPr>
      <xdr:spPr>
        <a:xfrm>
          <a:off x="37465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146702</xdr:rowOff>
    </xdr:from>
    <xdr:ext cx="599010" cy="259045"/>
    <xdr:sp macro="" textlink="">
      <xdr:nvSpPr>
        <xdr:cNvPr id="203" name="テキスト ボックス 202"/>
        <xdr:cNvSpPr txBox="1"/>
      </xdr:nvSpPr>
      <xdr:spPr>
        <a:xfrm>
          <a:off x="3497794" y="1334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75552</xdr:rowOff>
    </xdr:from>
    <xdr:to>
      <xdr:col>4</xdr:col>
      <xdr:colOff>206375</xdr:colOff>
      <xdr:row>78</xdr:row>
      <xdr:rowOff>5702</xdr:rowOff>
    </xdr:to>
    <xdr:sp macro="" textlink="">
      <xdr:nvSpPr>
        <xdr:cNvPr id="204" name="円/楕円 203"/>
        <xdr:cNvSpPr/>
      </xdr:nvSpPr>
      <xdr:spPr>
        <a:xfrm>
          <a:off x="2857500" y="132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168279</xdr:rowOff>
    </xdr:from>
    <xdr:ext cx="599010" cy="259045"/>
    <xdr:sp macro="" textlink="">
      <xdr:nvSpPr>
        <xdr:cNvPr id="205" name="テキスト ボックス 204"/>
        <xdr:cNvSpPr txBox="1"/>
      </xdr:nvSpPr>
      <xdr:spPr>
        <a:xfrm>
          <a:off x="2608794" y="1336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12624</xdr:rowOff>
    </xdr:from>
    <xdr:to>
      <xdr:col>3</xdr:col>
      <xdr:colOff>3175</xdr:colOff>
      <xdr:row>78</xdr:row>
      <xdr:rowOff>114224</xdr:rowOff>
    </xdr:to>
    <xdr:sp macro="" textlink="">
      <xdr:nvSpPr>
        <xdr:cNvPr id="206" name="円/楕円 205"/>
        <xdr:cNvSpPr/>
      </xdr:nvSpPr>
      <xdr:spPr>
        <a:xfrm>
          <a:off x="1968500" y="133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105351</xdr:rowOff>
    </xdr:from>
    <xdr:ext cx="599010" cy="259045"/>
    <xdr:sp macro="" textlink="">
      <xdr:nvSpPr>
        <xdr:cNvPr id="207" name="テキスト ボックス 206"/>
        <xdr:cNvSpPr txBox="1"/>
      </xdr:nvSpPr>
      <xdr:spPr>
        <a:xfrm>
          <a:off x="1719794" y="1347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18808</xdr:rowOff>
    </xdr:from>
    <xdr:to>
      <xdr:col>1</xdr:col>
      <xdr:colOff>485775</xdr:colOff>
      <xdr:row>78</xdr:row>
      <xdr:rowOff>120408</xdr:rowOff>
    </xdr:to>
    <xdr:sp macro="" textlink="">
      <xdr:nvSpPr>
        <xdr:cNvPr id="208" name="円/楕円 207"/>
        <xdr:cNvSpPr/>
      </xdr:nvSpPr>
      <xdr:spPr>
        <a:xfrm>
          <a:off x="1079500" y="133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111535</xdr:rowOff>
    </xdr:from>
    <xdr:ext cx="599010" cy="259045"/>
    <xdr:sp macro="" textlink="">
      <xdr:nvSpPr>
        <xdr:cNvPr id="209" name="テキスト ボックス 208"/>
        <xdr:cNvSpPr txBox="1"/>
      </xdr:nvSpPr>
      <xdr:spPr>
        <a:xfrm>
          <a:off x="830794" y="1348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108404</xdr:rowOff>
    </xdr:from>
    <xdr:to>
      <xdr:col>6</xdr:col>
      <xdr:colOff>511175</xdr:colOff>
      <xdr:row>97</xdr:row>
      <xdr:rowOff>109274</xdr:rowOff>
    </xdr:to>
    <xdr:cxnSp macro="">
      <xdr:nvCxnSpPr>
        <xdr:cNvPr id="237" name="直線コネクタ 236"/>
        <xdr:cNvCxnSpPr/>
      </xdr:nvCxnSpPr>
      <xdr:spPr>
        <a:xfrm>
          <a:off x="3797300" y="16739054"/>
          <a:ext cx="8382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108404</xdr:rowOff>
    </xdr:from>
    <xdr:to>
      <xdr:col>5</xdr:col>
      <xdr:colOff>358775</xdr:colOff>
      <xdr:row>97</xdr:row>
      <xdr:rowOff>112840</xdr:rowOff>
    </xdr:to>
    <xdr:cxnSp macro="">
      <xdr:nvCxnSpPr>
        <xdr:cNvPr id="240" name="直線コネクタ 239"/>
        <xdr:cNvCxnSpPr/>
      </xdr:nvCxnSpPr>
      <xdr:spPr>
        <a:xfrm flipV="1">
          <a:off x="2908300" y="16739054"/>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112840</xdr:rowOff>
    </xdr:from>
    <xdr:to>
      <xdr:col>4</xdr:col>
      <xdr:colOff>155575</xdr:colOff>
      <xdr:row>97</xdr:row>
      <xdr:rowOff>135882</xdr:rowOff>
    </xdr:to>
    <xdr:cxnSp macro="">
      <xdr:nvCxnSpPr>
        <xdr:cNvPr id="243" name="直線コネクタ 242"/>
        <xdr:cNvCxnSpPr/>
      </xdr:nvCxnSpPr>
      <xdr:spPr>
        <a:xfrm flipV="1">
          <a:off x="2019300" y="16743490"/>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74640</xdr:rowOff>
    </xdr:from>
    <xdr:to>
      <xdr:col>2</xdr:col>
      <xdr:colOff>638175</xdr:colOff>
      <xdr:row>97</xdr:row>
      <xdr:rowOff>135882</xdr:rowOff>
    </xdr:to>
    <xdr:cxnSp macro="">
      <xdr:nvCxnSpPr>
        <xdr:cNvPr id="246" name="直線コネクタ 245"/>
        <xdr:cNvCxnSpPr/>
      </xdr:nvCxnSpPr>
      <xdr:spPr>
        <a:xfrm>
          <a:off x="1130300" y="16705290"/>
          <a:ext cx="889000" cy="6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58474</xdr:rowOff>
    </xdr:from>
    <xdr:to>
      <xdr:col>6</xdr:col>
      <xdr:colOff>561975</xdr:colOff>
      <xdr:row>97</xdr:row>
      <xdr:rowOff>160074</xdr:rowOff>
    </xdr:to>
    <xdr:sp macro="" textlink="">
      <xdr:nvSpPr>
        <xdr:cNvPr id="256" name="円/楕円 255"/>
        <xdr:cNvSpPr/>
      </xdr:nvSpPr>
      <xdr:spPr>
        <a:xfrm>
          <a:off x="4584700" y="166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36901</xdr:rowOff>
    </xdr:from>
    <xdr:ext cx="534377" cy="259045"/>
    <xdr:sp macro="" textlink="">
      <xdr:nvSpPr>
        <xdr:cNvPr id="257" name="衛生費該当値テキスト"/>
        <xdr:cNvSpPr txBox="1"/>
      </xdr:nvSpPr>
      <xdr:spPr>
        <a:xfrm>
          <a:off x="4686300" y="166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57604</xdr:rowOff>
    </xdr:from>
    <xdr:to>
      <xdr:col>5</xdr:col>
      <xdr:colOff>409575</xdr:colOff>
      <xdr:row>97</xdr:row>
      <xdr:rowOff>159204</xdr:rowOff>
    </xdr:to>
    <xdr:sp macro="" textlink="">
      <xdr:nvSpPr>
        <xdr:cNvPr id="258" name="円/楕円 257"/>
        <xdr:cNvSpPr/>
      </xdr:nvSpPr>
      <xdr:spPr>
        <a:xfrm>
          <a:off x="3746500" y="166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150331</xdr:rowOff>
    </xdr:from>
    <xdr:ext cx="534377" cy="259045"/>
    <xdr:sp macro="" textlink="">
      <xdr:nvSpPr>
        <xdr:cNvPr id="259" name="テキスト ボックス 258"/>
        <xdr:cNvSpPr txBox="1"/>
      </xdr:nvSpPr>
      <xdr:spPr>
        <a:xfrm>
          <a:off x="3530111" y="167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62040</xdr:rowOff>
    </xdr:from>
    <xdr:to>
      <xdr:col>4</xdr:col>
      <xdr:colOff>206375</xdr:colOff>
      <xdr:row>97</xdr:row>
      <xdr:rowOff>163640</xdr:rowOff>
    </xdr:to>
    <xdr:sp macro="" textlink="">
      <xdr:nvSpPr>
        <xdr:cNvPr id="260" name="円/楕円 259"/>
        <xdr:cNvSpPr/>
      </xdr:nvSpPr>
      <xdr:spPr>
        <a:xfrm>
          <a:off x="2857500" y="166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154767</xdr:rowOff>
    </xdr:from>
    <xdr:ext cx="534377" cy="259045"/>
    <xdr:sp macro="" textlink="">
      <xdr:nvSpPr>
        <xdr:cNvPr id="261" name="テキスト ボックス 260"/>
        <xdr:cNvSpPr txBox="1"/>
      </xdr:nvSpPr>
      <xdr:spPr>
        <a:xfrm>
          <a:off x="2641111" y="167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85082</xdr:rowOff>
    </xdr:from>
    <xdr:to>
      <xdr:col>3</xdr:col>
      <xdr:colOff>3175</xdr:colOff>
      <xdr:row>98</xdr:row>
      <xdr:rowOff>15232</xdr:rowOff>
    </xdr:to>
    <xdr:sp macro="" textlink="">
      <xdr:nvSpPr>
        <xdr:cNvPr id="262" name="円/楕円 261"/>
        <xdr:cNvSpPr/>
      </xdr:nvSpPr>
      <xdr:spPr>
        <a:xfrm>
          <a:off x="1968500" y="167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6359</xdr:rowOff>
    </xdr:from>
    <xdr:ext cx="534377" cy="259045"/>
    <xdr:sp macro="" textlink="">
      <xdr:nvSpPr>
        <xdr:cNvPr id="263" name="テキスト ボックス 262"/>
        <xdr:cNvSpPr txBox="1"/>
      </xdr:nvSpPr>
      <xdr:spPr>
        <a:xfrm>
          <a:off x="1752111" y="168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23840</xdr:rowOff>
    </xdr:from>
    <xdr:to>
      <xdr:col>1</xdr:col>
      <xdr:colOff>485775</xdr:colOff>
      <xdr:row>97</xdr:row>
      <xdr:rowOff>125440</xdr:rowOff>
    </xdr:to>
    <xdr:sp macro="" textlink="">
      <xdr:nvSpPr>
        <xdr:cNvPr id="264" name="円/楕円 263"/>
        <xdr:cNvSpPr/>
      </xdr:nvSpPr>
      <xdr:spPr>
        <a:xfrm>
          <a:off x="1079500" y="166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116567</xdr:rowOff>
    </xdr:from>
    <xdr:ext cx="534377" cy="259045"/>
    <xdr:sp macro="" textlink="">
      <xdr:nvSpPr>
        <xdr:cNvPr id="265" name="テキスト ボックス 264"/>
        <xdr:cNvSpPr txBox="1"/>
      </xdr:nvSpPr>
      <xdr:spPr>
        <a:xfrm>
          <a:off x="863111" y="167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73406</xdr:rowOff>
    </xdr:from>
    <xdr:to>
      <xdr:col>15</xdr:col>
      <xdr:colOff>180340</xdr:colOff>
      <xdr:row>39</xdr:row>
      <xdr:rowOff>43117</xdr:rowOff>
    </xdr:to>
    <xdr:cxnSp macro="">
      <xdr:nvCxnSpPr>
        <xdr:cNvPr id="289" name="直線コネクタ 288"/>
        <xdr:cNvCxnSpPr/>
      </xdr:nvCxnSpPr>
      <xdr:spPr>
        <a:xfrm flipV="1">
          <a:off x="10475595" y="6245606"/>
          <a:ext cx="1270" cy="48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46944</xdr:rowOff>
    </xdr:from>
    <xdr:ext cx="249299" cy="259045"/>
    <xdr:sp macro="" textlink="">
      <xdr:nvSpPr>
        <xdr:cNvPr id="290" name="労働費最小値テキスト"/>
        <xdr:cNvSpPr txBox="1"/>
      </xdr:nvSpPr>
      <xdr:spPr>
        <a:xfrm>
          <a:off x="10528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39</xdr:row>
      <xdr:rowOff>43117</xdr:rowOff>
    </xdr:from>
    <xdr:to>
      <xdr:col>15</xdr:col>
      <xdr:colOff>269875</xdr:colOff>
      <xdr:row>39</xdr:row>
      <xdr:rowOff>43117</xdr:rowOff>
    </xdr:to>
    <xdr:cxnSp macro="">
      <xdr:nvCxnSpPr>
        <xdr:cNvPr id="291" name="直線コネクタ 290"/>
        <xdr:cNvCxnSpPr/>
      </xdr:nvCxnSpPr>
      <xdr:spPr>
        <a:xfrm>
          <a:off x="10388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20083</xdr:rowOff>
    </xdr:from>
    <xdr:ext cx="469744" cy="259045"/>
    <xdr:sp macro="" textlink="">
      <xdr:nvSpPr>
        <xdr:cNvPr id="292" name="労働費最大値テキスト"/>
        <xdr:cNvSpPr txBox="1"/>
      </xdr:nvSpPr>
      <xdr:spPr>
        <a:xfrm>
          <a:off x="10528300" y="60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36</xdr:row>
      <xdr:rowOff>73406</xdr:rowOff>
    </xdr:from>
    <xdr:to>
      <xdr:col>15</xdr:col>
      <xdr:colOff>269875</xdr:colOff>
      <xdr:row>36</xdr:row>
      <xdr:rowOff>73406</xdr:rowOff>
    </xdr:to>
    <xdr:cxnSp macro="">
      <xdr:nvCxnSpPr>
        <xdr:cNvPr id="293" name="直線コネクタ 292"/>
        <xdr:cNvCxnSpPr/>
      </xdr:nvCxnSpPr>
      <xdr:spPr>
        <a:xfrm>
          <a:off x="10388600" y="6245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100076</xdr:rowOff>
    </xdr:from>
    <xdr:to>
      <xdr:col>15</xdr:col>
      <xdr:colOff>180975</xdr:colOff>
      <xdr:row>38</xdr:row>
      <xdr:rowOff>73025</xdr:rowOff>
    </xdr:to>
    <xdr:cxnSp macro="">
      <xdr:nvCxnSpPr>
        <xdr:cNvPr id="294" name="直線コネクタ 293"/>
        <xdr:cNvCxnSpPr/>
      </xdr:nvCxnSpPr>
      <xdr:spPr>
        <a:xfrm>
          <a:off x="9639300" y="6443726"/>
          <a:ext cx="8382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12463</xdr:rowOff>
    </xdr:from>
    <xdr:ext cx="378565" cy="259045"/>
    <xdr:sp macro="" textlink="">
      <xdr:nvSpPr>
        <xdr:cNvPr id="295" name="労働費平均値テキスト"/>
        <xdr:cNvSpPr txBox="1"/>
      </xdr:nvSpPr>
      <xdr:spPr>
        <a:xfrm>
          <a:off x="10528300" y="6527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34036</xdr:rowOff>
    </xdr:from>
    <xdr:to>
      <xdr:col>15</xdr:col>
      <xdr:colOff>231775</xdr:colOff>
      <xdr:row>38</xdr:row>
      <xdr:rowOff>135636</xdr:rowOff>
    </xdr:to>
    <xdr:sp macro="" textlink="">
      <xdr:nvSpPr>
        <xdr:cNvPr id="296" name="フローチャート : 判断 295"/>
        <xdr:cNvSpPr/>
      </xdr:nvSpPr>
      <xdr:spPr>
        <a:xfrm>
          <a:off x="10426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12827</xdr:rowOff>
    </xdr:from>
    <xdr:to>
      <xdr:col>14</xdr:col>
      <xdr:colOff>28575</xdr:colOff>
      <xdr:row>37</xdr:row>
      <xdr:rowOff>100076</xdr:rowOff>
    </xdr:to>
    <xdr:cxnSp macro="">
      <xdr:nvCxnSpPr>
        <xdr:cNvPr id="297" name="直線コネクタ 296"/>
        <xdr:cNvCxnSpPr/>
      </xdr:nvCxnSpPr>
      <xdr:spPr>
        <a:xfrm>
          <a:off x="8750300" y="6185027"/>
          <a:ext cx="889000" cy="2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16891</xdr:rowOff>
    </xdr:from>
    <xdr:to>
      <xdr:col>14</xdr:col>
      <xdr:colOff>79375</xdr:colOff>
      <xdr:row>38</xdr:row>
      <xdr:rowOff>118491</xdr:rowOff>
    </xdr:to>
    <xdr:sp macro="" textlink="">
      <xdr:nvSpPr>
        <xdr:cNvPr id="298" name="フローチャート : 判断 297"/>
        <xdr:cNvSpPr/>
      </xdr:nvSpPr>
      <xdr:spPr>
        <a:xfrm>
          <a:off x="9588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109618</xdr:rowOff>
    </xdr:from>
    <xdr:ext cx="378565" cy="259045"/>
    <xdr:sp macro="" textlink="">
      <xdr:nvSpPr>
        <xdr:cNvPr id="299" name="テキスト ボックス 298"/>
        <xdr:cNvSpPr txBox="1"/>
      </xdr:nvSpPr>
      <xdr:spPr>
        <a:xfrm>
          <a:off x="9450017" y="662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61785</xdr:rowOff>
    </xdr:from>
    <xdr:to>
      <xdr:col>12</xdr:col>
      <xdr:colOff>511175</xdr:colOff>
      <xdr:row>36</xdr:row>
      <xdr:rowOff>12827</xdr:rowOff>
    </xdr:to>
    <xdr:cxnSp macro="">
      <xdr:nvCxnSpPr>
        <xdr:cNvPr id="300" name="直線コネクタ 299"/>
        <xdr:cNvCxnSpPr/>
      </xdr:nvCxnSpPr>
      <xdr:spPr>
        <a:xfrm>
          <a:off x="7861300" y="6062535"/>
          <a:ext cx="889000" cy="1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154241</xdr:rowOff>
    </xdr:from>
    <xdr:to>
      <xdr:col>12</xdr:col>
      <xdr:colOff>561975</xdr:colOff>
      <xdr:row>38</xdr:row>
      <xdr:rowOff>84392</xdr:rowOff>
    </xdr:to>
    <xdr:sp macro="" textlink="">
      <xdr:nvSpPr>
        <xdr:cNvPr id="301" name="フローチャート : 判断 300"/>
        <xdr:cNvSpPr/>
      </xdr:nvSpPr>
      <xdr:spPr>
        <a:xfrm>
          <a:off x="8699500" y="6497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75519</xdr:rowOff>
    </xdr:from>
    <xdr:ext cx="378565" cy="259045"/>
    <xdr:sp macro="" textlink="">
      <xdr:nvSpPr>
        <xdr:cNvPr id="302" name="テキスト ボックス 301"/>
        <xdr:cNvSpPr txBox="1"/>
      </xdr:nvSpPr>
      <xdr:spPr>
        <a:xfrm>
          <a:off x="8561017" y="659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130937</xdr:rowOff>
    </xdr:from>
    <xdr:to>
      <xdr:col>11</xdr:col>
      <xdr:colOff>307975</xdr:colOff>
      <xdr:row>35</xdr:row>
      <xdr:rowOff>61785</xdr:rowOff>
    </xdr:to>
    <xdr:cxnSp macro="">
      <xdr:nvCxnSpPr>
        <xdr:cNvPr id="303" name="直線コネクタ 302"/>
        <xdr:cNvCxnSpPr/>
      </xdr:nvCxnSpPr>
      <xdr:spPr>
        <a:xfrm>
          <a:off x="6972300" y="5445887"/>
          <a:ext cx="889000" cy="61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112522</xdr:rowOff>
    </xdr:from>
    <xdr:to>
      <xdr:col>11</xdr:col>
      <xdr:colOff>358775</xdr:colOff>
      <xdr:row>38</xdr:row>
      <xdr:rowOff>42672</xdr:rowOff>
    </xdr:to>
    <xdr:sp macro="" textlink="">
      <xdr:nvSpPr>
        <xdr:cNvPr id="304" name="フローチャート : 判断 303"/>
        <xdr:cNvSpPr/>
      </xdr:nvSpPr>
      <xdr:spPr>
        <a:xfrm>
          <a:off x="7810500" y="645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33799</xdr:rowOff>
    </xdr:from>
    <xdr:ext cx="469744" cy="259045"/>
    <xdr:sp macro="" textlink="">
      <xdr:nvSpPr>
        <xdr:cNvPr id="305" name="テキスト ボックス 304"/>
        <xdr:cNvSpPr txBox="1"/>
      </xdr:nvSpPr>
      <xdr:spPr>
        <a:xfrm>
          <a:off x="7626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82233</xdr:rowOff>
    </xdr:from>
    <xdr:to>
      <xdr:col>10</xdr:col>
      <xdr:colOff>155575</xdr:colOff>
      <xdr:row>38</xdr:row>
      <xdr:rowOff>12382</xdr:rowOff>
    </xdr:to>
    <xdr:sp macro="" textlink="">
      <xdr:nvSpPr>
        <xdr:cNvPr id="306" name="フローチャート : 判断 305"/>
        <xdr:cNvSpPr/>
      </xdr:nvSpPr>
      <xdr:spPr>
        <a:xfrm>
          <a:off x="6921500" y="64258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3509</xdr:rowOff>
    </xdr:from>
    <xdr:ext cx="469744" cy="259045"/>
    <xdr:sp macro="" textlink="">
      <xdr:nvSpPr>
        <xdr:cNvPr id="307" name="テキスト ボックス 306"/>
        <xdr:cNvSpPr txBox="1"/>
      </xdr:nvSpPr>
      <xdr:spPr>
        <a:xfrm>
          <a:off x="6737427" y="651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22225</xdr:rowOff>
    </xdr:from>
    <xdr:to>
      <xdr:col>15</xdr:col>
      <xdr:colOff>231775</xdr:colOff>
      <xdr:row>38</xdr:row>
      <xdr:rowOff>123825</xdr:rowOff>
    </xdr:to>
    <xdr:sp macro="" textlink="">
      <xdr:nvSpPr>
        <xdr:cNvPr id="313" name="円/楕円 312"/>
        <xdr:cNvSpPr/>
      </xdr:nvSpPr>
      <xdr:spPr>
        <a:xfrm>
          <a:off x="104267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45102</xdr:rowOff>
    </xdr:from>
    <xdr:ext cx="378565" cy="259045"/>
    <xdr:sp macro="" textlink="">
      <xdr:nvSpPr>
        <xdr:cNvPr id="314" name="労働費該当値テキスト"/>
        <xdr:cNvSpPr txBox="1"/>
      </xdr:nvSpPr>
      <xdr:spPr>
        <a:xfrm>
          <a:off x="10528300" y="6388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49276</xdr:rowOff>
    </xdr:from>
    <xdr:to>
      <xdr:col>14</xdr:col>
      <xdr:colOff>79375</xdr:colOff>
      <xdr:row>37</xdr:row>
      <xdr:rowOff>150876</xdr:rowOff>
    </xdr:to>
    <xdr:sp macro="" textlink="">
      <xdr:nvSpPr>
        <xdr:cNvPr id="315" name="円/楕円 314"/>
        <xdr:cNvSpPr/>
      </xdr:nvSpPr>
      <xdr:spPr>
        <a:xfrm>
          <a:off x="9588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167403</xdr:rowOff>
    </xdr:from>
    <xdr:ext cx="469744" cy="259045"/>
    <xdr:sp macro="" textlink="">
      <xdr:nvSpPr>
        <xdr:cNvPr id="316" name="テキスト ボックス 315"/>
        <xdr:cNvSpPr txBox="1"/>
      </xdr:nvSpPr>
      <xdr:spPr>
        <a:xfrm>
          <a:off x="9404427" y="616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133477</xdr:rowOff>
    </xdr:from>
    <xdr:to>
      <xdr:col>12</xdr:col>
      <xdr:colOff>561975</xdr:colOff>
      <xdr:row>36</xdr:row>
      <xdr:rowOff>63627</xdr:rowOff>
    </xdr:to>
    <xdr:sp macro="" textlink="">
      <xdr:nvSpPr>
        <xdr:cNvPr id="317" name="円/楕円 316"/>
        <xdr:cNvSpPr/>
      </xdr:nvSpPr>
      <xdr:spPr>
        <a:xfrm>
          <a:off x="86995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80154</xdr:rowOff>
    </xdr:from>
    <xdr:ext cx="469744" cy="259045"/>
    <xdr:sp macro="" textlink="">
      <xdr:nvSpPr>
        <xdr:cNvPr id="318" name="テキスト ボックス 317"/>
        <xdr:cNvSpPr txBox="1"/>
      </xdr:nvSpPr>
      <xdr:spPr>
        <a:xfrm>
          <a:off x="8515427" y="59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10985</xdr:rowOff>
    </xdr:from>
    <xdr:to>
      <xdr:col>11</xdr:col>
      <xdr:colOff>358775</xdr:colOff>
      <xdr:row>35</xdr:row>
      <xdr:rowOff>112585</xdr:rowOff>
    </xdr:to>
    <xdr:sp macro="" textlink="">
      <xdr:nvSpPr>
        <xdr:cNvPr id="319" name="円/楕円 318"/>
        <xdr:cNvSpPr/>
      </xdr:nvSpPr>
      <xdr:spPr>
        <a:xfrm>
          <a:off x="7810500" y="60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129112</xdr:rowOff>
    </xdr:from>
    <xdr:ext cx="469744" cy="259045"/>
    <xdr:sp macro="" textlink="">
      <xdr:nvSpPr>
        <xdr:cNvPr id="320" name="テキスト ボックス 319"/>
        <xdr:cNvSpPr txBox="1"/>
      </xdr:nvSpPr>
      <xdr:spPr>
        <a:xfrm>
          <a:off x="7626427" y="578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80137</xdr:rowOff>
    </xdr:from>
    <xdr:to>
      <xdr:col>10</xdr:col>
      <xdr:colOff>155575</xdr:colOff>
      <xdr:row>32</xdr:row>
      <xdr:rowOff>10287</xdr:rowOff>
    </xdr:to>
    <xdr:sp macro="" textlink="">
      <xdr:nvSpPr>
        <xdr:cNvPr id="321" name="円/楕円 320"/>
        <xdr:cNvSpPr/>
      </xdr:nvSpPr>
      <xdr:spPr>
        <a:xfrm>
          <a:off x="6921500" y="53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26814</xdr:rowOff>
    </xdr:from>
    <xdr:ext cx="469744" cy="259045"/>
    <xdr:sp macro="" textlink="">
      <xdr:nvSpPr>
        <xdr:cNvPr id="322" name="テキスト ボックス 321"/>
        <xdr:cNvSpPr txBox="1"/>
      </xdr:nvSpPr>
      <xdr:spPr>
        <a:xfrm>
          <a:off x="6737427" y="51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8" name="直線コネクタ 347"/>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9"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50" name="直線コネクタ 349"/>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51"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2" name="直線コネクタ 351"/>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63282</xdr:rowOff>
    </xdr:from>
    <xdr:to>
      <xdr:col>15</xdr:col>
      <xdr:colOff>180975</xdr:colOff>
      <xdr:row>55</xdr:row>
      <xdr:rowOff>79720</xdr:rowOff>
    </xdr:to>
    <xdr:cxnSp macro="">
      <xdr:nvCxnSpPr>
        <xdr:cNvPr id="353" name="直線コネクタ 352"/>
        <xdr:cNvCxnSpPr/>
      </xdr:nvCxnSpPr>
      <xdr:spPr>
        <a:xfrm>
          <a:off x="9639300" y="9493032"/>
          <a:ext cx="8382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4"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5" name="フローチャート : 判断 354"/>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63282</xdr:rowOff>
    </xdr:from>
    <xdr:to>
      <xdr:col>14</xdr:col>
      <xdr:colOff>28575</xdr:colOff>
      <xdr:row>55</xdr:row>
      <xdr:rowOff>129032</xdr:rowOff>
    </xdr:to>
    <xdr:cxnSp macro="">
      <xdr:nvCxnSpPr>
        <xdr:cNvPr id="356" name="直線コネクタ 355"/>
        <xdr:cNvCxnSpPr/>
      </xdr:nvCxnSpPr>
      <xdr:spPr>
        <a:xfrm flipV="1">
          <a:off x="8750300" y="9493032"/>
          <a:ext cx="889000" cy="6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7" name="フローチャート : 判断 356"/>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128069</xdr:rowOff>
    </xdr:from>
    <xdr:ext cx="469744" cy="259045"/>
    <xdr:sp macro="" textlink="">
      <xdr:nvSpPr>
        <xdr:cNvPr id="358" name="テキスト ボックス 357"/>
        <xdr:cNvSpPr txBox="1"/>
      </xdr:nvSpPr>
      <xdr:spPr>
        <a:xfrm>
          <a:off x="9404427" y="97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110853</xdr:rowOff>
    </xdr:from>
    <xdr:to>
      <xdr:col>12</xdr:col>
      <xdr:colOff>511175</xdr:colOff>
      <xdr:row>55</xdr:row>
      <xdr:rowOff>129032</xdr:rowOff>
    </xdr:to>
    <xdr:cxnSp macro="">
      <xdr:nvCxnSpPr>
        <xdr:cNvPr id="359" name="直線コネクタ 358"/>
        <xdr:cNvCxnSpPr/>
      </xdr:nvCxnSpPr>
      <xdr:spPr>
        <a:xfrm>
          <a:off x="7861300" y="9540603"/>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60" name="フローチャート : 判断 359"/>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61" name="テキスト ボックス 360"/>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139591</xdr:rowOff>
    </xdr:from>
    <xdr:to>
      <xdr:col>11</xdr:col>
      <xdr:colOff>307975</xdr:colOff>
      <xdr:row>55</xdr:row>
      <xdr:rowOff>110853</xdr:rowOff>
    </xdr:to>
    <xdr:cxnSp macro="">
      <xdr:nvCxnSpPr>
        <xdr:cNvPr id="362" name="直線コネクタ 361"/>
        <xdr:cNvCxnSpPr/>
      </xdr:nvCxnSpPr>
      <xdr:spPr>
        <a:xfrm>
          <a:off x="6972300" y="9397891"/>
          <a:ext cx="889000" cy="1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3" name="フローチャート : 判断 362"/>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160835</xdr:rowOff>
    </xdr:from>
    <xdr:ext cx="469744" cy="259045"/>
    <xdr:sp macro="" textlink="">
      <xdr:nvSpPr>
        <xdr:cNvPr id="364" name="テキスト ボックス 363"/>
        <xdr:cNvSpPr txBox="1"/>
      </xdr:nvSpPr>
      <xdr:spPr>
        <a:xfrm>
          <a:off x="7626427" y="97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5" name="フローチャート : 判断 364"/>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6" name="テキスト ボックス 365"/>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28920</xdr:rowOff>
    </xdr:from>
    <xdr:to>
      <xdr:col>15</xdr:col>
      <xdr:colOff>231775</xdr:colOff>
      <xdr:row>55</xdr:row>
      <xdr:rowOff>130520</xdr:rowOff>
    </xdr:to>
    <xdr:sp macro="" textlink="">
      <xdr:nvSpPr>
        <xdr:cNvPr id="372" name="円/楕円 371"/>
        <xdr:cNvSpPr/>
      </xdr:nvSpPr>
      <xdr:spPr>
        <a:xfrm>
          <a:off x="10426700" y="94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51797</xdr:rowOff>
    </xdr:from>
    <xdr:ext cx="469744" cy="259045"/>
    <xdr:sp macro="" textlink="">
      <xdr:nvSpPr>
        <xdr:cNvPr id="373" name="農林水産業費該当値テキスト"/>
        <xdr:cNvSpPr txBox="1"/>
      </xdr:nvSpPr>
      <xdr:spPr>
        <a:xfrm>
          <a:off x="10528300" y="931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12482</xdr:rowOff>
    </xdr:from>
    <xdr:to>
      <xdr:col>14</xdr:col>
      <xdr:colOff>79375</xdr:colOff>
      <xdr:row>55</xdr:row>
      <xdr:rowOff>114082</xdr:rowOff>
    </xdr:to>
    <xdr:sp macro="" textlink="">
      <xdr:nvSpPr>
        <xdr:cNvPr id="374" name="円/楕円 373"/>
        <xdr:cNvSpPr/>
      </xdr:nvSpPr>
      <xdr:spPr>
        <a:xfrm>
          <a:off x="9588500" y="94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130609</xdr:rowOff>
    </xdr:from>
    <xdr:ext cx="469744" cy="259045"/>
    <xdr:sp macro="" textlink="">
      <xdr:nvSpPr>
        <xdr:cNvPr id="375" name="テキスト ボックス 374"/>
        <xdr:cNvSpPr txBox="1"/>
      </xdr:nvSpPr>
      <xdr:spPr>
        <a:xfrm>
          <a:off x="9404427" y="921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78232</xdr:rowOff>
    </xdr:from>
    <xdr:to>
      <xdr:col>12</xdr:col>
      <xdr:colOff>561975</xdr:colOff>
      <xdr:row>56</xdr:row>
      <xdr:rowOff>8382</xdr:rowOff>
    </xdr:to>
    <xdr:sp macro="" textlink="">
      <xdr:nvSpPr>
        <xdr:cNvPr id="376" name="円/楕円 375"/>
        <xdr:cNvSpPr/>
      </xdr:nvSpPr>
      <xdr:spPr>
        <a:xfrm>
          <a:off x="8699500" y="95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24909</xdr:rowOff>
    </xdr:from>
    <xdr:ext cx="469744" cy="259045"/>
    <xdr:sp macro="" textlink="">
      <xdr:nvSpPr>
        <xdr:cNvPr id="377" name="テキスト ボックス 376"/>
        <xdr:cNvSpPr txBox="1"/>
      </xdr:nvSpPr>
      <xdr:spPr>
        <a:xfrm>
          <a:off x="8515427" y="928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60053</xdr:rowOff>
    </xdr:from>
    <xdr:to>
      <xdr:col>11</xdr:col>
      <xdr:colOff>358775</xdr:colOff>
      <xdr:row>55</xdr:row>
      <xdr:rowOff>161653</xdr:rowOff>
    </xdr:to>
    <xdr:sp macro="" textlink="">
      <xdr:nvSpPr>
        <xdr:cNvPr id="378" name="円/楕円 377"/>
        <xdr:cNvSpPr/>
      </xdr:nvSpPr>
      <xdr:spPr>
        <a:xfrm>
          <a:off x="7810500" y="94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6730</xdr:rowOff>
    </xdr:from>
    <xdr:ext cx="469744" cy="259045"/>
    <xdr:sp macro="" textlink="">
      <xdr:nvSpPr>
        <xdr:cNvPr id="379" name="テキスト ボックス 378"/>
        <xdr:cNvSpPr txBox="1"/>
      </xdr:nvSpPr>
      <xdr:spPr>
        <a:xfrm>
          <a:off x="7626427" y="92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88791</xdr:rowOff>
    </xdr:from>
    <xdr:to>
      <xdr:col>10</xdr:col>
      <xdr:colOff>155575</xdr:colOff>
      <xdr:row>55</xdr:row>
      <xdr:rowOff>18941</xdr:rowOff>
    </xdr:to>
    <xdr:sp macro="" textlink="">
      <xdr:nvSpPr>
        <xdr:cNvPr id="380" name="円/楕円 379"/>
        <xdr:cNvSpPr/>
      </xdr:nvSpPr>
      <xdr:spPr>
        <a:xfrm>
          <a:off x="6921500" y="934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35468</xdr:rowOff>
    </xdr:from>
    <xdr:ext cx="469744" cy="259045"/>
    <xdr:sp macro="" textlink="">
      <xdr:nvSpPr>
        <xdr:cNvPr id="381" name="テキスト ボックス 380"/>
        <xdr:cNvSpPr txBox="1"/>
      </xdr:nvSpPr>
      <xdr:spPr>
        <a:xfrm>
          <a:off x="6737427" y="91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3" name="直線コネクタ 402"/>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4"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5" name="直線コネクタ 404"/>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6"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7" name="直線コネクタ 406"/>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124727</xdr:rowOff>
    </xdr:from>
    <xdr:to>
      <xdr:col>15</xdr:col>
      <xdr:colOff>180975</xdr:colOff>
      <xdr:row>77</xdr:row>
      <xdr:rowOff>142970</xdr:rowOff>
    </xdr:to>
    <xdr:cxnSp macro="">
      <xdr:nvCxnSpPr>
        <xdr:cNvPr id="408" name="直線コネクタ 407"/>
        <xdr:cNvCxnSpPr/>
      </xdr:nvCxnSpPr>
      <xdr:spPr>
        <a:xfrm>
          <a:off x="9639300" y="13326377"/>
          <a:ext cx="838200" cy="1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9"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10" name="フローチャート : 判断 409"/>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124727</xdr:rowOff>
    </xdr:from>
    <xdr:to>
      <xdr:col>14</xdr:col>
      <xdr:colOff>28575</xdr:colOff>
      <xdr:row>77</xdr:row>
      <xdr:rowOff>142649</xdr:rowOff>
    </xdr:to>
    <xdr:cxnSp macro="">
      <xdr:nvCxnSpPr>
        <xdr:cNvPr id="411" name="直線コネクタ 410"/>
        <xdr:cNvCxnSpPr/>
      </xdr:nvCxnSpPr>
      <xdr:spPr>
        <a:xfrm flipV="1">
          <a:off x="8750300" y="13326377"/>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2" name="フローチャート : 判断 411"/>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3" name="テキスト ボックス 412"/>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124658</xdr:rowOff>
    </xdr:from>
    <xdr:to>
      <xdr:col>12</xdr:col>
      <xdr:colOff>511175</xdr:colOff>
      <xdr:row>77</xdr:row>
      <xdr:rowOff>142649</xdr:rowOff>
    </xdr:to>
    <xdr:cxnSp macro="">
      <xdr:nvCxnSpPr>
        <xdr:cNvPr id="414" name="直線コネクタ 413"/>
        <xdr:cNvCxnSpPr/>
      </xdr:nvCxnSpPr>
      <xdr:spPr>
        <a:xfrm>
          <a:off x="7861300" y="13326308"/>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5" name="フローチャート : 判断 414"/>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6" name="テキスト ボックス 415"/>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124658</xdr:rowOff>
    </xdr:from>
    <xdr:to>
      <xdr:col>11</xdr:col>
      <xdr:colOff>307975</xdr:colOff>
      <xdr:row>77</xdr:row>
      <xdr:rowOff>130944</xdr:rowOff>
    </xdr:to>
    <xdr:cxnSp macro="">
      <xdr:nvCxnSpPr>
        <xdr:cNvPr id="417" name="直線コネクタ 416"/>
        <xdr:cNvCxnSpPr/>
      </xdr:nvCxnSpPr>
      <xdr:spPr>
        <a:xfrm flipV="1">
          <a:off x="6972300" y="1332630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8" name="フローチャート : 判断 417"/>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9" name="テキスト ボックス 418"/>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20" name="フローチャート : 判断 419"/>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21" name="テキスト ボックス 420"/>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92170</xdr:rowOff>
    </xdr:from>
    <xdr:to>
      <xdr:col>15</xdr:col>
      <xdr:colOff>231775</xdr:colOff>
      <xdr:row>78</xdr:row>
      <xdr:rowOff>22320</xdr:rowOff>
    </xdr:to>
    <xdr:sp macro="" textlink="">
      <xdr:nvSpPr>
        <xdr:cNvPr id="427" name="円/楕円 426"/>
        <xdr:cNvSpPr/>
      </xdr:nvSpPr>
      <xdr:spPr>
        <a:xfrm>
          <a:off x="10426700" y="132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70597</xdr:rowOff>
    </xdr:from>
    <xdr:ext cx="469744" cy="259045"/>
    <xdr:sp macro="" textlink="">
      <xdr:nvSpPr>
        <xdr:cNvPr id="428" name="商工費該当値テキスト"/>
        <xdr:cNvSpPr txBox="1"/>
      </xdr:nvSpPr>
      <xdr:spPr>
        <a:xfrm>
          <a:off x="10528300" y="1327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73927</xdr:rowOff>
    </xdr:from>
    <xdr:to>
      <xdr:col>14</xdr:col>
      <xdr:colOff>79375</xdr:colOff>
      <xdr:row>78</xdr:row>
      <xdr:rowOff>4077</xdr:rowOff>
    </xdr:to>
    <xdr:sp macro="" textlink="">
      <xdr:nvSpPr>
        <xdr:cNvPr id="429" name="円/楕円 428"/>
        <xdr:cNvSpPr/>
      </xdr:nvSpPr>
      <xdr:spPr>
        <a:xfrm>
          <a:off x="9588500" y="132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166654</xdr:rowOff>
    </xdr:from>
    <xdr:ext cx="469744" cy="259045"/>
    <xdr:sp macro="" textlink="">
      <xdr:nvSpPr>
        <xdr:cNvPr id="430" name="テキスト ボックス 429"/>
        <xdr:cNvSpPr txBox="1"/>
      </xdr:nvSpPr>
      <xdr:spPr>
        <a:xfrm>
          <a:off x="9404427" y="1336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91849</xdr:rowOff>
    </xdr:from>
    <xdr:to>
      <xdr:col>12</xdr:col>
      <xdr:colOff>561975</xdr:colOff>
      <xdr:row>78</xdr:row>
      <xdr:rowOff>21999</xdr:rowOff>
    </xdr:to>
    <xdr:sp macro="" textlink="">
      <xdr:nvSpPr>
        <xdr:cNvPr id="431" name="円/楕円 430"/>
        <xdr:cNvSpPr/>
      </xdr:nvSpPr>
      <xdr:spPr>
        <a:xfrm>
          <a:off x="8699500" y="132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13126</xdr:rowOff>
    </xdr:from>
    <xdr:ext cx="469744" cy="259045"/>
    <xdr:sp macro="" textlink="">
      <xdr:nvSpPr>
        <xdr:cNvPr id="432" name="テキスト ボックス 431"/>
        <xdr:cNvSpPr txBox="1"/>
      </xdr:nvSpPr>
      <xdr:spPr>
        <a:xfrm>
          <a:off x="8515427" y="1338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73858</xdr:rowOff>
    </xdr:from>
    <xdr:to>
      <xdr:col>11</xdr:col>
      <xdr:colOff>358775</xdr:colOff>
      <xdr:row>78</xdr:row>
      <xdr:rowOff>4008</xdr:rowOff>
    </xdr:to>
    <xdr:sp macro="" textlink="">
      <xdr:nvSpPr>
        <xdr:cNvPr id="433" name="円/楕円 432"/>
        <xdr:cNvSpPr/>
      </xdr:nvSpPr>
      <xdr:spPr>
        <a:xfrm>
          <a:off x="7810500" y="132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166585</xdr:rowOff>
    </xdr:from>
    <xdr:ext cx="469744" cy="259045"/>
    <xdr:sp macro="" textlink="">
      <xdr:nvSpPr>
        <xdr:cNvPr id="434" name="テキスト ボックス 433"/>
        <xdr:cNvSpPr txBox="1"/>
      </xdr:nvSpPr>
      <xdr:spPr>
        <a:xfrm>
          <a:off x="7626427" y="1336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80144</xdr:rowOff>
    </xdr:from>
    <xdr:to>
      <xdr:col>10</xdr:col>
      <xdr:colOff>155575</xdr:colOff>
      <xdr:row>78</xdr:row>
      <xdr:rowOff>10294</xdr:rowOff>
    </xdr:to>
    <xdr:sp macro="" textlink="">
      <xdr:nvSpPr>
        <xdr:cNvPr id="435" name="円/楕円 434"/>
        <xdr:cNvSpPr/>
      </xdr:nvSpPr>
      <xdr:spPr>
        <a:xfrm>
          <a:off x="6921500" y="132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1421</xdr:rowOff>
    </xdr:from>
    <xdr:ext cx="469744" cy="259045"/>
    <xdr:sp macro="" textlink="">
      <xdr:nvSpPr>
        <xdr:cNvPr id="436" name="テキスト ボックス 435"/>
        <xdr:cNvSpPr txBox="1"/>
      </xdr:nvSpPr>
      <xdr:spPr>
        <a:xfrm>
          <a:off x="6737427" y="133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61" name="直線コネクタ 460"/>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2"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3" name="直線コネクタ 462"/>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4"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5" name="直線コネクタ 464"/>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17856</xdr:rowOff>
    </xdr:from>
    <xdr:to>
      <xdr:col>15</xdr:col>
      <xdr:colOff>180975</xdr:colOff>
      <xdr:row>95</xdr:row>
      <xdr:rowOff>131660</xdr:rowOff>
    </xdr:to>
    <xdr:cxnSp macro="">
      <xdr:nvCxnSpPr>
        <xdr:cNvPr id="466" name="直線コネクタ 465"/>
        <xdr:cNvCxnSpPr/>
      </xdr:nvCxnSpPr>
      <xdr:spPr>
        <a:xfrm>
          <a:off x="9639300" y="16305606"/>
          <a:ext cx="838200" cy="1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38104</xdr:rowOff>
    </xdr:from>
    <xdr:ext cx="534377" cy="259045"/>
    <xdr:sp macro="" textlink="">
      <xdr:nvSpPr>
        <xdr:cNvPr id="467" name="土木費平均値テキスト"/>
        <xdr:cNvSpPr txBox="1"/>
      </xdr:nvSpPr>
      <xdr:spPr>
        <a:xfrm>
          <a:off x="10528300" y="164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8" name="フローチャート : 判断 467"/>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17856</xdr:rowOff>
    </xdr:from>
    <xdr:to>
      <xdr:col>14</xdr:col>
      <xdr:colOff>28575</xdr:colOff>
      <xdr:row>95</xdr:row>
      <xdr:rowOff>66053</xdr:rowOff>
    </xdr:to>
    <xdr:cxnSp macro="">
      <xdr:nvCxnSpPr>
        <xdr:cNvPr id="469" name="直線コネクタ 468"/>
        <xdr:cNvCxnSpPr/>
      </xdr:nvCxnSpPr>
      <xdr:spPr>
        <a:xfrm flipV="1">
          <a:off x="8750300" y="16305606"/>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70" name="フローチャート : 判断 469"/>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165740</xdr:rowOff>
    </xdr:from>
    <xdr:ext cx="534377" cy="259045"/>
    <xdr:sp macro="" textlink="">
      <xdr:nvSpPr>
        <xdr:cNvPr id="471" name="テキスト ボックス 470"/>
        <xdr:cNvSpPr txBox="1"/>
      </xdr:nvSpPr>
      <xdr:spPr>
        <a:xfrm>
          <a:off x="9372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40584</xdr:rowOff>
    </xdr:from>
    <xdr:to>
      <xdr:col>12</xdr:col>
      <xdr:colOff>511175</xdr:colOff>
      <xdr:row>95</xdr:row>
      <xdr:rowOff>66053</xdr:rowOff>
    </xdr:to>
    <xdr:cxnSp macro="">
      <xdr:nvCxnSpPr>
        <xdr:cNvPr id="472" name="直線コネクタ 471"/>
        <xdr:cNvCxnSpPr/>
      </xdr:nvCxnSpPr>
      <xdr:spPr>
        <a:xfrm>
          <a:off x="7861300" y="16328334"/>
          <a:ext cx="889000" cy="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3" name="フローチャート : 判断 472"/>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102436</xdr:rowOff>
    </xdr:from>
    <xdr:ext cx="534377" cy="259045"/>
    <xdr:sp macro="" textlink="">
      <xdr:nvSpPr>
        <xdr:cNvPr id="474" name="テキスト ボックス 473"/>
        <xdr:cNvSpPr txBox="1"/>
      </xdr:nvSpPr>
      <xdr:spPr>
        <a:xfrm>
          <a:off x="8483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40584</xdr:rowOff>
    </xdr:from>
    <xdr:to>
      <xdr:col>11</xdr:col>
      <xdr:colOff>307975</xdr:colOff>
      <xdr:row>95</xdr:row>
      <xdr:rowOff>96952</xdr:rowOff>
    </xdr:to>
    <xdr:cxnSp macro="">
      <xdr:nvCxnSpPr>
        <xdr:cNvPr id="475" name="直線コネクタ 474"/>
        <xdr:cNvCxnSpPr/>
      </xdr:nvCxnSpPr>
      <xdr:spPr>
        <a:xfrm flipV="1">
          <a:off x="6972300" y="16328334"/>
          <a:ext cx="889000" cy="5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6" name="フローチャート : 判断 475"/>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100322</xdr:rowOff>
    </xdr:from>
    <xdr:ext cx="534377" cy="259045"/>
    <xdr:sp macro="" textlink="">
      <xdr:nvSpPr>
        <xdr:cNvPr id="477" name="テキスト ボックス 476"/>
        <xdr:cNvSpPr txBox="1"/>
      </xdr:nvSpPr>
      <xdr:spPr>
        <a:xfrm>
          <a:off x="7594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8" name="フローチャート : 判断 477"/>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155052</xdr:rowOff>
    </xdr:from>
    <xdr:ext cx="534377" cy="259045"/>
    <xdr:sp macro="" textlink="">
      <xdr:nvSpPr>
        <xdr:cNvPr id="479" name="テキスト ボックス 478"/>
        <xdr:cNvSpPr txBox="1"/>
      </xdr:nvSpPr>
      <xdr:spPr>
        <a:xfrm>
          <a:off x="6705111" y="166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80860</xdr:rowOff>
    </xdr:from>
    <xdr:to>
      <xdr:col>15</xdr:col>
      <xdr:colOff>231775</xdr:colOff>
      <xdr:row>96</xdr:row>
      <xdr:rowOff>11010</xdr:rowOff>
    </xdr:to>
    <xdr:sp macro="" textlink="">
      <xdr:nvSpPr>
        <xdr:cNvPr id="485" name="円/楕円 484"/>
        <xdr:cNvSpPr/>
      </xdr:nvSpPr>
      <xdr:spPr>
        <a:xfrm>
          <a:off x="10426700" y="163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103737</xdr:rowOff>
    </xdr:from>
    <xdr:ext cx="534377" cy="259045"/>
    <xdr:sp macro="" textlink="">
      <xdr:nvSpPr>
        <xdr:cNvPr id="486" name="土木費該当値テキスト"/>
        <xdr:cNvSpPr txBox="1"/>
      </xdr:nvSpPr>
      <xdr:spPr>
        <a:xfrm>
          <a:off x="10528300" y="1622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51,422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138506</xdr:rowOff>
    </xdr:from>
    <xdr:to>
      <xdr:col>14</xdr:col>
      <xdr:colOff>79375</xdr:colOff>
      <xdr:row>95</xdr:row>
      <xdr:rowOff>68656</xdr:rowOff>
    </xdr:to>
    <xdr:sp macro="" textlink="">
      <xdr:nvSpPr>
        <xdr:cNvPr id="487" name="円/楕円 486"/>
        <xdr:cNvSpPr/>
      </xdr:nvSpPr>
      <xdr:spPr>
        <a:xfrm>
          <a:off x="9588500" y="162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85183</xdr:rowOff>
    </xdr:from>
    <xdr:ext cx="534377" cy="259045"/>
    <xdr:sp macro="" textlink="">
      <xdr:nvSpPr>
        <xdr:cNvPr id="488" name="テキスト ボックス 487"/>
        <xdr:cNvSpPr txBox="1"/>
      </xdr:nvSpPr>
      <xdr:spPr>
        <a:xfrm>
          <a:off x="9372111" y="160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15253</xdr:rowOff>
    </xdr:from>
    <xdr:to>
      <xdr:col>12</xdr:col>
      <xdr:colOff>561975</xdr:colOff>
      <xdr:row>95</xdr:row>
      <xdr:rowOff>116853</xdr:rowOff>
    </xdr:to>
    <xdr:sp macro="" textlink="">
      <xdr:nvSpPr>
        <xdr:cNvPr id="489" name="円/楕円 488"/>
        <xdr:cNvSpPr/>
      </xdr:nvSpPr>
      <xdr:spPr>
        <a:xfrm>
          <a:off x="8699500" y="1630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133380</xdr:rowOff>
    </xdr:from>
    <xdr:ext cx="534377" cy="259045"/>
    <xdr:sp macro="" textlink="">
      <xdr:nvSpPr>
        <xdr:cNvPr id="490" name="テキスト ボックス 489"/>
        <xdr:cNvSpPr txBox="1"/>
      </xdr:nvSpPr>
      <xdr:spPr>
        <a:xfrm>
          <a:off x="8483111" y="160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54,866</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161234</xdr:rowOff>
    </xdr:from>
    <xdr:to>
      <xdr:col>11</xdr:col>
      <xdr:colOff>358775</xdr:colOff>
      <xdr:row>95</xdr:row>
      <xdr:rowOff>91384</xdr:rowOff>
    </xdr:to>
    <xdr:sp macro="" textlink="">
      <xdr:nvSpPr>
        <xdr:cNvPr id="491" name="円/楕円 490"/>
        <xdr:cNvSpPr/>
      </xdr:nvSpPr>
      <xdr:spPr>
        <a:xfrm>
          <a:off x="7810500" y="162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107911</xdr:rowOff>
    </xdr:from>
    <xdr:ext cx="534377" cy="259045"/>
    <xdr:sp macro="" textlink="">
      <xdr:nvSpPr>
        <xdr:cNvPr id="492" name="テキスト ボックス 491"/>
        <xdr:cNvSpPr txBox="1"/>
      </xdr:nvSpPr>
      <xdr:spPr>
        <a:xfrm>
          <a:off x="7594111" y="160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46152</xdr:rowOff>
    </xdr:from>
    <xdr:to>
      <xdr:col>10</xdr:col>
      <xdr:colOff>155575</xdr:colOff>
      <xdr:row>95</xdr:row>
      <xdr:rowOff>147752</xdr:rowOff>
    </xdr:to>
    <xdr:sp macro="" textlink="">
      <xdr:nvSpPr>
        <xdr:cNvPr id="493" name="円/楕円 492"/>
        <xdr:cNvSpPr/>
      </xdr:nvSpPr>
      <xdr:spPr>
        <a:xfrm>
          <a:off x="6921500" y="163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164279</xdr:rowOff>
    </xdr:from>
    <xdr:ext cx="534377" cy="259045"/>
    <xdr:sp macro="" textlink="">
      <xdr:nvSpPr>
        <xdr:cNvPr id="494" name="テキスト ボックス 493"/>
        <xdr:cNvSpPr txBox="1"/>
      </xdr:nvSpPr>
      <xdr:spPr>
        <a:xfrm>
          <a:off x="6705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21" name="直線コネクタ 520"/>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2"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3" name="直線コネクタ 522"/>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4"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5" name="直線コネクタ 524"/>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158804</xdr:rowOff>
    </xdr:from>
    <xdr:to>
      <xdr:col>23</xdr:col>
      <xdr:colOff>517525</xdr:colOff>
      <xdr:row>36</xdr:row>
      <xdr:rowOff>79937</xdr:rowOff>
    </xdr:to>
    <xdr:cxnSp macro="">
      <xdr:nvCxnSpPr>
        <xdr:cNvPr id="526" name="直線コネクタ 525"/>
        <xdr:cNvCxnSpPr/>
      </xdr:nvCxnSpPr>
      <xdr:spPr>
        <a:xfrm flipV="1">
          <a:off x="15481300" y="5988104"/>
          <a:ext cx="8382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7"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8" name="フローチャート : 判断 527"/>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79937</xdr:rowOff>
    </xdr:from>
    <xdr:to>
      <xdr:col>22</xdr:col>
      <xdr:colOff>365125</xdr:colOff>
      <xdr:row>36</xdr:row>
      <xdr:rowOff>96266</xdr:rowOff>
    </xdr:to>
    <xdr:cxnSp macro="">
      <xdr:nvCxnSpPr>
        <xdr:cNvPr id="529" name="直線コネクタ 528"/>
        <xdr:cNvCxnSpPr/>
      </xdr:nvCxnSpPr>
      <xdr:spPr>
        <a:xfrm flipV="1">
          <a:off x="14592300" y="62521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30" name="フローチャート : 判断 529"/>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31" name="テキスト ボックス 530"/>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16746</xdr:rowOff>
    </xdr:from>
    <xdr:to>
      <xdr:col>21</xdr:col>
      <xdr:colOff>161925</xdr:colOff>
      <xdr:row>36</xdr:row>
      <xdr:rowOff>96266</xdr:rowOff>
    </xdr:to>
    <xdr:cxnSp macro="">
      <xdr:nvCxnSpPr>
        <xdr:cNvPr id="532" name="直線コネクタ 531"/>
        <xdr:cNvCxnSpPr/>
      </xdr:nvCxnSpPr>
      <xdr:spPr>
        <a:xfrm>
          <a:off x="13703300" y="6188946"/>
          <a:ext cx="8890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3" name="フローチャート : 判断 532"/>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4" name="テキスト ボックス 533"/>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137740</xdr:rowOff>
    </xdr:from>
    <xdr:to>
      <xdr:col>19</xdr:col>
      <xdr:colOff>644525</xdr:colOff>
      <xdr:row>36</xdr:row>
      <xdr:rowOff>16746</xdr:rowOff>
    </xdr:to>
    <xdr:cxnSp macro="">
      <xdr:nvCxnSpPr>
        <xdr:cNvPr id="535" name="直線コネクタ 534"/>
        <xdr:cNvCxnSpPr/>
      </xdr:nvCxnSpPr>
      <xdr:spPr>
        <a:xfrm>
          <a:off x="12814300" y="6138490"/>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6" name="フローチャート : 判断 535"/>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7" name="テキスト ボックス 536"/>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8" name="フローチャート : 判断 537"/>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9" name="テキスト ボックス 538"/>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108004</xdr:rowOff>
    </xdr:from>
    <xdr:to>
      <xdr:col>23</xdr:col>
      <xdr:colOff>568325</xdr:colOff>
      <xdr:row>35</xdr:row>
      <xdr:rowOff>38154</xdr:rowOff>
    </xdr:to>
    <xdr:sp macro="" textlink="">
      <xdr:nvSpPr>
        <xdr:cNvPr id="545" name="円/楕円 544"/>
        <xdr:cNvSpPr/>
      </xdr:nvSpPr>
      <xdr:spPr>
        <a:xfrm>
          <a:off x="16268700" y="59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130881</xdr:rowOff>
    </xdr:from>
    <xdr:ext cx="534377" cy="259045"/>
    <xdr:sp macro="" textlink="">
      <xdr:nvSpPr>
        <xdr:cNvPr id="546" name="消防費該当値テキスト"/>
        <xdr:cNvSpPr txBox="1"/>
      </xdr:nvSpPr>
      <xdr:spPr>
        <a:xfrm>
          <a:off x="16370300" y="57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29137</xdr:rowOff>
    </xdr:from>
    <xdr:to>
      <xdr:col>22</xdr:col>
      <xdr:colOff>415925</xdr:colOff>
      <xdr:row>36</xdr:row>
      <xdr:rowOff>130737</xdr:rowOff>
    </xdr:to>
    <xdr:sp macro="" textlink="">
      <xdr:nvSpPr>
        <xdr:cNvPr id="547" name="円/楕円 546"/>
        <xdr:cNvSpPr/>
      </xdr:nvSpPr>
      <xdr:spPr>
        <a:xfrm>
          <a:off x="15430500" y="62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121864</xdr:rowOff>
    </xdr:from>
    <xdr:ext cx="534377" cy="259045"/>
    <xdr:sp macro="" textlink="">
      <xdr:nvSpPr>
        <xdr:cNvPr id="548" name="テキスト ボックス 547"/>
        <xdr:cNvSpPr txBox="1"/>
      </xdr:nvSpPr>
      <xdr:spPr>
        <a:xfrm>
          <a:off x="15214111" y="629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45466</xdr:rowOff>
    </xdr:from>
    <xdr:to>
      <xdr:col>21</xdr:col>
      <xdr:colOff>212725</xdr:colOff>
      <xdr:row>36</xdr:row>
      <xdr:rowOff>147066</xdr:rowOff>
    </xdr:to>
    <xdr:sp macro="" textlink="">
      <xdr:nvSpPr>
        <xdr:cNvPr id="549" name="円/楕円 548"/>
        <xdr:cNvSpPr/>
      </xdr:nvSpPr>
      <xdr:spPr>
        <a:xfrm>
          <a:off x="14541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138193</xdr:rowOff>
    </xdr:from>
    <xdr:ext cx="534377" cy="259045"/>
    <xdr:sp macro="" textlink="">
      <xdr:nvSpPr>
        <xdr:cNvPr id="550" name="テキスト ボックス 549"/>
        <xdr:cNvSpPr txBox="1"/>
      </xdr:nvSpPr>
      <xdr:spPr>
        <a:xfrm>
          <a:off x="14325111" y="63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137396</xdr:rowOff>
    </xdr:from>
    <xdr:to>
      <xdr:col>20</xdr:col>
      <xdr:colOff>9525</xdr:colOff>
      <xdr:row>36</xdr:row>
      <xdr:rowOff>67546</xdr:rowOff>
    </xdr:to>
    <xdr:sp macro="" textlink="">
      <xdr:nvSpPr>
        <xdr:cNvPr id="551" name="円/楕円 550"/>
        <xdr:cNvSpPr/>
      </xdr:nvSpPr>
      <xdr:spPr>
        <a:xfrm>
          <a:off x="13652500" y="6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84073</xdr:rowOff>
    </xdr:from>
    <xdr:ext cx="534377" cy="259045"/>
    <xdr:sp macro="" textlink="">
      <xdr:nvSpPr>
        <xdr:cNvPr id="552" name="テキスト ボックス 551"/>
        <xdr:cNvSpPr txBox="1"/>
      </xdr:nvSpPr>
      <xdr:spPr>
        <a:xfrm>
          <a:off x="13436111" y="591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86940</xdr:rowOff>
    </xdr:from>
    <xdr:to>
      <xdr:col>18</xdr:col>
      <xdr:colOff>492125</xdr:colOff>
      <xdr:row>36</xdr:row>
      <xdr:rowOff>17090</xdr:rowOff>
    </xdr:to>
    <xdr:sp macro="" textlink="">
      <xdr:nvSpPr>
        <xdr:cNvPr id="553" name="円/楕円 552"/>
        <xdr:cNvSpPr/>
      </xdr:nvSpPr>
      <xdr:spPr>
        <a:xfrm>
          <a:off x="12763500" y="608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33617</xdr:rowOff>
    </xdr:from>
    <xdr:ext cx="534377" cy="259045"/>
    <xdr:sp macro="" textlink="">
      <xdr:nvSpPr>
        <xdr:cNvPr id="554" name="テキスト ボックス 553"/>
        <xdr:cNvSpPr txBox="1"/>
      </xdr:nvSpPr>
      <xdr:spPr>
        <a:xfrm>
          <a:off x="12547111" y="586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7" name="直線コネクタ 576"/>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8"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9" name="直線コネクタ 578"/>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80"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81" name="直線コネクタ 580"/>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105981</xdr:rowOff>
    </xdr:from>
    <xdr:to>
      <xdr:col>23</xdr:col>
      <xdr:colOff>517525</xdr:colOff>
      <xdr:row>56</xdr:row>
      <xdr:rowOff>45791</xdr:rowOff>
    </xdr:to>
    <xdr:cxnSp macro="">
      <xdr:nvCxnSpPr>
        <xdr:cNvPr id="582" name="直線コネクタ 581"/>
        <xdr:cNvCxnSpPr/>
      </xdr:nvCxnSpPr>
      <xdr:spPr>
        <a:xfrm>
          <a:off x="15481300" y="9535731"/>
          <a:ext cx="838200" cy="1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3"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4" name="フローチャート : 判断 583"/>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105981</xdr:rowOff>
    </xdr:from>
    <xdr:to>
      <xdr:col>22</xdr:col>
      <xdr:colOff>365125</xdr:colOff>
      <xdr:row>56</xdr:row>
      <xdr:rowOff>90436</xdr:rowOff>
    </xdr:to>
    <xdr:cxnSp macro="">
      <xdr:nvCxnSpPr>
        <xdr:cNvPr id="585" name="直線コネクタ 584"/>
        <xdr:cNvCxnSpPr/>
      </xdr:nvCxnSpPr>
      <xdr:spPr>
        <a:xfrm flipV="1">
          <a:off x="14592300" y="9535731"/>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6" name="フローチャート : 判断 585"/>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7" name="テキスト ボックス 586"/>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90436</xdr:rowOff>
    </xdr:from>
    <xdr:to>
      <xdr:col>21</xdr:col>
      <xdr:colOff>161925</xdr:colOff>
      <xdr:row>56</xdr:row>
      <xdr:rowOff>115629</xdr:rowOff>
    </xdr:to>
    <xdr:cxnSp macro="">
      <xdr:nvCxnSpPr>
        <xdr:cNvPr id="588" name="直線コネクタ 587"/>
        <xdr:cNvCxnSpPr/>
      </xdr:nvCxnSpPr>
      <xdr:spPr>
        <a:xfrm flipV="1">
          <a:off x="13703300" y="9691636"/>
          <a:ext cx="889000" cy="2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9" name="フローチャート : 判断 588"/>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90" name="テキスト ボックス 589"/>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115629</xdr:rowOff>
    </xdr:from>
    <xdr:to>
      <xdr:col>19</xdr:col>
      <xdr:colOff>644525</xdr:colOff>
      <xdr:row>57</xdr:row>
      <xdr:rowOff>63325</xdr:rowOff>
    </xdr:to>
    <xdr:cxnSp macro="">
      <xdr:nvCxnSpPr>
        <xdr:cNvPr id="591" name="直線コネクタ 590"/>
        <xdr:cNvCxnSpPr/>
      </xdr:nvCxnSpPr>
      <xdr:spPr>
        <a:xfrm flipV="1">
          <a:off x="12814300" y="9716829"/>
          <a:ext cx="889000" cy="1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2" name="フローチャート : 判断 591"/>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3" name="テキスト ボックス 592"/>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4" name="フローチャート : 判断 593"/>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5" name="テキスト ボックス 594"/>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166441</xdr:rowOff>
    </xdr:from>
    <xdr:to>
      <xdr:col>23</xdr:col>
      <xdr:colOff>568325</xdr:colOff>
      <xdr:row>56</xdr:row>
      <xdr:rowOff>96591</xdr:rowOff>
    </xdr:to>
    <xdr:sp macro="" textlink="">
      <xdr:nvSpPr>
        <xdr:cNvPr id="601" name="円/楕円 600"/>
        <xdr:cNvSpPr/>
      </xdr:nvSpPr>
      <xdr:spPr>
        <a:xfrm>
          <a:off x="16268700" y="959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144868</xdr:rowOff>
    </xdr:from>
    <xdr:ext cx="534377" cy="259045"/>
    <xdr:sp macro="" textlink="">
      <xdr:nvSpPr>
        <xdr:cNvPr id="602" name="教育費該当値テキスト"/>
        <xdr:cNvSpPr txBox="1"/>
      </xdr:nvSpPr>
      <xdr:spPr>
        <a:xfrm>
          <a:off x="16370300" y="95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39,108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55181</xdr:rowOff>
    </xdr:from>
    <xdr:to>
      <xdr:col>22</xdr:col>
      <xdr:colOff>415925</xdr:colOff>
      <xdr:row>55</xdr:row>
      <xdr:rowOff>156781</xdr:rowOff>
    </xdr:to>
    <xdr:sp macro="" textlink="">
      <xdr:nvSpPr>
        <xdr:cNvPr id="603" name="円/楕円 602"/>
        <xdr:cNvSpPr/>
      </xdr:nvSpPr>
      <xdr:spPr>
        <a:xfrm>
          <a:off x="15430500" y="94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1858</xdr:rowOff>
    </xdr:from>
    <xdr:ext cx="534377" cy="259045"/>
    <xdr:sp macro="" textlink="">
      <xdr:nvSpPr>
        <xdr:cNvPr id="604" name="テキスト ボックス 603"/>
        <xdr:cNvSpPr txBox="1"/>
      </xdr:nvSpPr>
      <xdr:spPr>
        <a:xfrm>
          <a:off x="15214111" y="926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39636</xdr:rowOff>
    </xdr:from>
    <xdr:to>
      <xdr:col>21</xdr:col>
      <xdr:colOff>212725</xdr:colOff>
      <xdr:row>56</xdr:row>
      <xdr:rowOff>141236</xdr:rowOff>
    </xdr:to>
    <xdr:sp macro="" textlink="">
      <xdr:nvSpPr>
        <xdr:cNvPr id="605" name="円/楕円 604"/>
        <xdr:cNvSpPr/>
      </xdr:nvSpPr>
      <xdr:spPr>
        <a:xfrm>
          <a:off x="14541500" y="96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132363</xdr:rowOff>
    </xdr:from>
    <xdr:ext cx="534377" cy="259045"/>
    <xdr:sp macro="" textlink="">
      <xdr:nvSpPr>
        <xdr:cNvPr id="606" name="テキスト ボックス 605"/>
        <xdr:cNvSpPr txBox="1"/>
      </xdr:nvSpPr>
      <xdr:spPr>
        <a:xfrm>
          <a:off x="14325111" y="973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64829</xdr:rowOff>
    </xdr:from>
    <xdr:to>
      <xdr:col>20</xdr:col>
      <xdr:colOff>9525</xdr:colOff>
      <xdr:row>56</xdr:row>
      <xdr:rowOff>166429</xdr:rowOff>
    </xdr:to>
    <xdr:sp macro="" textlink="">
      <xdr:nvSpPr>
        <xdr:cNvPr id="607" name="円/楕円 606"/>
        <xdr:cNvSpPr/>
      </xdr:nvSpPr>
      <xdr:spPr>
        <a:xfrm>
          <a:off x="13652500" y="96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157556</xdr:rowOff>
    </xdr:from>
    <xdr:ext cx="534377" cy="259045"/>
    <xdr:sp macro="" textlink="">
      <xdr:nvSpPr>
        <xdr:cNvPr id="608" name="テキスト ボックス 607"/>
        <xdr:cNvSpPr txBox="1"/>
      </xdr:nvSpPr>
      <xdr:spPr>
        <a:xfrm>
          <a:off x="13436111" y="97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12525</xdr:rowOff>
    </xdr:from>
    <xdr:to>
      <xdr:col>18</xdr:col>
      <xdr:colOff>492125</xdr:colOff>
      <xdr:row>57</xdr:row>
      <xdr:rowOff>114125</xdr:rowOff>
    </xdr:to>
    <xdr:sp macro="" textlink="">
      <xdr:nvSpPr>
        <xdr:cNvPr id="609" name="円/楕円 608"/>
        <xdr:cNvSpPr/>
      </xdr:nvSpPr>
      <xdr:spPr>
        <a:xfrm>
          <a:off x="12763500" y="978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105252</xdr:rowOff>
    </xdr:from>
    <xdr:ext cx="534377" cy="259045"/>
    <xdr:sp macro="" textlink="">
      <xdr:nvSpPr>
        <xdr:cNvPr id="610" name="テキスト ボックス 609"/>
        <xdr:cNvSpPr txBox="1"/>
      </xdr:nvSpPr>
      <xdr:spPr>
        <a:xfrm>
          <a:off x="12547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6" name="直線コネクタ 635"/>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7"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9"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40" name="直線コネクタ 639"/>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86371</xdr:rowOff>
    </xdr:from>
    <xdr:to>
      <xdr:col>23</xdr:col>
      <xdr:colOff>517525</xdr:colOff>
      <xdr:row>79</xdr:row>
      <xdr:rowOff>94993</xdr:rowOff>
    </xdr:to>
    <xdr:cxnSp macro="">
      <xdr:nvCxnSpPr>
        <xdr:cNvPr id="641" name="直線コネクタ 640"/>
        <xdr:cNvCxnSpPr/>
      </xdr:nvCxnSpPr>
      <xdr:spPr>
        <a:xfrm>
          <a:off x="15481300" y="13630921"/>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2"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3" name="フローチャート : 判断 642"/>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1887</xdr:rowOff>
    </xdr:from>
    <xdr:to>
      <xdr:col>22</xdr:col>
      <xdr:colOff>365125</xdr:colOff>
      <xdr:row>79</xdr:row>
      <xdr:rowOff>86371</xdr:rowOff>
    </xdr:to>
    <xdr:cxnSp macro="">
      <xdr:nvCxnSpPr>
        <xdr:cNvPr id="644" name="直線コネクタ 643"/>
        <xdr:cNvCxnSpPr/>
      </xdr:nvCxnSpPr>
      <xdr:spPr>
        <a:xfrm>
          <a:off x="14592300" y="13546437"/>
          <a:ext cx="889000" cy="8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5" name="フローチャート : 判断 644"/>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6" name="テキスト ボックス 645"/>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1887</xdr:rowOff>
    </xdr:from>
    <xdr:to>
      <xdr:col>21</xdr:col>
      <xdr:colOff>161925</xdr:colOff>
      <xdr:row>79</xdr:row>
      <xdr:rowOff>38430</xdr:rowOff>
    </xdr:to>
    <xdr:cxnSp macro="">
      <xdr:nvCxnSpPr>
        <xdr:cNvPr id="647" name="直線コネクタ 646"/>
        <xdr:cNvCxnSpPr/>
      </xdr:nvCxnSpPr>
      <xdr:spPr>
        <a:xfrm flipV="1">
          <a:off x="13703300" y="13546437"/>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8" name="フローチャート : 判断 647"/>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109292</xdr:rowOff>
    </xdr:from>
    <xdr:ext cx="378565" cy="259045"/>
    <xdr:sp macro="" textlink="">
      <xdr:nvSpPr>
        <xdr:cNvPr id="649" name="テキスト ボックス 648"/>
        <xdr:cNvSpPr txBox="1"/>
      </xdr:nvSpPr>
      <xdr:spPr>
        <a:xfrm>
          <a:off x="14403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38430</xdr:rowOff>
    </xdr:from>
    <xdr:to>
      <xdr:col>19</xdr:col>
      <xdr:colOff>644525</xdr:colOff>
      <xdr:row>79</xdr:row>
      <xdr:rowOff>95678</xdr:rowOff>
    </xdr:to>
    <xdr:cxnSp macro="">
      <xdr:nvCxnSpPr>
        <xdr:cNvPr id="650" name="直線コネクタ 649"/>
        <xdr:cNvCxnSpPr/>
      </xdr:nvCxnSpPr>
      <xdr:spPr>
        <a:xfrm flipV="1">
          <a:off x="12814300" y="13582980"/>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51" name="フローチャート : 判断 650"/>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108377</xdr:rowOff>
    </xdr:from>
    <xdr:ext cx="378565" cy="259045"/>
    <xdr:sp macro="" textlink="">
      <xdr:nvSpPr>
        <xdr:cNvPr id="652" name="テキスト ボックス 651"/>
        <xdr:cNvSpPr txBox="1"/>
      </xdr:nvSpPr>
      <xdr:spPr>
        <a:xfrm>
          <a:off x="13514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3" name="フローチャート : 判断 652"/>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4" name="テキスト ボックス 653"/>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44193</xdr:rowOff>
    </xdr:from>
    <xdr:to>
      <xdr:col>23</xdr:col>
      <xdr:colOff>568325</xdr:colOff>
      <xdr:row>79</xdr:row>
      <xdr:rowOff>145793</xdr:rowOff>
    </xdr:to>
    <xdr:sp macro="" textlink="">
      <xdr:nvSpPr>
        <xdr:cNvPr id="660" name="円/楕円 659"/>
        <xdr:cNvSpPr/>
      </xdr:nvSpPr>
      <xdr:spPr>
        <a:xfrm>
          <a:off x="16268700" y="13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378565" cy="259045"/>
    <xdr:sp macro="" textlink="">
      <xdr:nvSpPr>
        <xdr:cNvPr id="661" name="災害復旧費該当値テキスト"/>
        <xdr:cNvSpPr txBox="1"/>
      </xdr:nvSpPr>
      <xdr:spPr>
        <a:xfrm>
          <a:off x="16370300" y="13526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35571</xdr:rowOff>
    </xdr:from>
    <xdr:to>
      <xdr:col>22</xdr:col>
      <xdr:colOff>415925</xdr:colOff>
      <xdr:row>79</xdr:row>
      <xdr:rowOff>137171</xdr:rowOff>
    </xdr:to>
    <xdr:sp macro="" textlink="">
      <xdr:nvSpPr>
        <xdr:cNvPr id="662" name="円/楕円 661"/>
        <xdr:cNvSpPr/>
      </xdr:nvSpPr>
      <xdr:spPr>
        <a:xfrm>
          <a:off x="15430500" y="135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128298</xdr:rowOff>
    </xdr:from>
    <xdr:ext cx="378565" cy="259045"/>
    <xdr:sp macro="" textlink="">
      <xdr:nvSpPr>
        <xdr:cNvPr id="663" name="テキスト ボックス 662"/>
        <xdr:cNvSpPr txBox="1"/>
      </xdr:nvSpPr>
      <xdr:spPr>
        <a:xfrm>
          <a:off x="15292017" y="1367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122537</xdr:rowOff>
    </xdr:from>
    <xdr:to>
      <xdr:col>21</xdr:col>
      <xdr:colOff>212725</xdr:colOff>
      <xdr:row>79</xdr:row>
      <xdr:rowOff>52687</xdr:rowOff>
    </xdr:to>
    <xdr:sp macro="" textlink="">
      <xdr:nvSpPr>
        <xdr:cNvPr id="664" name="円/楕円 663"/>
        <xdr:cNvSpPr/>
      </xdr:nvSpPr>
      <xdr:spPr>
        <a:xfrm>
          <a:off x="14541500" y="134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69214</xdr:rowOff>
    </xdr:from>
    <xdr:ext cx="469744" cy="259045"/>
    <xdr:sp macro="" textlink="">
      <xdr:nvSpPr>
        <xdr:cNvPr id="665" name="テキスト ボックス 664"/>
        <xdr:cNvSpPr txBox="1"/>
      </xdr:nvSpPr>
      <xdr:spPr>
        <a:xfrm>
          <a:off x="14357427" y="132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159080</xdr:rowOff>
    </xdr:from>
    <xdr:to>
      <xdr:col>20</xdr:col>
      <xdr:colOff>9525</xdr:colOff>
      <xdr:row>79</xdr:row>
      <xdr:rowOff>89230</xdr:rowOff>
    </xdr:to>
    <xdr:sp macro="" textlink="">
      <xdr:nvSpPr>
        <xdr:cNvPr id="666" name="円/楕円 665"/>
        <xdr:cNvSpPr/>
      </xdr:nvSpPr>
      <xdr:spPr>
        <a:xfrm>
          <a:off x="13652500" y="13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105757</xdr:rowOff>
    </xdr:from>
    <xdr:ext cx="469744" cy="259045"/>
    <xdr:sp macro="" textlink="">
      <xdr:nvSpPr>
        <xdr:cNvPr id="667" name="テキスト ボックス 666"/>
        <xdr:cNvSpPr txBox="1"/>
      </xdr:nvSpPr>
      <xdr:spPr>
        <a:xfrm>
          <a:off x="13468427" y="133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44878</xdr:rowOff>
    </xdr:from>
    <xdr:to>
      <xdr:col>18</xdr:col>
      <xdr:colOff>492125</xdr:colOff>
      <xdr:row>79</xdr:row>
      <xdr:rowOff>146478</xdr:rowOff>
    </xdr:to>
    <xdr:sp macro="" textlink="">
      <xdr:nvSpPr>
        <xdr:cNvPr id="668" name="円/楕円 667"/>
        <xdr:cNvSpPr/>
      </xdr:nvSpPr>
      <xdr:spPr>
        <a:xfrm>
          <a:off x="12763500" y="135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137605</xdr:rowOff>
    </xdr:from>
    <xdr:ext cx="313932" cy="259045"/>
    <xdr:sp macro="" textlink="">
      <xdr:nvSpPr>
        <xdr:cNvPr id="669" name="テキスト ボックス 668"/>
        <xdr:cNvSpPr txBox="1"/>
      </xdr:nvSpPr>
      <xdr:spPr>
        <a:xfrm>
          <a:off x="12657333" y="1368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6" name="直線コネクタ 695"/>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7"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8" name="直線コネクタ 697"/>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9"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700" name="直線コネクタ 699"/>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18444</xdr:rowOff>
    </xdr:from>
    <xdr:to>
      <xdr:col>23</xdr:col>
      <xdr:colOff>517525</xdr:colOff>
      <xdr:row>93</xdr:row>
      <xdr:rowOff>64131</xdr:rowOff>
    </xdr:to>
    <xdr:cxnSp macro="">
      <xdr:nvCxnSpPr>
        <xdr:cNvPr id="701" name="直線コネクタ 700"/>
        <xdr:cNvCxnSpPr/>
      </xdr:nvCxnSpPr>
      <xdr:spPr>
        <a:xfrm>
          <a:off x="15481300" y="15963294"/>
          <a:ext cx="8382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702"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3" name="フローチャート : 判断 702"/>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151653</xdr:rowOff>
    </xdr:from>
    <xdr:to>
      <xdr:col>22</xdr:col>
      <xdr:colOff>365125</xdr:colOff>
      <xdr:row>93</xdr:row>
      <xdr:rowOff>18444</xdr:rowOff>
    </xdr:to>
    <xdr:cxnSp macro="">
      <xdr:nvCxnSpPr>
        <xdr:cNvPr id="704" name="直線コネクタ 703"/>
        <xdr:cNvCxnSpPr/>
      </xdr:nvCxnSpPr>
      <xdr:spPr>
        <a:xfrm>
          <a:off x="14592300" y="15925053"/>
          <a:ext cx="8890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5" name="フローチャート : 判断 704"/>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6" name="テキスト ボックス 705"/>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57632</xdr:rowOff>
    </xdr:from>
    <xdr:to>
      <xdr:col>21</xdr:col>
      <xdr:colOff>161925</xdr:colOff>
      <xdr:row>92</xdr:row>
      <xdr:rowOff>151653</xdr:rowOff>
    </xdr:to>
    <xdr:cxnSp macro="">
      <xdr:nvCxnSpPr>
        <xdr:cNvPr id="707" name="直線コネクタ 706"/>
        <xdr:cNvCxnSpPr/>
      </xdr:nvCxnSpPr>
      <xdr:spPr>
        <a:xfrm>
          <a:off x="13703300" y="15831032"/>
          <a:ext cx="889000" cy="9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8" name="フローチャート : 判断 707"/>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9" name="テキスト ボックス 708"/>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156127</xdr:rowOff>
    </xdr:from>
    <xdr:to>
      <xdr:col>19</xdr:col>
      <xdr:colOff>644525</xdr:colOff>
      <xdr:row>92</xdr:row>
      <xdr:rowOff>57632</xdr:rowOff>
    </xdr:to>
    <xdr:cxnSp macro="">
      <xdr:nvCxnSpPr>
        <xdr:cNvPr id="710" name="直線コネクタ 709"/>
        <xdr:cNvCxnSpPr/>
      </xdr:nvCxnSpPr>
      <xdr:spPr>
        <a:xfrm>
          <a:off x="12814300" y="15758077"/>
          <a:ext cx="889000" cy="7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11" name="フローチャート : 判断 710"/>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149068</xdr:rowOff>
    </xdr:from>
    <xdr:ext cx="534377" cy="259045"/>
    <xdr:sp macro="" textlink="">
      <xdr:nvSpPr>
        <xdr:cNvPr id="712" name="テキスト ボックス 711"/>
        <xdr:cNvSpPr txBox="1"/>
      </xdr:nvSpPr>
      <xdr:spPr>
        <a:xfrm>
          <a:off x="13436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3" name="フローチャート : 判断 712"/>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130878</xdr:rowOff>
    </xdr:from>
    <xdr:ext cx="534377" cy="259045"/>
    <xdr:sp macro="" textlink="">
      <xdr:nvSpPr>
        <xdr:cNvPr id="714" name="テキスト ボックス 713"/>
        <xdr:cNvSpPr txBox="1"/>
      </xdr:nvSpPr>
      <xdr:spPr>
        <a:xfrm>
          <a:off x="12547111" y="16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13331</xdr:rowOff>
    </xdr:from>
    <xdr:to>
      <xdr:col>23</xdr:col>
      <xdr:colOff>568325</xdr:colOff>
      <xdr:row>93</xdr:row>
      <xdr:rowOff>114931</xdr:rowOff>
    </xdr:to>
    <xdr:sp macro="" textlink="">
      <xdr:nvSpPr>
        <xdr:cNvPr id="720" name="円/楕円 719"/>
        <xdr:cNvSpPr/>
      </xdr:nvSpPr>
      <xdr:spPr>
        <a:xfrm>
          <a:off x="16268700" y="1595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36208</xdr:rowOff>
    </xdr:from>
    <xdr:ext cx="534377" cy="259045"/>
    <xdr:sp macro="" textlink="">
      <xdr:nvSpPr>
        <xdr:cNvPr id="721" name="公債費該当値テキスト"/>
        <xdr:cNvSpPr txBox="1"/>
      </xdr:nvSpPr>
      <xdr:spPr>
        <a:xfrm>
          <a:off x="16370300" y="1580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42,564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139094</xdr:rowOff>
    </xdr:from>
    <xdr:to>
      <xdr:col>22</xdr:col>
      <xdr:colOff>415925</xdr:colOff>
      <xdr:row>93</xdr:row>
      <xdr:rowOff>69244</xdr:rowOff>
    </xdr:to>
    <xdr:sp macro="" textlink="">
      <xdr:nvSpPr>
        <xdr:cNvPr id="722" name="円/楕円 721"/>
        <xdr:cNvSpPr/>
      </xdr:nvSpPr>
      <xdr:spPr>
        <a:xfrm>
          <a:off x="15430500" y="159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85771</xdr:rowOff>
    </xdr:from>
    <xdr:ext cx="534377" cy="259045"/>
    <xdr:sp macro="" textlink="">
      <xdr:nvSpPr>
        <xdr:cNvPr id="723" name="テキスト ボックス 722"/>
        <xdr:cNvSpPr txBox="1"/>
      </xdr:nvSpPr>
      <xdr:spPr>
        <a:xfrm>
          <a:off x="15214111" y="1568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43,963</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100853</xdr:rowOff>
    </xdr:from>
    <xdr:to>
      <xdr:col>21</xdr:col>
      <xdr:colOff>212725</xdr:colOff>
      <xdr:row>93</xdr:row>
      <xdr:rowOff>31003</xdr:rowOff>
    </xdr:to>
    <xdr:sp macro="" textlink="">
      <xdr:nvSpPr>
        <xdr:cNvPr id="724" name="円/楕円 723"/>
        <xdr:cNvSpPr/>
      </xdr:nvSpPr>
      <xdr:spPr>
        <a:xfrm>
          <a:off x="14541500" y="158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47530</xdr:rowOff>
    </xdr:from>
    <xdr:ext cx="534377" cy="259045"/>
    <xdr:sp macro="" textlink="">
      <xdr:nvSpPr>
        <xdr:cNvPr id="725" name="テキスト ボックス 724"/>
        <xdr:cNvSpPr txBox="1"/>
      </xdr:nvSpPr>
      <xdr:spPr>
        <a:xfrm>
          <a:off x="14325111" y="156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6832</xdr:rowOff>
    </xdr:from>
    <xdr:to>
      <xdr:col>20</xdr:col>
      <xdr:colOff>9525</xdr:colOff>
      <xdr:row>92</xdr:row>
      <xdr:rowOff>108432</xdr:rowOff>
    </xdr:to>
    <xdr:sp macro="" textlink="">
      <xdr:nvSpPr>
        <xdr:cNvPr id="726" name="円/楕円 725"/>
        <xdr:cNvSpPr/>
      </xdr:nvSpPr>
      <xdr:spPr>
        <a:xfrm>
          <a:off x="13652500" y="157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124959</xdr:rowOff>
    </xdr:from>
    <xdr:ext cx="534377" cy="259045"/>
    <xdr:sp macro="" textlink="">
      <xdr:nvSpPr>
        <xdr:cNvPr id="727" name="テキスト ボックス 726"/>
        <xdr:cNvSpPr txBox="1"/>
      </xdr:nvSpPr>
      <xdr:spPr>
        <a:xfrm>
          <a:off x="13436111" y="15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48,013</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105327</xdr:rowOff>
    </xdr:from>
    <xdr:to>
      <xdr:col>18</xdr:col>
      <xdr:colOff>492125</xdr:colOff>
      <xdr:row>92</xdr:row>
      <xdr:rowOff>35477</xdr:rowOff>
    </xdr:to>
    <xdr:sp macro="" textlink="">
      <xdr:nvSpPr>
        <xdr:cNvPr id="728" name="円/楕円 727"/>
        <xdr:cNvSpPr/>
      </xdr:nvSpPr>
      <xdr:spPr>
        <a:xfrm>
          <a:off x="12763500" y="157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52004</xdr:rowOff>
    </xdr:from>
    <xdr:ext cx="534377" cy="259045"/>
    <xdr:sp macro="" textlink="">
      <xdr:nvSpPr>
        <xdr:cNvPr id="729" name="テキスト ボックス 728"/>
        <xdr:cNvSpPr txBox="1"/>
      </xdr:nvSpPr>
      <xdr:spPr>
        <a:xfrm>
          <a:off x="12547111" y="154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5" name="直線コネクタ 754"/>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9" name="直線コネクタ 75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61"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2" name="フローチャート : 判断 76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4" name="フローチャート : 判断 763"/>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5" name="テキスト ボックス 764"/>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7" name="フローチャート : 判断 766"/>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8" name="テキスト ボックス 767"/>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9" name="直線コネクタ 76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70" name="フローチャート : 判断 769"/>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71" name="テキスト ボックス 770"/>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2" name="フローチャート : 判断 771"/>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3" name="テキスト ボックス 772"/>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9" name="円/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8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81" name="円/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2" name="テキスト ボックス 78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3" name="円/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4" name="テキスト ボックス 78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5" name="円/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6" name="テキスト ボックス 78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7" name="円/楕円 78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8" name="テキスト ボックス 78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フローチャート :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3" name="フローチャート :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4" name="テキスト ボックス 81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6" name="フローチャート :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7" name="テキスト ボックス 81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9" name="フローチャート :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20" name="テキスト ボックス 81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フローチャート :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2" name="テキスト ボックス 82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8" name="円/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30" name="円/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1" name="テキスト ボックス 83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2" name="円/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3" name="テキスト ボックス 83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4" name="円/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5" name="テキスト ボックス 83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6" name="円/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7" name="テキスト ボックス 83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教育費は住民一人当たり</a:t>
          </a:r>
          <a:r>
            <a:rPr kumimoji="1" lang="en-US" altLang="ja-JP" sz="1300">
              <a:solidFill>
                <a:sysClr val="windowText" lastClr="000000"/>
              </a:solidFill>
              <a:latin typeface="ＭＳ Ｐゴシック"/>
            </a:rPr>
            <a:t>39,108</a:t>
          </a:r>
          <a:r>
            <a:rPr kumimoji="1" lang="ja-JP" altLang="en-US" sz="1300">
              <a:solidFill>
                <a:sysClr val="windowText" lastClr="000000"/>
              </a:solidFill>
              <a:latin typeface="ＭＳ Ｐゴシック"/>
            </a:rPr>
            <a:t>円で，前年度比</a:t>
          </a:r>
          <a:r>
            <a:rPr kumimoji="1" lang="en-US" altLang="ja-JP" sz="1300">
              <a:solidFill>
                <a:sysClr val="windowText" lastClr="000000"/>
              </a:solidFill>
              <a:latin typeface="ＭＳ Ｐゴシック"/>
            </a:rPr>
            <a:t>4,867</a:t>
          </a:r>
          <a:r>
            <a:rPr kumimoji="1" lang="ja-JP" altLang="en-US" sz="1300">
              <a:solidFill>
                <a:sysClr val="windowText" lastClr="000000"/>
              </a:solidFill>
              <a:latin typeface="ＭＳ Ｐゴシック"/>
            </a:rPr>
            <a:t>円の減となり類似団体並みのコストに戻っている。これは，アイスリンク等国体開催に関連する施設整備や，小中学校に係る耐震補強工事の終了等が原因として挙げられる。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消防費は住民一人当たり</a:t>
          </a:r>
          <a:r>
            <a:rPr kumimoji="1" lang="en-US" altLang="ja-JP" sz="1300">
              <a:solidFill>
                <a:sysClr val="windowText" lastClr="000000"/>
              </a:solidFill>
              <a:latin typeface="ＭＳ Ｐゴシック"/>
            </a:rPr>
            <a:t>12,883</a:t>
          </a:r>
          <a:r>
            <a:rPr kumimoji="1" lang="ja-JP" altLang="en-US" sz="1300">
              <a:solidFill>
                <a:sysClr val="windowText" lastClr="000000"/>
              </a:solidFill>
              <a:latin typeface="ＭＳ Ｐゴシック"/>
            </a:rPr>
            <a:t>円で，前年度比</a:t>
          </a:r>
          <a:r>
            <a:rPr kumimoji="1" lang="en-US" altLang="ja-JP" sz="1300">
              <a:solidFill>
                <a:sysClr val="windowText" lastClr="000000"/>
              </a:solidFill>
              <a:latin typeface="ＭＳ Ｐゴシック"/>
            </a:rPr>
            <a:t>1,617</a:t>
          </a:r>
          <a:r>
            <a:rPr kumimoji="1" lang="ja-JP" altLang="en-US" sz="1300">
              <a:solidFill>
                <a:sysClr val="windowText" lastClr="000000"/>
              </a:solidFill>
              <a:latin typeface="ＭＳ Ｐゴシック"/>
            </a:rPr>
            <a:t>円の増となり類似団体平均を超えるコストとなっている。これは，中央消防署建設に係る建設費償還の開始に伴う盛岡地区広域消防組合負担金の増などによるところが大きくなっている。</a:t>
          </a: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土木費については住民一人当たり</a:t>
          </a:r>
          <a:r>
            <a:rPr kumimoji="1" lang="en-US" altLang="ja-JP" sz="1300">
              <a:solidFill>
                <a:sysClr val="windowText" lastClr="000000"/>
              </a:solidFill>
              <a:latin typeface="ＭＳ Ｐゴシック"/>
            </a:rPr>
            <a:t>51,422</a:t>
          </a:r>
          <a:r>
            <a:rPr kumimoji="1" lang="ja-JP" altLang="en-US" sz="1300">
              <a:solidFill>
                <a:sysClr val="windowText" lastClr="000000"/>
              </a:solidFill>
              <a:latin typeface="ＭＳ Ｐゴシック"/>
            </a:rPr>
            <a:t>円で，社会資本整備総合交付金事業や土地区画整理事業の事業費の減等により前年比</a:t>
          </a:r>
          <a:r>
            <a:rPr kumimoji="1" lang="en-US" altLang="ja-JP" sz="1300">
              <a:solidFill>
                <a:sysClr val="windowText" lastClr="000000"/>
              </a:solidFill>
              <a:latin typeface="ＭＳ Ｐゴシック"/>
            </a:rPr>
            <a:t>5,974</a:t>
          </a:r>
          <a:r>
            <a:rPr kumimoji="1" lang="ja-JP" altLang="en-US" sz="1300">
              <a:solidFill>
                <a:sysClr val="windowText" lastClr="000000"/>
              </a:solidFill>
              <a:latin typeface="ＭＳ Ｐゴシック"/>
            </a:rPr>
            <a:t>円の減となったものの，依然として類似団体と比較してコストが高くなっている。</a:t>
          </a:r>
        </a:p>
        <a:p>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年度の実質単年度収支はマイナスになり，前年度と比較すると</a:t>
          </a:r>
          <a:r>
            <a:rPr kumimoji="1" lang="en-US" altLang="ja-JP" sz="1400">
              <a:solidFill>
                <a:sysClr val="windowText" lastClr="000000"/>
              </a:solidFill>
              <a:latin typeface="ＭＳ ゴシック" pitchFamily="49" charset="-128"/>
              <a:ea typeface="ＭＳ ゴシック" pitchFamily="49" charset="-128"/>
            </a:rPr>
            <a:t>3.32</a:t>
          </a:r>
          <a:r>
            <a:rPr kumimoji="1" lang="ja-JP" altLang="en-US" sz="1400">
              <a:solidFill>
                <a:sysClr val="windowText" lastClr="000000"/>
              </a:solidFill>
              <a:latin typeface="ＭＳ ゴシック" pitchFamily="49" charset="-128"/>
              <a:ea typeface="ＭＳ ゴシック" pitchFamily="49" charset="-128"/>
            </a:rPr>
            <a:t>％の減少となった。財政調整基金残高および実質収支額については，それぞれ</a:t>
          </a:r>
          <a:r>
            <a:rPr kumimoji="1" lang="en-US" altLang="ja-JP" sz="1400">
              <a:solidFill>
                <a:sysClr val="windowText" lastClr="000000"/>
              </a:solidFill>
              <a:latin typeface="ＭＳ ゴシック" pitchFamily="49" charset="-128"/>
              <a:ea typeface="ＭＳ ゴシック" pitchFamily="49" charset="-128"/>
            </a:rPr>
            <a:t>1.77</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0.83</a:t>
          </a:r>
          <a:r>
            <a:rPr kumimoji="1" lang="ja-JP" altLang="en-US" sz="1400">
              <a:solidFill>
                <a:sysClr val="windowText" lastClr="000000"/>
              </a:solidFill>
              <a:latin typeface="ＭＳ ゴシック" pitchFamily="49" charset="-128"/>
              <a:ea typeface="ＭＳ ゴシック" pitchFamily="49" charset="-128"/>
            </a:rPr>
            <a:t>％の減となっている。財政調整基金残高の減少は，決算剰余金を積立てた一方で，公共施設の長寿命化対策に要する財源として公共施設等整備基金への振替を行ったことなどによる。</a:t>
          </a:r>
        </a:p>
        <a:p>
          <a:r>
            <a:rPr kumimoji="1" lang="ja-JP" altLang="en-US" sz="1400">
              <a:solidFill>
                <a:sysClr val="windowText" lastClr="000000"/>
              </a:solidFill>
              <a:latin typeface="ＭＳ ゴシック" pitchFamily="49" charset="-128"/>
              <a:ea typeface="ＭＳ ゴシック" pitchFamily="49" charset="-128"/>
            </a:rPr>
            <a:t>　今後も，標準財政規模と財政調整基金のバランスを考慮した基金の運用に努めていく。</a:t>
          </a:r>
        </a:p>
        <a:p>
          <a:endParaRPr kumimoji="1" lang="ja-JP" altLang="en-US" sz="1400">
            <a:solidFill>
              <a:srgbClr val="FF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岩手県盛岡市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年度以降，連結実質赤字比率は黒字が続いている状況にある。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年度も黒字であるが，前年度と比較すると剰余金が若干減少している。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113085487</v>
      </c>
      <c r="BO4" s="351"/>
      <c r="BP4" s="351"/>
      <c r="BQ4" s="351"/>
      <c r="BR4" s="351"/>
      <c r="BS4" s="351"/>
      <c r="BT4" s="351"/>
      <c r="BU4" s="352"/>
      <c r="BV4" s="350">
        <v>114689418</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2</v>
      </c>
      <c r="CU4" s="357"/>
      <c r="CV4" s="357"/>
      <c r="CW4" s="357"/>
      <c r="CX4" s="357"/>
      <c r="CY4" s="357"/>
      <c r="CZ4" s="357"/>
      <c r="DA4" s="358"/>
      <c r="DB4" s="356">
        <v>2.8</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111524298</v>
      </c>
      <c r="BO5" s="388"/>
      <c r="BP5" s="388"/>
      <c r="BQ5" s="388"/>
      <c r="BR5" s="388"/>
      <c r="BS5" s="388"/>
      <c r="BT5" s="388"/>
      <c r="BU5" s="389"/>
      <c r="BV5" s="387">
        <v>112572210</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92.3</v>
      </c>
      <c r="CU5" s="385"/>
      <c r="CV5" s="385"/>
      <c r="CW5" s="385"/>
      <c r="CX5" s="385"/>
      <c r="CY5" s="385"/>
      <c r="CZ5" s="385"/>
      <c r="DA5" s="386"/>
      <c r="DB5" s="384">
        <v>94.6</v>
      </c>
      <c r="DC5" s="385"/>
      <c r="DD5" s="385"/>
      <c r="DE5" s="385"/>
      <c r="DF5" s="385"/>
      <c r="DG5" s="385"/>
      <c r="DH5" s="385"/>
      <c r="DI5" s="386"/>
      <c r="DJ5" s="139"/>
      <c r="DK5" s="139"/>
      <c r="DL5" s="139"/>
      <c r="DM5" s="139"/>
      <c r="DN5" s="139"/>
      <c r="DO5" s="139"/>
    </row>
    <row r="6" spans="1:119" ht="18.75" customHeight="1" x14ac:dyDescent="0.15">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1561189</v>
      </c>
      <c r="BO6" s="388"/>
      <c r="BP6" s="388"/>
      <c r="BQ6" s="388"/>
      <c r="BR6" s="388"/>
      <c r="BS6" s="388"/>
      <c r="BT6" s="388"/>
      <c r="BU6" s="389"/>
      <c r="BV6" s="387">
        <v>2117208</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99.4</v>
      </c>
      <c r="CU6" s="425"/>
      <c r="CV6" s="425"/>
      <c r="CW6" s="425"/>
      <c r="CX6" s="425"/>
      <c r="CY6" s="425"/>
      <c r="CZ6" s="425"/>
      <c r="DA6" s="426"/>
      <c r="DB6" s="424">
        <v>102</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281558</v>
      </c>
      <c r="BO7" s="388"/>
      <c r="BP7" s="388"/>
      <c r="BQ7" s="388"/>
      <c r="BR7" s="388"/>
      <c r="BS7" s="388"/>
      <c r="BT7" s="388"/>
      <c r="BU7" s="389"/>
      <c r="BV7" s="387">
        <v>298388</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64080361</v>
      </c>
      <c r="CU7" s="388"/>
      <c r="CV7" s="388"/>
      <c r="CW7" s="388"/>
      <c r="CX7" s="388"/>
      <c r="CY7" s="388"/>
      <c r="CZ7" s="388"/>
      <c r="DA7" s="389"/>
      <c r="DB7" s="387">
        <v>64272557</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1279631</v>
      </c>
      <c r="BO8" s="388"/>
      <c r="BP8" s="388"/>
      <c r="BQ8" s="388"/>
      <c r="BR8" s="388"/>
      <c r="BS8" s="388"/>
      <c r="BT8" s="388"/>
      <c r="BU8" s="389"/>
      <c r="BV8" s="387">
        <v>1818820</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0.73</v>
      </c>
      <c r="CU8" s="428"/>
      <c r="CV8" s="428"/>
      <c r="CW8" s="428"/>
      <c r="CX8" s="428"/>
      <c r="CY8" s="428"/>
      <c r="CZ8" s="428"/>
      <c r="DA8" s="429"/>
      <c r="DB8" s="427">
        <v>0.72</v>
      </c>
      <c r="DC8" s="428"/>
      <c r="DD8" s="428"/>
      <c r="DE8" s="428"/>
      <c r="DF8" s="428"/>
      <c r="DG8" s="428"/>
      <c r="DH8" s="428"/>
      <c r="DI8" s="429"/>
      <c r="DJ8" s="139"/>
      <c r="DK8" s="139"/>
      <c r="DL8" s="139"/>
      <c r="DM8" s="139"/>
      <c r="DN8" s="139"/>
      <c r="DO8" s="139"/>
    </row>
    <row r="9" spans="1:119" ht="18.75" customHeight="1" thickBot="1" x14ac:dyDescent="0.2">
      <c r="A9" s="140"/>
      <c r="B9" s="381" t="s">
        <v>97</v>
      </c>
      <c r="C9" s="382"/>
      <c r="D9" s="382"/>
      <c r="E9" s="382"/>
      <c r="F9" s="382"/>
      <c r="G9" s="382"/>
      <c r="H9" s="382"/>
      <c r="I9" s="382"/>
      <c r="J9" s="382"/>
      <c r="K9" s="430"/>
      <c r="L9" s="431" t="s">
        <v>98</v>
      </c>
      <c r="M9" s="432"/>
      <c r="N9" s="432"/>
      <c r="O9" s="432"/>
      <c r="P9" s="432"/>
      <c r="Q9" s="433"/>
      <c r="R9" s="434">
        <v>297631</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79</v>
      </c>
      <c r="AV9" s="420"/>
      <c r="AW9" s="420"/>
      <c r="AX9" s="420"/>
      <c r="AY9" s="421" t="s">
        <v>101</v>
      </c>
      <c r="AZ9" s="422"/>
      <c r="BA9" s="422"/>
      <c r="BB9" s="422"/>
      <c r="BC9" s="422"/>
      <c r="BD9" s="422"/>
      <c r="BE9" s="422"/>
      <c r="BF9" s="422"/>
      <c r="BG9" s="422"/>
      <c r="BH9" s="422"/>
      <c r="BI9" s="422"/>
      <c r="BJ9" s="422"/>
      <c r="BK9" s="422"/>
      <c r="BL9" s="422"/>
      <c r="BM9" s="423"/>
      <c r="BN9" s="387">
        <v>-539189</v>
      </c>
      <c r="BO9" s="388"/>
      <c r="BP9" s="388"/>
      <c r="BQ9" s="388"/>
      <c r="BR9" s="388"/>
      <c r="BS9" s="388"/>
      <c r="BT9" s="388"/>
      <c r="BU9" s="389"/>
      <c r="BV9" s="387">
        <v>362834</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16.3</v>
      </c>
      <c r="CU9" s="385"/>
      <c r="CV9" s="385"/>
      <c r="CW9" s="385"/>
      <c r="CX9" s="385"/>
      <c r="CY9" s="385"/>
      <c r="CZ9" s="385"/>
      <c r="DA9" s="386"/>
      <c r="DB9" s="384">
        <v>16.899999999999999</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298348</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915148</v>
      </c>
      <c r="BO10" s="388"/>
      <c r="BP10" s="388"/>
      <c r="BQ10" s="388"/>
      <c r="BR10" s="388"/>
      <c r="BS10" s="388"/>
      <c r="BT10" s="388"/>
      <c r="BU10" s="389"/>
      <c r="BV10" s="387">
        <v>1398418</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111</v>
      </c>
      <c r="AV11" s="420"/>
      <c r="AW11" s="420"/>
      <c r="AX11" s="420"/>
      <c r="AY11" s="421" t="s">
        <v>112</v>
      </c>
      <c r="AZ11" s="422"/>
      <c r="BA11" s="422"/>
      <c r="BB11" s="422"/>
      <c r="BC11" s="422"/>
      <c r="BD11" s="422"/>
      <c r="BE11" s="422"/>
      <c r="BF11" s="422"/>
      <c r="BG11" s="422"/>
      <c r="BH11" s="422"/>
      <c r="BI11" s="422"/>
      <c r="BJ11" s="422"/>
      <c r="BK11" s="422"/>
      <c r="BL11" s="422"/>
      <c r="BM11" s="423"/>
      <c r="BN11" s="387">
        <v>1500</v>
      </c>
      <c r="BO11" s="388"/>
      <c r="BP11" s="388"/>
      <c r="BQ11" s="388"/>
      <c r="BR11" s="388"/>
      <c r="BS11" s="388"/>
      <c r="BT11" s="388"/>
      <c r="BU11" s="389"/>
      <c r="BV11" s="387" t="s">
        <v>113</v>
      </c>
      <c r="BW11" s="388"/>
      <c r="BX11" s="388"/>
      <c r="BY11" s="388"/>
      <c r="BZ11" s="388"/>
      <c r="CA11" s="388"/>
      <c r="CB11" s="388"/>
      <c r="CC11" s="389"/>
      <c r="CD11" s="390" t="s">
        <v>114</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x14ac:dyDescent="0.15">
      <c r="A12" s="140"/>
      <c r="B12" s="447" t="s">
        <v>115</v>
      </c>
      <c r="C12" s="448"/>
      <c r="D12" s="448"/>
      <c r="E12" s="448"/>
      <c r="F12" s="448"/>
      <c r="G12" s="448"/>
      <c r="H12" s="448"/>
      <c r="I12" s="448"/>
      <c r="J12" s="448"/>
      <c r="K12" s="449"/>
      <c r="L12" s="456" t="s">
        <v>116</v>
      </c>
      <c r="M12" s="457"/>
      <c r="N12" s="457"/>
      <c r="O12" s="457"/>
      <c r="P12" s="457"/>
      <c r="Q12" s="458"/>
      <c r="R12" s="459">
        <v>292795</v>
      </c>
      <c r="S12" s="460"/>
      <c r="T12" s="460"/>
      <c r="U12" s="460"/>
      <c r="V12" s="461"/>
      <c r="W12" s="462" t="s">
        <v>1</v>
      </c>
      <c r="X12" s="420"/>
      <c r="Y12" s="420"/>
      <c r="Z12" s="420"/>
      <c r="AA12" s="420"/>
      <c r="AB12" s="463"/>
      <c r="AC12" s="419" t="s">
        <v>117</v>
      </c>
      <c r="AD12" s="420"/>
      <c r="AE12" s="420"/>
      <c r="AF12" s="420"/>
      <c r="AG12" s="463"/>
      <c r="AH12" s="419" t="s">
        <v>118</v>
      </c>
      <c r="AI12" s="420"/>
      <c r="AJ12" s="420"/>
      <c r="AK12" s="420"/>
      <c r="AL12" s="464"/>
      <c r="AM12" s="416" t="s">
        <v>119</v>
      </c>
      <c r="AN12" s="417"/>
      <c r="AO12" s="417"/>
      <c r="AP12" s="417"/>
      <c r="AQ12" s="417"/>
      <c r="AR12" s="417"/>
      <c r="AS12" s="417"/>
      <c r="AT12" s="418"/>
      <c r="AU12" s="419" t="s">
        <v>120</v>
      </c>
      <c r="AV12" s="420"/>
      <c r="AW12" s="420"/>
      <c r="AX12" s="420"/>
      <c r="AY12" s="421" t="s">
        <v>121</v>
      </c>
      <c r="AZ12" s="422"/>
      <c r="BA12" s="422"/>
      <c r="BB12" s="422"/>
      <c r="BC12" s="422"/>
      <c r="BD12" s="422"/>
      <c r="BE12" s="422"/>
      <c r="BF12" s="422"/>
      <c r="BG12" s="422"/>
      <c r="BH12" s="422"/>
      <c r="BI12" s="422"/>
      <c r="BJ12" s="422"/>
      <c r="BK12" s="422"/>
      <c r="BL12" s="422"/>
      <c r="BM12" s="423"/>
      <c r="BN12" s="387">
        <v>2079923</v>
      </c>
      <c r="BO12" s="388"/>
      <c r="BP12" s="388"/>
      <c r="BQ12" s="388"/>
      <c r="BR12" s="388"/>
      <c r="BS12" s="388"/>
      <c r="BT12" s="388"/>
      <c r="BU12" s="389"/>
      <c r="BV12" s="387">
        <v>1338881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123</v>
      </c>
      <c r="CU12" s="428"/>
      <c r="CV12" s="428"/>
      <c r="CW12" s="428"/>
      <c r="CX12" s="428"/>
      <c r="CY12" s="428"/>
      <c r="CZ12" s="428"/>
      <c r="DA12" s="429"/>
      <c r="DB12" s="427" t="s">
        <v>123</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124</v>
      </c>
      <c r="N13" s="476"/>
      <c r="O13" s="476"/>
      <c r="P13" s="476"/>
      <c r="Q13" s="477"/>
      <c r="R13" s="468">
        <v>291368</v>
      </c>
      <c r="S13" s="469"/>
      <c r="T13" s="469"/>
      <c r="U13" s="469"/>
      <c r="V13" s="470"/>
      <c r="W13" s="403" t="s">
        <v>125</v>
      </c>
      <c r="X13" s="404"/>
      <c r="Y13" s="404"/>
      <c r="Z13" s="404"/>
      <c r="AA13" s="404"/>
      <c r="AB13" s="394"/>
      <c r="AC13" s="438">
        <v>4797</v>
      </c>
      <c r="AD13" s="439"/>
      <c r="AE13" s="439"/>
      <c r="AF13" s="439"/>
      <c r="AG13" s="478"/>
      <c r="AH13" s="438">
        <v>5016</v>
      </c>
      <c r="AI13" s="439"/>
      <c r="AJ13" s="439"/>
      <c r="AK13" s="439"/>
      <c r="AL13" s="440"/>
      <c r="AM13" s="416" t="s">
        <v>126</v>
      </c>
      <c r="AN13" s="417"/>
      <c r="AO13" s="417"/>
      <c r="AP13" s="417"/>
      <c r="AQ13" s="417"/>
      <c r="AR13" s="417"/>
      <c r="AS13" s="417"/>
      <c r="AT13" s="418"/>
      <c r="AU13" s="419" t="s">
        <v>120</v>
      </c>
      <c r="AV13" s="420"/>
      <c r="AW13" s="420"/>
      <c r="AX13" s="420"/>
      <c r="AY13" s="421" t="s">
        <v>127</v>
      </c>
      <c r="AZ13" s="422"/>
      <c r="BA13" s="422"/>
      <c r="BB13" s="422"/>
      <c r="BC13" s="422"/>
      <c r="BD13" s="422"/>
      <c r="BE13" s="422"/>
      <c r="BF13" s="422"/>
      <c r="BG13" s="422"/>
      <c r="BH13" s="422"/>
      <c r="BI13" s="422"/>
      <c r="BJ13" s="422"/>
      <c r="BK13" s="422"/>
      <c r="BL13" s="422"/>
      <c r="BM13" s="423"/>
      <c r="BN13" s="387">
        <v>-1702464</v>
      </c>
      <c r="BO13" s="388"/>
      <c r="BP13" s="388"/>
      <c r="BQ13" s="388"/>
      <c r="BR13" s="388"/>
      <c r="BS13" s="388"/>
      <c r="BT13" s="388"/>
      <c r="BU13" s="389"/>
      <c r="BV13" s="387">
        <v>422371</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9.6</v>
      </c>
      <c r="CU13" s="385"/>
      <c r="CV13" s="385"/>
      <c r="CW13" s="385"/>
      <c r="CX13" s="385"/>
      <c r="CY13" s="385"/>
      <c r="CZ13" s="385"/>
      <c r="DA13" s="386"/>
      <c r="DB13" s="384">
        <v>10.4</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294106</v>
      </c>
      <c r="S14" s="469"/>
      <c r="T14" s="469"/>
      <c r="U14" s="469"/>
      <c r="V14" s="470"/>
      <c r="W14" s="377"/>
      <c r="X14" s="378"/>
      <c r="Y14" s="378"/>
      <c r="Z14" s="378"/>
      <c r="AA14" s="378"/>
      <c r="AB14" s="367"/>
      <c r="AC14" s="471">
        <v>3.4</v>
      </c>
      <c r="AD14" s="472"/>
      <c r="AE14" s="472"/>
      <c r="AF14" s="472"/>
      <c r="AG14" s="473"/>
      <c r="AH14" s="471">
        <v>3.7</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68.599999999999994</v>
      </c>
      <c r="CU14" s="483"/>
      <c r="CV14" s="483"/>
      <c r="CW14" s="483"/>
      <c r="CX14" s="483"/>
      <c r="CY14" s="483"/>
      <c r="CZ14" s="483"/>
      <c r="DA14" s="484"/>
      <c r="DB14" s="482">
        <v>73</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124</v>
      </c>
      <c r="N15" s="476"/>
      <c r="O15" s="476"/>
      <c r="P15" s="476"/>
      <c r="Q15" s="477"/>
      <c r="R15" s="468">
        <v>292692</v>
      </c>
      <c r="S15" s="469"/>
      <c r="T15" s="469"/>
      <c r="U15" s="469"/>
      <c r="V15" s="470"/>
      <c r="W15" s="403" t="s">
        <v>131</v>
      </c>
      <c r="X15" s="404"/>
      <c r="Y15" s="404"/>
      <c r="Z15" s="404"/>
      <c r="AA15" s="404"/>
      <c r="AB15" s="394"/>
      <c r="AC15" s="438">
        <v>20013</v>
      </c>
      <c r="AD15" s="439"/>
      <c r="AE15" s="439"/>
      <c r="AF15" s="439"/>
      <c r="AG15" s="478"/>
      <c r="AH15" s="438">
        <v>18242</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35842394</v>
      </c>
      <c r="BO15" s="351"/>
      <c r="BP15" s="351"/>
      <c r="BQ15" s="351"/>
      <c r="BR15" s="351"/>
      <c r="BS15" s="351"/>
      <c r="BT15" s="351"/>
      <c r="BU15" s="352"/>
      <c r="BV15" s="350">
        <v>35841835</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14.3</v>
      </c>
      <c r="AD16" s="472"/>
      <c r="AE16" s="472"/>
      <c r="AF16" s="472"/>
      <c r="AG16" s="473"/>
      <c r="AH16" s="471">
        <v>13.5</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48708582</v>
      </c>
      <c r="BO16" s="388"/>
      <c r="BP16" s="388"/>
      <c r="BQ16" s="388"/>
      <c r="BR16" s="388"/>
      <c r="BS16" s="388"/>
      <c r="BT16" s="388"/>
      <c r="BU16" s="389"/>
      <c r="BV16" s="387">
        <v>48633762</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115081</v>
      </c>
      <c r="AD17" s="439"/>
      <c r="AE17" s="439"/>
      <c r="AF17" s="439"/>
      <c r="AG17" s="478"/>
      <c r="AH17" s="438">
        <v>112277</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46002574</v>
      </c>
      <c r="BO17" s="388"/>
      <c r="BP17" s="388"/>
      <c r="BQ17" s="388"/>
      <c r="BR17" s="388"/>
      <c r="BS17" s="388"/>
      <c r="BT17" s="388"/>
      <c r="BU17" s="389"/>
      <c r="BV17" s="387">
        <v>46090108</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886.47</v>
      </c>
      <c r="M18" s="500"/>
      <c r="N18" s="500"/>
      <c r="O18" s="500"/>
      <c r="P18" s="500"/>
      <c r="Q18" s="500"/>
      <c r="R18" s="501"/>
      <c r="S18" s="501"/>
      <c r="T18" s="501"/>
      <c r="U18" s="501"/>
      <c r="V18" s="502"/>
      <c r="W18" s="405"/>
      <c r="X18" s="406"/>
      <c r="Y18" s="406"/>
      <c r="Z18" s="406"/>
      <c r="AA18" s="406"/>
      <c r="AB18" s="397"/>
      <c r="AC18" s="503">
        <v>82.3</v>
      </c>
      <c r="AD18" s="504"/>
      <c r="AE18" s="504"/>
      <c r="AF18" s="504"/>
      <c r="AG18" s="505"/>
      <c r="AH18" s="503">
        <v>82.8</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60746158</v>
      </c>
      <c r="BO18" s="388"/>
      <c r="BP18" s="388"/>
      <c r="BQ18" s="388"/>
      <c r="BR18" s="388"/>
      <c r="BS18" s="388"/>
      <c r="BT18" s="388"/>
      <c r="BU18" s="389"/>
      <c r="BV18" s="387">
        <v>62376052</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336</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74833105</v>
      </c>
      <c r="BO19" s="388"/>
      <c r="BP19" s="388"/>
      <c r="BQ19" s="388"/>
      <c r="BR19" s="388"/>
      <c r="BS19" s="388"/>
      <c r="BT19" s="388"/>
      <c r="BU19" s="389"/>
      <c r="BV19" s="387">
        <v>74703173</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129718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131943152</v>
      </c>
      <c r="BO23" s="388"/>
      <c r="BP23" s="388"/>
      <c r="BQ23" s="388"/>
      <c r="BR23" s="388"/>
      <c r="BS23" s="388"/>
      <c r="BT23" s="388"/>
      <c r="BU23" s="389"/>
      <c r="BV23" s="387">
        <v>132051241</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11380</v>
      </c>
      <c r="R24" s="439"/>
      <c r="S24" s="439"/>
      <c r="T24" s="439"/>
      <c r="U24" s="439"/>
      <c r="V24" s="478"/>
      <c r="W24" s="533"/>
      <c r="X24" s="521"/>
      <c r="Y24" s="522"/>
      <c r="Z24" s="437" t="s">
        <v>155</v>
      </c>
      <c r="AA24" s="417"/>
      <c r="AB24" s="417"/>
      <c r="AC24" s="417"/>
      <c r="AD24" s="417"/>
      <c r="AE24" s="417"/>
      <c r="AF24" s="417"/>
      <c r="AG24" s="418"/>
      <c r="AH24" s="438">
        <v>1650</v>
      </c>
      <c r="AI24" s="439"/>
      <c r="AJ24" s="439"/>
      <c r="AK24" s="439"/>
      <c r="AL24" s="478"/>
      <c r="AM24" s="438">
        <v>5205750</v>
      </c>
      <c r="AN24" s="439"/>
      <c r="AO24" s="439"/>
      <c r="AP24" s="439"/>
      <c r="AQ24" s="439"/>
      <c r="AR24" s="478"/>
      <c r="AS24" s="438">
        <v>3155</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105012320</v>
      </c>
      <c r="BO24" s="388"/>
      <c r="BP24" s="388"/>
      <c r="BQ24" s="388"/>
      <c r="BR24" s="388"/>
      <c r="BS24" s="388"/>
      <c r="BT24" s="388"/>
      <c r="BU24" s="389"/>
      <c r="BV24" s="387">
        <v>104791800</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2</v>
      </c>
      <c r="M25" s="439"/>
      <c r="N25" s="439"/>
      <c r="O25" s="439"/>
      <c r="P25" s="478"/>
      <c r="Q25" s="438">
        <v>8820</v>
      </c>
      <c r="R25" s="439"/>
      <c r="S25" s="439"/>
      <c r="T25" s="439"/>
      <c r="U25" s="439"/>
      <c r="V25" s="478"/>
      <c r="W25" s="533"/>
      <c r="X25" s="521"/>
      <c r="Y25" s="522"/>
      <c r="Z25" s="437" t="s">
        <v>158</v>
      </c>
      <c r="AA25" s="417"/>
      <c r="AB25" s="417"/>
      <c r="AC25" s="417"/>
      <c r="AD25" s="417"/>
      <c r="AE25" s="417"/>
      <c r="AF25" s="417"/>
      <c r="AG25" s="418"/>
      <c r="AH25" s="438" t="s">
        <v>123</v>
      </c>
      <c r="AI25" s="439"/>
      <c r="AJ25" s="439"/>
      <c r="AK25" s="439"/>
      <c r="AL25" s="478"/>
      <c r="AM25" s="438" t="s">
        <v>123</v>
      </c>
      <c r="AN25" s="439"/>
      <c r="AO25" s="439"/>
      <c r="AP25" s="439"/>
      <c r="AQ25" s="439"/>
      <c r="AR25" s="478"/>
      <c r="AS25" s="438" t="s">
        <v>123</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19676079</v>
      </c>
      <c r="BO25" s="351"/>
      <c r="BP25" s="351"/>
      <c r="BQ25" s="351"/>
      <c r="BR25" s="351"/>
      <c r="BS25" s="351"/>
      <c r="BT25" s="351"/>
      <c r="BU25" s="352"/>
      <c r="BV25" s="350">
        <v>22300127</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7210</v>
      </c>
      <c r="R26" s="439"/>
      <c r="S26" s="439"/>
      <c r="T26" s="439"/>
      <c r="U26" s="439"/>
      <c r="V26" s="478"/>
      <c r="W26" s="533"/>
      <c r="X26" s="521"/>
      <c r="Y26" s="522"/>
      <c r="Z26" s="437" t="s">
        <v>161</v>
      </c>
      <c r="AA26" s="543"/>
      <c r="AB26" s="543"/>
      <c r="AC26" s="543"/>
      <c r="AD26" s="543"/>
      <c r="AE26" s="543"/>
      <c r="AF26" s="543"/>
      <c r="AG26" s="544"/>
      <c r="AH26" s="438">
        <v>253</v>
      </c>
      <c r="AI26" s="439"/>
      <c r="AJ26" s="439"/>
      <c r="AK26" s="439"/>
      <c r="AL26" s="478"/>
      <c r="AM26" s="438">
        <v>828828</v>
      </c>
      <c r="AN26" s="439"/>
      <c r="AO26" s="439"/>
      <c r="AP26" s="439"/>
      <c r="AQ26" s="439"/>
      <c r="AR26" s="478"/>
      <c r="AS26" s="438">
        <v>3276</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123</v>
      </c>
      <c r="BO26" s="388"/>
      <c r="BP26" s="388"/>
      <c r="BQ26" s="388"/>
      <c r="BR26" s="388"/>
      <c r="BS26" s="388"/>
      <c r="BT26" s="388"/>
      <c r="BU26" s="389"/>
      <c r="BV26" s="387" t="s">
        <v>123</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7110</v>
      </c>
      <c r="R27" s="439"/>
      <c r="S27" s="439"/>
      <c r="T27" s="439"/>
      <c r="U27" s="439"/>
      <c r="V27" s="478"/>
      <c r="W27" s="533"/>
      <c r="X27" s="521"/>
      <c r="Y27" s="522"/>
      <c r="Z27" s="437" t="s">
        <v>164</v>
      </c>
      <c r="AA27" s="417"/>
      <c r="AB27" s="417"/>
      <c r="AC27" s="417"/>
      <c r="AD27" s="417"/>
      <c r="AE27" s="417"/>
      <c r="AF27" s="417"/>
      <c r="AG27" s="418"/>
      <c r="AH27" s="438">
        <v>71</v>
      </c>
      <c r="AI27" s="439"/>
      <c r="AJ27" s="439"/>
      <c r="AK27" s="439"/>
      <c r="AL27" s="478"/>
      <c r="AM27" s="438">
        <v>277217</v>
      </c>
      <c r="AN27" s="439"/>
      <c r="AO27" s="439"/>
      <c r="AP27" s="439"/>
      <c r="AQ27" s="439"/>
      <c r="AR27" s="478"/>
      <c r="AS27" s="438">
        <v>3904</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4797500</v>
      </c>
      <c r="BO27" s="557"/>
      <c r="BP27" s="557"/>
      <c r="BQ27" s="557"/>
      <c r="BR27" s="557"/>
      <c r="BS27" s="557"/>
      <c r="BT27" s="557"/>
      <c r="BU27" s="558"/>
      <c r="BV27" s="556">
        <v>4797500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6450</v>
      </c>
      <c r="R28" s="439"/>
      <c r="S28" s="439"/>
      <c r="T28" s="439"/>
      <c r="U28" s="439"/>
      <c r="V28" s="478"/>
      <c r="W28" s="533"/>
      <c r="X28" s="521"/>
      <c r="Y28" s="522"/>
      <c r="Z28" s="437" t="s">
        <v>167</v>
      </c>
      <c r="AA28" s="417"/>
      <c r="AB28" s="417"/>
      <c r="AC28" s="417"/>
      <c r="AD28" s="417"/>
      <c r="AE28" s="417"/>
      <c r="AF28" s="417"/>
      <c r="AG28" s="418"/>
      <c r="AH28" s="438" t="s">
        <v>123</v>
      </c>
      <c r="AI28" s="439"/>
      <c r="AJ28" s="439"/>
      <c r="AK28" s="439"/>
      <c r="AL28" s="478"/>
      <c r="AM28" s="438" t="s">
        <v>123</v>
      </c>
      <c r="AN28" s="439"/>
      <c r="AO28" s="439"/>
      <c r="AP28" s="439"/>
      <c r="AQ28" s="439"/>
      <c r="AR28" s="478"/>
      <c r="AS28" s="438" t="s">
        <v>123</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9189856</v>
      </c>
      <c r="BO28" s="351"/>
      <c r="BP28" s="351"/>
      <c r="BQ28" s="351"/>
      <c r="BR28" s="351"/>
      <c r="BS28" s="351"/>
      <c r="BT28" s="351"/>
      <c r="BU28" s="352"/>
      <c r="BV28" s="350">
        <v>10354631</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36</v>
      </c>
      <c r="M29" s="439"/>
      <c r="N29" s="439"/>
      <c r="O29" s="439"/>
      <c r="P29" s="478"/>
      <c r="Q29" s="438">
        <v>6170</v>
      </c>
      <c r="R29" s="439"/>
      <c r="S29" s="439"/>
      <c r="T29" s="439"/>
      <c r="U29" s="439"/>
      <c r="V29" s="478"/>
      <c r="W29" s="534"/>
      <c r="X29" s="535"/>
      <c r="Y29" s="536"/>
      <c r="Z29" s="437" t="s">
        <v>171</v>
      </c>
      <c r="AA29" s="417"/>
      <c r="AB29" s="417"/>
      <c r="AC29" s="417"/>
      <c r="AD29" s="417"/>
      <c r="AE29" s="417"/>
      <c r="AF29" s="417"/>
      <c r="AG29" s="418"/>
      <c r="AH29" s="438">
        <v>1721</v>
      </c>
      <c r="AI29" s="439"/>
      <c r="AJ29" s="439"/>
      <c r="AK29" s="439"/>
      <c r="AL29" s="478"/>
      <c r="AM29" s="438">
        <v>5482967</v>
      </c>
      <c r="AN29" s="439"/>
      <c r="AO29" s="439"/>
      <c r="AP29" s="439"/>
      <c r="AQ29" s="439"/>
      <c r="AR29" s="478"/>
      <c r="AS29" s="438">
        <v>3186</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305006</v>
      </c>
      <c r="BO29" s="388"/>
      <c r="BP29" s="388"/>
      <c r="BQ29" s="388"/>
      <c r="BR29" s="388"/>
      <c r="BS29" s="388"/>
      <c r="BT29" s="388"/>
      <c r="BU29" s="389"/>
      <c r="BV29" s="387">
        <v>299417</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99.8</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4471330</v>
      </c>
      <c r="BO30" s="557"/>
      <c r="BP30" s="557"/>
      <c r="BQ30" s="557"/>
      <c r="BR30" s="557"/>
      <c r="BS30" s="557"/>
      <c r="BT30" s="557"/>
      <c r="BU30" s="558"/>
      <c r="BV30" s="556">
        <v>2205257</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4</v>
      </c>
      <c r="V34" s="568"/>
      <c r="W34" s="569" t="str">
        <f>IF('各会計、関係団体の財政状況及び健全化判断比率'!B28="","",'各会計、関係団体の財政状況及び健全化判断比率'!B28)</f>
        <v>国民健康保険費特別会計</v>
      </c>
      <c r="X34" s="569"/>
      <c r="Y34" s="569"/>
      <c r="Z34" s="569"/>
      <c r="AA34" s="569"/>
      <c r="AB34" s="569"/>
      <c r="AC34" s="569"/>
      <c r="AD34" s="569"/>
      <c r="AE34" s="569"/>
      <c r="AF34" s="569"/>
      <c r="AG34" s="569"/>
      <c r="AH34" s="569"/>
      <c r="AI34" s="569"/>
      <c r="AJ34" s="569"/>
      <c r="AK34" s="569"/>
      <c r="AL34" s="167"/>
      <c r="AM34" s="568">
        <f>IF(AO34="","",MAX(C34:D43,U34:V43)+1)</f>
        <v>7</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10</v>
      </c>
      <c r="BF34" s="568"/>
      <c r="BG34" s="569" t="str">
        <f>IF('各会計、関係団体の財政状況及び健全化判断比率'!B34="","",'各会計、関係団体の財政状況及び健全化判断比率'!B34)</f>
        <v>農業集落排水事業費特別会計</v>
      </c>
      <c r="BH34" s="569"/>
      <c r="BI34" s="569"/>
      <c r="BJ34" s="569"/>
      <c r="BK34" s="569"/>
      <c r="BL34" s="569"/>
      <c r="BM34" s="569"/>
      <c r="BN34" s="569"/>
      <c r="BO34" s="569"/>
      <c r="BP34" s="569"/>
      <c r="BQ34" s="569"/>
      <c r="BR34" s="569"/>
      <c r="BS34" s="569"/>
      <c r="BT34" s="569"/>
      <c r="BU34" s="569"/>
      <c r="BV34" s="167"/>
      <c r="BW34" s="568">
        <f>IF(BY34="","",MAX(C34:D43,U34:V43,AM34:AN43,BE34:BF43)+1)</f>
        <v>13</v>
      </c>
      <c r="BX34" s="568"/>
      <c r="BY34" s="569" t="str">
        <f>IF('各会計、関係団体の財政状況及び健全化判断比率'!B68="","",'各会計、関係団体の財政状況及び健全化判断比率'!B68)</f>
        <v>盛岡地区広域消防組合</v>
      </c>
      <c r="BZ34" s="569"/>
      <c r="CA34" s="569"/>
      <c r="CB34" s="569"/>
      <c r="CC34" s="569"/>
      <c r="CD34" s="569"/>
      <c r="CE34" s="569"/>
      <c r="CF34" s="569"/>
      <c r="CG34" s="569"/>
      <c r="CH34" s="569"/>
      <c r="CI34" s="569"/>
      <c r="CJ34" s="569"/>
      <c r="CK34" s="569"/>
      <c r="CL34" s="569"/>
      <c r="CM34" s="569"/>
      <c r="CN34" s="167"/>
      <c r="CO34" s="568">
        <f>IF(CQ34="","",MAX(C34:D43,U34:V43,AM34:AN43,BE34:BF43,BW34:BX43)+1)</f>
        <v>23</v>
      </c>
      <c r="CP34" s="568"/>
      <c r="CQ34" s="569" t="str">
        <f>IF('各会計、関係団体の財政状況及び健全化判断比率'!BS7="","",'各会計、関係団体の財政状況及び健全化判断比率'!BS7)</f>
        <v>（財）地場産業振興センター</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母子父子寡婦福祉資金貸付事業費特別会計</v>
      </c>
      <c r="F35" s="569"/>
      <c r="G35" s="569"/>
      <c r="H35" s="569"/>
      <c r="I35" s="569"/>
      <c r="J35" s="569"/>
      <c r="K35" s="569"/>
      <c r="L35" s="569"/>
      <c r="M35" s="569"/>
      <c r="N35" s="569"/>
      <c r="O35" s="569"/>
      <c r="P35" s="569"/>
      <c r="Q35" s="569"/>
      <c r="R35" s="569"/>
      <c r="S35" s="569"/>
      <c r="T35" s="167"/>
      <c r="U35" s="568">
        <f>IF(W35="","",U34+1)</f>
        <v>5</v>
      </c>
      <c r="V35" s="568"/>
      <c r="W35" s="569" t="str">
        <f>IF('各会計、関係団体の財政状況及び健全化判断比率'!B29="","",'各会計、関係団体の財政状況及び健全化判断比率'!B29)</f>
        <v>介護保険費特別会計</v>
      </c>
      <c r="X35" s="569"/>
      <c r="Y35" s="569"/>
      <c r="Z35" s="569"/>
      <c r="AA35" s="569"/>
      <c r="AB35" s="569"/>
      <c r="AC35" s="569"/>
      <c r="AD35" s="569"/>
      <c r="AE35" s="569"/>
      <c r="AF35" s="569"/>
      <c r="AG35" s="569"/>
      <c r="AH35" s="569"/>
      <c r="AI35" s="569"/>
      <c r="AJ35" s="569"/>
      <c r="AK35" s="569"/>
      <c r="AL35" s="167"/>
      <c r="AM35" s="568">
        <f t="shared" ref="AM35:AM43" si="0">IF(AO35="","",AM34+1)</f>
        <v>8</v>
      </c>
      <c r="AN35" s="568"/>
      <c r="AO35" s="569" t="str">
        <f>IF('各会計、関係団体の財政状況及び健全化判断比率'!B32="","",'各会計、関係団体の財政状況及び健全化判断比率'!B32)</f>
        <v>下水道事業会計</v>
      </c>
      <c r="AP35" s="569"/>
      <c r="AQ35" s="569"/>
      <c r="AR35" s="569"/>
      <c r="AS35" s="569"/>
      <c r="AT35" s="569"/>
      <c r="AU35" s="569"/>
      <c r="AV35" s="569"/>
      <c r="AW35" s="569"/>
      <c r="AX35" s="569"/>
      <c r="AY35" s="569"/>
      <c r="AZ35" s="569"/>
      <c r="BA35" s="569"/>
      <c r="BB35" s="569"/>
      <c r="BC35" s="569"/>
      <c r="BD35" s="167"/>
      <c r="BE35" s="568">
        <f t="shared" ref="BE35:BE43" si="1">IF(BG35="","",BE34+1)</f>
        <v>11</v>
      </c>
      <c r="BF35" s="568"/>
      <c r="BG35" s="569" t="str">
        <f>IF('各会計、関係団体の財政状況及び健全化判断比率'!B35="","",'各会計、関係団体の財政状況及び健全化判断比率'!B35)</f>
        <v>公設浄化槽事業費特別会計</v>
      </c>
      <c r="BH35" s="569"/>
      <c r="BI35" s="569"/>
      <c r="BJ35" s="569"/>
      <c r="BK35" s="569"/>
      <c r="BL35" s="569"/>
      <c r="BM35" s="569"/>
      <c r="BN35" s="569"/>
      <c r="BO35" s="569"/>
      <c r="BP35" s="569"/>
      <c r="BQ35" s="569"/>
      <c r="BR35" s="569"/>
      <c r="BS35" s="569"/>
      <c r="BT35" s="569"/>
      <c r="BU35" s="569"/>
      <c r="BV35" s="167"/>
      <c r="BW35" s="568">
        <f t="shared" ref="BW35:BW43" si="2">IF(BY35="","",BW34+1)</f>
        <v>14</v>
      </c>
      <c r="BX35" s="568"/>
      <c r="BY35" s="569" t="str">
        <f>IF('各会計、関係団体の財政状況及び健全化判断比率'!B69="","",'各会計、関係団体の財政状況及び健全化判断比率'!B69)</f>
        <v>盛岡・紫波地区環境施設組合</v>
      </c>
      <c r="BZ35" s="569"/>
      <c r="CA35" s="569"/>
      <c r="CB35" s="569"/>
      <c r="CC35" s="569"/>
      <c r="CD35" s="569"/>
      <c r="CE35" s="569"/>
      <c r="CF35" s="569"/>
      <c r="CG35" s="569"/>
      <c r="CH35" s="569"/>
      <c r="CI35" s="569"/>
      <c r="CJ35" s="569"/>
      <c r="CK35" s="569"/>
      <c r="CL35" s="569"/>
      <c r="CM35" s="569"/>
      <c r="CN35" s="167"/>
      <c r="CO35" s="568">
        <f t="shared" ref="CO35:CO43" si="3">IF(CQ35="","",CO34+1)</f>
        <v>24</v>
      </c>
      <c r="CP35" s="568"/>
      <c r="CQ35" s="569" t="str">
        <f>IF('各会計、関係団体の財政状況及び健全化判断比率'!BS8="","",'各会計、関係団体の財政状況及び健全化判断比率'!BS8)</f>
        <v>盛岡まちづくり（株）</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土地取得事業費特別会計</v>
      </c>
      <c r="F36" s="569"/>
      <c r="G36" s="569"/>
      <c r="H36" s="569"/>
      <c r="I36" s="569"/>
      <c r="J36" s="569"/>
      <c r="K36" s="569"/>
      <c r="L36" s="569"/>
      <c r="M36" s="569"/>
      <c r="N36" s="569"/>
      <c r="O36" s="569"/>
      <c r="P36" s="569"/>
      <c r="Q36" s="569"/>
      <c r="R36" s="569"/>
      <c r="S36" s="569"/>
      <c r="T36" s="167"/>
      <c r="U36" s="568">
        <f t="shared" ref="U36:U43" si="4">IF(W36="","",U35+1)</f>
        <v>6</v>
      </c>
      <c r="V36" s="568"/>
      <c r="W36" s="569" t="str">
        <f>IF('各会計、関係団体の財政状況及び健全化判断比率'!B30="","",'各会計、関係団体の財政状況及び健全化判断比率'!B30)</f>
        <v>後期高齢者医療費特別会計</v>
      </c>
      <c r="X36" s="569"/>
      <c r="Y36" s="569"/>
      <c r="Z36" s="569"/>
      <c r="AA36" s="569"/>
      <c r="AB36" s="569"/>
      <c r="AC36" s="569"/>
      <c r="AD36" s="569"/>
      <c r="AE36" s="569"/>
      <c r="AF36" s="569"/>
      <c r="AG36" s="569"/>
      <c r="AH36" s="569"/>
      <c r="AI36" s="569"/>
      <c r="AJ36" s="569"/>
      <c r="AK36" s="569"/>
      <c r="AL36" s="167"/>
      <c r="AM36" s="568">
        <f t="shared" si="0"/>
        <v>9</v>
      </c>
      <c r="AN36" s="568"/>
      <c r="AO36" s="569" t="str">
        <f>IF('各会計、関係団体の財政状況及び健全化判断比率'!B33="","",'各会計、関係団体の財政状況及び健全化判断比率'!B33)</f>
        <v>病院事業会計</v>
      </c>
      <c r="AP36" s="569"/>
      <c r="AQ36" s="569"/>
      <c r="AR36" s="569"/>
      <c r="AS36" s="569"/>
      <c r="AT36" s="569"/>
      <c r="AU36" s="569"/>
      <c r="AV36" s="569"/>
      <c r="AW36" s="569"/>
      <c r="AX36" s="569"/>
      <c r="AY36" s="569"/>
      <c r="AZ36" s="569"/>
      <c r="BA36" s="569"/>
      <c r="BB36" s="569"/>
      <c r="BC36" s="569"/>
      <c r="BD36" s="167"/>
      <c r="BE36" s="568">
        <f t="shared" si="1"/>
        <v>12</v>
      </c>
      <c r="BF36" s="568"/>
      <c r="BG36" s="569" t="str">
        <f>IF('各会計、関係団体の財政状況及び健全化判断比率'!B36="","",'各会計、関係団体の財政状況及び健全化判断比率'!B36)</f>
        <v>中央卸売市場費特別会計</v>
      </c>
      <c r="BH36" s="569"/>
      <c r="BI36" s="569"/>
      <c r="BJ36" s="569"/>
      <c r="BK36" s="569"/>
      <c r="BL36" s="569"/>
      <c r="BM36" s="569"/>
      <c r="BN36" s="569"/>
      <c r="BO36" s="569"/>
      <c r="BP36" s="569"/>
      <c r="BQ36" s="569"/>
      <c r="BR36" s="569"/>
      <c r="BS36" s="569"/>
      <c r="BT36" s="569"/>
      <c r="BU36" s="569"/>
      <c r="BV36" s="167"/>
      <c r="BW36" s="568">
        <f t="shared" si="2"/>
        <v>15</v>
      </c>
      <c r="BX36" s="568"/>
      <c r="BY36" s="569" t="str">
        <f>IF('各会計、関係団体の財政状況及び健全化判断比率'!B70="","",'各会計、関係団体の財政状況及び健全化判断比率'!B70)</f>
        <v>紫波・稗貫衛生処理組合</v>
      </c>
      <c r="BZ36" s="569"/>
      <c r="CA36" s="569"/>
      <c r="CB36" s="569"/>
      <c r="CC36" s="569"/>
      <c r="CD36" s="569"/>
      <c r="CE36" s="569"/>
      <c r="CF36" s="569"/>
      <c r="CG36" s="569"/>
      <c r="CH36" s="569"/>
      <c r="CI36" s="569"/>
      <c r="CJ36" s="569"/>
      <c r="CK36" s="569"/>
      <c r="CL36" s="569"/>
      <c r="CM36" s="569"/>
      <c r="CN36" s="167"/>
      <c r="CO36" s="568">
        <f t="shared" si="3"/>
        <v>25</v>
      </c>
      <c r="CP36" s="568"/>
      <c r="CQ36" s="569" t="str">
        <f>IF('各会計、関係団体の財政状況及び健全化判断比率'!BS9="","",'各会計、関係団体の財政状況及び健全化判断比率'!BS9)</f>
        <v>（財）盛岡観光コンベンション協会</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16</v>
      </c>
      <c r="BX37" s="568"/>
      <c r="BY37" s="569" t="str">
        <f>IF('各会計、関係団体の財政状況及び健全化判断比率'!B71="","",'各会計、関係団体の財政状況及び健全化判断比率'!B71)</f>
        <v>盛岡地区衛生処理組合</v>
      </c>
      <c r="BZ37" s="569"/>
      <c r="CA37" s="569"/>
      <c r="CB37" s="569"/>
      <c r="CC37" s="569"/>
      <c r="CD37" s="569"/>
      <c r="CE37" s="569"/>
      <c r="CF37" s="569"/>
      <c r="CG37" s="569"/>
      <c r="CH37" s="569"/>
      <c r="CI37" s="569"/>
      <c r="CJ37" s="569"/>
      <c r="CK37" s="569"/>
      <c r="CL37" s="569"/>
      <c r="CM37" s="569"/>
      <c r="CN37" s="167"/>
      <c r="CO37" s="568">
        <f t="shared" si="3"/>
        <v>26</v>
      </c>
      <c r="CP37" s="568"/>
      <c r="CQ37" s="569" t="str">
        <f>IF('各会計、関係団体の財政状況及び健全化判断比率'!BS10="","",'各会計、関係団体の財政状況及び健全化判断比率'!BS10)</f>
        <v>たまやま振興</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17</v>
      </c>
      <c r="BX38" s="568"/>
      <c r="BY38" s="569" t="str">
        <f>IF('各会計、関係団体の財政状況及び健全化判断比率'!B72="","",'各会計、関係団体の財政状況及び健全化判断比率'!B72)</f>
        <v>盛岡市・矢巾町都市計画事業等組合</v>
      </c>
      <c r="BZ38" s="569"/>
      <c r="CA38" s="569"/>
      <c r="CB38" s="569"/>
      <c r="CC38" s="569"/>
      <c r="CD38" s="569"/>
      <c r="CE38" s="569"/>
      <c r="CF38" s="569"/>
      <c r="CG38" s="569"/>
      <c r="CH38" s="569"/>
      <c r="CI38" s="569"/>
      <c r="CJ38" s="569"/>
      <c r="CK38" s="569"/>
      <c r="CL38" s="569"/>
      <c r="CM38" s="569"/>
      <c r="CN38" s="167"/>
      <c r="CO38" s="568">
        <f t="shared" si="3"/>
        <v>27</v>
      </c>
      <c r="CP38" s="568"/>
      <c r="CQ38" s="569" t="str">
        <f>IF('各会計、関係団体の財政状況及び健全化判断比率'!BS11="","",'各会計、関係団体の財政状況及び健全化判断比率'!BS11)</f>
        <v>盛岡地区広域土地開発公社</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18</v>
      </c>
      <c r="BX39" s="568"/>
      <c r="BY39" s="569" t="str">
        <f>IF('各会計、関係団体の財政状況及び健全化判断比率'!B73="","",'各会計、関係団体の財政状況及び健全化判断比率'!B73)</f>
        <v>矢櫃山造林一部組合</v>
      </c>
      <c r="BZ39" s="569"/>
      <c r="CA39" s="569"/>
      <c r="CB39" s="569"/>
      <c r="CC39" s="569"/>
      <c r="CD39" s="569"/>
      <c r="CE39" s="569"/>
      <c r="CF39" s="569"/>
      <c r="CG39" s="569"/>
      <c r="CH39" s="569"/>
      <c r="CI39" s="569"/>
      <c r="CJ39" s="569"/>
      <c r="CK39" s="569"/>
      <c r="CL39" s="569"/>
      <c r="CM39" s="569"/>
      <c r="CN39" s="167"/>
      <c r="CO39" s="568">
        <f t="shared" si="3"/>
        <v>28</v>
      </c>
      <c r="CP39" s="568"/>
      <c r="CQ39" s="569" t="str">
        <f>IF('各会計、関係団体の財政状況及び健全化判断比率'!BS12="","",'各会計、関係団体の財政状況及び健全化判断比率'!BS12)</f>
        <v>（株）盛岡地域交流センター</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19</v>
      </c>
      <c r="BX40" s="568"/>
      <c r="BY40" s="569" t="str">
        <f>IF('各会計、関係団体の財政状況及び健全化判断比率'!B74="","",'各会計、関係団体の財政状況及び健全化判断比率'!B74)</f>
        <v>岩手・玉山環境組合</v>
      </c>
      <c r="BZ40" s="569"/>
      <c r="CA40" s="569"/>
      <c r="CB40" s="569"/>
      <c r="CC40" s="569"/>
      <c r="CD40" s="569"/>
      <c r="CE40" s="569"/>
      <c r="CF40" s="569"/>
      <c r="CG40" s="569"/>
      <c r="CH40" s="569"/>
      <c r="CI40" s="569"/>
      <c r="CJ40" s="569"/>
      <c r="CK40" s="569"/>
      <c r="CL40" s="569"/>
      <c r="CM40" s="569"/>
      <c r="CN40" s="167"/>
      <c r="CO40" s="568">
        <f t="shared" si="3"/>
        <v>29</v>
      </c>
      <c r="CP40" s="568"/>
      <c r="CQ40" s="569" t="str">
        <f>IF('各会計、関係団体の財政状況及び健全化判断比率'!BS13="","",'各会計、関係団体の財政状況及び健全化判断比率'!BS13)</f>
        <v>（財）盛岡国際交流協会</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20</v>
      </c>
      <c r="BX41" s="568"/>
      <c r="BY41" s="569" t="str">
        <f>IF('各会計、関係団体の財政状況及び健全化判断比率'!B75="","",'各会計、関係団体の財政状況及び健全化判断比率'!B75)</f>
        <v>盛岡北部行政事務組合</v>
      </c>
      <c r="BZ41" s="569"/>
      <c r="CA41" s="569"/>
      <c r="CB41" s="569"/>
      <c r="CC41" s="569"/>
      <c r="CD41" s="569"/>
      <c r="CE41" s="569"/>
      <c r="CF41" s="569"/>
      <c r="CG41" s="569"/>
      <c r="CH41" s="569"/>
      <c r="CI41" s="569"/>
      <c r="CJ41" s="569"/>
      <c r="CK41" s="569"/>
      <c r="CL41" s="569"/>
      <c r="CM41" s="569"/>
      <c r="CN41" s="167"/>
      <c r="CO41" s="568">
        <f t="shared" si="3"/>
        <v>30</v>
      </c>
      <c r="CP41" s="568"/>
      <c r="CQ41" s="569" t="str">
        <f>IF('各会計、関係団体の財政状況及び健全化判断比率'!BS14="","",'各会計、関係団体の財政状況及び健全化判断比率'!BS14)</f>
        <v>（社）盛岡市社会福祉事業団</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21</v>
      </c>
      <c r="BX42" s="568"/>
      <c r="BY42" s="569" t="str">
        <f>IF('各会計、関係団体の財政状況及び健全化判断比率'!B76="","",'各会計、関係団体の財政状況及び健全化判断比率'!B76)</f>
        <v>岩手県後期高齢者医療広域連合</v>
      </c>
      <c r="BZ42" s="569"/>
      <c r="CA42" s="569"/>
      <c r="CB42" s="569"/>
      <c r="CC42" s="569"/>
      <c r="CD42" s="569"/>
      <c r="CE42" s="569"/>
      <c r="CF42" s="569"/>
      <c r="CG42" s="569"/>
      <c r="CH42" s="569"/>
      <c r="CI42" s="569"/>
      <c r="CJ42" s="569"/>
      <c r="CK42" s="569"/>
      <c r="CL42" s="569"/>
      <c r="CM42" s="569"/>
      <c r="CN42" s="167"/>
      <c r="CO42" s="568">
        <f t="shared" si="3"/>
        <v>31</v>
      </c>
      <c r="CP42" s="568"/>
      <c r="CQ42" s="569" t="str">
        <f>IF('各会計、関係団体の財政状況及び健全化判断比率'!BS15="","",'各会計、関係団体の財政状況及び健全化判断比率'!BS15)</f>
        <v>盛岡市勤労者福祉サービスセンター</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22</v>
      </c>
      <c r="BX43" s="568"/>
      <c r="BY43" s="569" t="str">
        <f>IF('各会計、関係団体の財政状況及び健全化判断比率'!B77="","",'各会計、関係団体の財政状況及び健全化判断比率'!B77)</f>
        <v>岩手県市町村総合事務組合</v>
      </c>
      <c r="BZ43" s="569"/>
      <c r="CA43" s="569"/>
      <c r="CB43" s="569"/>
      <c r="CC43" s="569"/>
      <c r="CD43" s="569"/>
      <c r="CE43" s="569"/>
      <c r="CF43" s="569"/>
      <c r="CG43" s="569"/>
      <c r="CH43" s="569"/>
      <c r="CI43" s="569"/>
      <c r="CJ43" s="569"/>
      <c r="CK43" s="569"/>
      <c r="CL43" s="569"/>
      <c r="CM43" s="569"/>
      <c r="CN43" s="167"/>
      <c r="CO43" s="568">
        <f t="shared" si="3"/>
        <v>32</v>
      </c>
      <c r="CP43" s="568"/>
      <c r="CQ43" s="569" t="str">
        <f>IF('各会計、関係団体の財政状況及び健全化判断比率'!BS16="","",'各会計、関係団体の財政状況及び健全化判断比率'!BS16)</f>
        <v>（財）盛岡地区勤労者共同福祉センター</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4" t="s">
        <v>529</v>
      </c>
      <c r="D34" s="1154"/>
      <c r="E34" s="1155"/>
      <c r="F34" s="32">
        <v>13.01</v>
      </c>
      <c r="G34" s="33">
        <v>15.37</v>
      </c>
      <c r="H34" s="33">
        <v>16.36</v>
      </c>
      <c r="I34" s="33">
        <v>17.100000000000001</v>
      </c>
      <c r="J34" s="34">
        <v>17.09</v>
      </c>
      <c r="K34" s="22"/>
      <c r="L34" s="22"/>
      <c r="M34" s="22"/>
      <c r="N34" s="22"/>
      <c r="O34" s="22"/>
      <c r="P34" s="22"/>
    </row>
    <row r="35" spans="1:16" ht="39" customHeight="1" x14ac:dyDescent="0.15">
      <c r="A35" s="22"/>
      <c r="B35" s="35"/>
      <c r="C35" s="1148" t="s">
        <v>530</v>
      </c>
      <c r="D35" s="1149"/>
      <c r="E35" s="1150"/>
      <c r="F35" s="36">
        <v>1.73</v>
      </c>
      <c r="G35" s="37">
        <v>1.87</v>
      </c>
      <c r="H35" s="37">
        <v>2.5</v>
      </c>
      <c r="I35" s="37">
        <v>2.92</v>
      </c>
      <c r="J35" s="38">
        <v>3.41</v>
      </c>
      <c r="K35" s="22"/>
      <c r="L35" s="22"/>
      <c r="M35" s="22"/>
      <c r="N35" s="22"/>
      <c r="O35" s="22"/>
      <c r="P35" s="22"/>
    </row>
    <row r="36" spans="1:16" ht="39" customHeight="1" x14ac:dyDescent="0.15">
      <c r="A36" s="22"/>
      <c r="B36" s="35"/>
      <c r="C36" s="1148" t="s">
        <v>531</v>
      </c>
      <c r="D36" s="1149"/>
      <c r="E36" s="1150"/>
      <c r="F36" s="36">
        <v>2.2000000000000002</v>
      </c>
      <c r="G36" s="37">
        <v>1.62</v>
      </c>
      <c r="H36" s="37">
        <v>2.1</v>
      </c>
      <c r="I36" s="37">
        <v>2.63</v>
      </c>
      <c r="J36" s="38">
        <v>1.72</v>
      </c>
      <c r="K36" s="22"/>
      <c r="L36" s="22"/>
      <c r="M36" s="22"/>
      <c r="N36" s="22"/>
      <c r="O36" s="22"/>
      <c r="P36" s="22"/>
    </row>
    <row r="37" spans="1:16" ht="39" customHeight="1" x14ac:dyDescent="0.15">
      <c r="A37" s="22"/>
      <c r="B37" s="35"/>
      <c r="C37" s="1148" t="s">
        <v>532</v>
      </c>
      <c r="D37" s="1149"/>
      <c r="E37" s="1150"/>
      <c r="F37" s="36">
        <v>1.2</v>
      </c>
      <c r="G37" s="37">
        <v>0.4</v>
      </c>
      <c r="H37" s="37">
        <v>0.66</v>
      </c>
      <c r="I37" s="37">
        <v>0.67</v>
      </c>
      <c r="J37" s="38">
        <v>0.61</v>
      </c>
      <c r="K37" s="22"/>
      <c r="L37" s="22"/>
      <c r="M37" s="22"/>
      <c r="N37" s="22"/>
      <c r="O37" s="22"/>
      <c r="P37" s="22"/>
    </row>
    <row r="38" spans="1:16" ht="39" customHeight="1" x14ac:dyDescent="0.15">
      <c r="A38" s="22"/>
      <c r="B38" s="35"/>
      <c r="C38" s="1148" t="s">
        <v>533</v>
      </c>
      <c r="D38" s="1149"/>
      <c r="E38" s="1150"/>
      <c r="F38" s="36">
        <v>0.2</v>
      </c>
      <c r="G38" s="37">
        <v>0.19</v>
      </c>
      <c r="H38" s="37">
        <v>0.14000000000000001</v>
      </c>
      <c r="I38" s="37">
        <v>0.02</v>
      </c>
      <c r="J38" s="38">
        <v>0.36</v>
      </c>
      <c r="K38" s="22"/>
      <c r="L38" s="22"/>
      <c r="M38" s="22"/>
      <c r="N38" s="22"/>
      <c r="O38" s="22"/>
      <c r="P38" s="22"/>
    </row>
    <row r="39" spans="1:16" ht="39" customHeight="1" x14ac:dyDescent="0.15">
      <c r="A39" s="22"/>
      <c r="B39" s="35"/>
      <c r="C39" s="1148" t="s">
        <v>534</v>
      </c>
      <c r="D39" s="1149"/>
      <c r="E39" s="1150"/>
      <c r="F39" s="36">
        <v>0.04</v>
      </c>
      <c r="G39" s="37">
        <v>0.08</v>
      </c>
      <c r="H39" s="37">
        <v>0.13</v>
      </c>
      <c r="I39" s="37">
        <v>0.19</v>
      </c>
      <c r="J39" s="38">
        <v>0.27</v>
      </c>
      <c r="K39" s="22"/>
      <c r="L39" s="22"/>
      <c r="M39" s="22"/>
      <c r="N39" s="22"/>
      <c r="O39" s="22"/>
      <c r="P39" s="22"/>
    </row>
    <row r="40" spans="1:16" ht="39" customHeight="1" x14ac:dyDescent="0.15">
      <c r="A40" s="22"/>
      <c r="B40" s="35"/>
      <c r="C40" s="1148" t="s">
        <v>535</v>
      </c>
      <c r="D40" s="1149"/>
      <c r="E40" s="1150"/>
      <c r="F40" s="36">
        <v>0</v>
      </c>
      <c r="G40" s="37">
        <v>0.18</v>
      </c>
      <c r="H40" s="37">
        <v>0.13</v>
      </c>
      <c r="I40" s="37">
        <v>0.35</v>
      </c>
      <c r="J40" s="38">
        <v>0.13</v>
      </c>
      <c r="K40" s="22"/>
      <c r="L40" s="22"/>
      <c r="M40" s="22"/>
      <c r="N40" s="22"/>
      <c r="O40" s="22"/>
      <c r="P40" s="22"/>
    </row>
    <row r="41" spans="1:16" ht="39" customHeight="1" x14ac:dyDescent="0.15">
      <c r="A41" s="22"/>
      <c r="B41" s="35"/>
      <c r="C41" s="1148" t="s">
        <v>536</v>
      </c>
      <c r="D41" s="1149"/>
      <c r="E41" s="1150"/>
      <c r="F41" s="36">
        <v>0</v>
      </c>
      <c r="G41" s="37">
        <v>0</v>
      </c>
      <c r="H41" s="37">
        <v>0</v>
      </c>
      <c r="I41" s="37">
        <v>0.01</v>
      </c>
      <c r="J41" s="38">
        <v>0.01</v>
      </c>
      <c r="K41" s="22"/>
      <c r="L41" s="22"/>
      <c r="M41" s="22"/>
      <c r="N41" s="22"/>
      <c r="O41" s="22"/>
      <c r="P41" s="22"/>
    </row>
    <row r="42" spans="1:16" ht="39" customHeight="1" x14ac:dyDescent="0.15">
      <c r="A42" s="22"/>
      <c r="B42" s="39"/>
      <c r="C42" s="1148" t="s">
        <v>537</v>
      </c>
      <c r="D42" s="1149"/>
      <c r="E42" s="1150"/>
      <c r="F42" s="36" t="s">
        <v>484</v>
      </c>
      <c r="G42" s="37" t="s">
        <v>484</v>
      </c>
      <c r="H42" s="37" t="s">
        <v>484</v>
      </c>
      <c r="I42" s="37" t="s">
        <v>484</v>
      </c>
      <c r="J42" s="38" t="s">
        <v>484</v>
      </c>
      <c r="K42" s="22"/>
      <c r="L42" s="22"/>
      <c r="M42" s="22"/>
      <c r="N42" s="22"/>
      <c r="O42" s="22"/>
      <c r="P42" s="22"/>
    </row>
    <row r="43" spans="1:16" ht="39" customHeight="1" thickBot="1" x14ac:dyDescent="0.2">
      <c r="A43" s="22"/>
      <c r="B43" s="40"/>
      <c r="C43" s="1151" t="s">
        <v>538</v>
      </c>
      <c r="D43" s="1152"/>
      <c r="E43" s="1153"/>
      <c r="F43" s="41">
        <v>0.27</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14792</v>
      </c>
      <c r="L45" s="60">
        <v>14194</v>
      </c>
      <c r="M45" s="60">
        <v>13315</v>
      </c>
      <c r="N45" s="60">
        <v>12921</v>
      </c>
      <c r="O45" s="61">
        <v>12457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484</v>
      </c>
      <c r="L46" s="64" t="s">
        <v>484</v>
      </c>
      <c r="M46" s="64" t="s">
        <v>484</v>
      </c>
      <c r="N46" s="64" t="s">
        <v>484</v>
      </c>
      <c r="O46" s="65" t="s">
        <v>484</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484</v>
      </c>
      <c r="L47" s="64" t="s">
        <v>484</v>
      </c>
      <c r="M47" s="64" t="s">
        <v>484</v>
      </c>
      <c r="N47" s="64" t="s">
        <v>484</v>
      </c>
      <c r="O47" s="65" t="s">
        <v>484</v>
      </c>
      <c r="P47" s="48"/>
      <c r="Q47" s="48"/>
      <c r="R47" s="48"/>
      <c r="S47" s="48"/>
      <c r="T47" s="48"/>
      <c r="U47" s="48"/>
    </row>
    <row r="48" spans="1:21" ht="30.75" customHeight="1" x14ac:dyDescent="0.15">
      <c r="A48" s="48"/>
      <c r="B48" s="1166"/>
      <c r="C48" s="1167"/>
      <c r="D48" s="62"/>
      <c r="E48" s="1158" t="s">
        <v>15</v>
      </c>
      <c r="F48" s="1158"/>
      <c r="G48" s="1158"/>
      <c r="H48" s="1158"/>
      <c r="I48" s="1158"/>
      <c r="J48" s="1159"/>
      <c r="K48" s="63">
        <v>3938</v>
      </c>
      <c r="L48" s="64">
        <v>3790</v>
      </c>
      <c r="M48" s="64">
        <v>3727</v>
      </c>
      <c r="N48" s="64">
        <v>3772</v>
      </c>
      <c r="O48" s="65">
        <v>3695</v>
      </c>
      <c r="P48" s="48"/>
      <c r="Q48" s="48"/>
      <c r="R48" s="48"/>
      <c r="S48" s="48"/>
      <c r="T48" s="48"/>
      <c r="U48" s="48"/>
    </row>
    <row r="49" spans="1:21" ht="30.75" customHeight="1" x14ac:dyDescent="0.15">
      <c r="A49" s="48"/>
      <c r="B49" s="1166"/>
      <c r="C49" s="1167"/>
      <c r="D49" s="62"/>
      <c r="E49" s="1158" t="s">
        <v>16</v>
      </c>
      <c r="F49" s="1158"/>
      <c r="G49" s="1158"/>
      <c r="H49" s="1158"/>
      <c r="I49" s="1158"/>
      <c r="J49" s="1159"/>
      <c r="K49" s="63">
        <v>493</v>
      </c>
      <c r="L49" s="64">
        <v>491</v>
      </c>
      <c r="M49" s="64">
        <v>496</v>
      </c>
      <c r="N49" s="64">
        <v>501</v>
      </c>
      <c r="O49" s="65">
        <v>472</v>
      </c>
      <c r="P49" s="48"/>
      <c r="Q49" s="48"/>
      <c r="R49" s="48"/>
      <c r="S49" s="48"/>
      <c r="T49" s="48"/>
      <c r="U49" s="48"/>
    </row>
    <row r="50" spans="1:21" ht="30.75" customHeight="1" x14ac:dyDescent="0.15">
      <c r="A50" s="48"/>
      <c r="B50" s="1166"/>
      <c r="C50" s="1167"/>
      <c r="D50" s="62"/>
      <c r="E50" s="1158" t="s">
        <v>17</v>
      </c>
      <c r="F50" s="1158"/>
      <c r="G50" s="1158"/>
      <c r="H50" s="1158"/>
      <c r="I50" s="1158"/>
      <c r="J50" s="1159"/>
      <c r="K50" s="63">
        <v>183</v>
      </c>
      <c r="L50" s="64">
        <v>183</v>
      </c>
      <c r="M50" s="64">
        <v>183</v>
      </c>
      <c r="N50" s="64">
        <v>183</v>
      </c>
      <c r="O50" s="65">
        <v>183</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484</v>
      </c>
      <c r="L51" s="64" t="s">
        <v>484</v>
      </c>
      <c r="M51" s="64" t="s">
        <v>484</v>
      </c>
      <c r="N51" s="64" t="s">
        <v>484</v>
      </c>
      <c r="O51" s="65" t="s">
        <v>484</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12559</v>
      </c>
      <c r="L52" s="64">
        <v>12206</v>
      </c>
      <c r="M52" s="64">
        <v>12479</v>
      </c>
      <c r="N52" s="64">
        <v>11862</v>
      </c>
      <c r="O52" s="65">
        <v>11801</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6847</v>
      </c>
      <c r="L53" s="69">
        <v>6452</v>
      </c>
      <c r="M53" s="69">
        <v>5242</v>
      </c>
      <c r="N53" s="69">
        <v>5515</v>
      </c>
      <c r="O53" s="70">
        <v>5006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80" zoomScaleNormal="80" zoomScaleSheetLayoutView="100" workbookViewId="0">
      <selection activeCell="E43" sqref="E43:H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72" t="s">
        <v>24</v>
      </c>
      <c r="C41" s="1173"/>
      <c r="D41" s="81"/>
      <c r="E41" s="1178" t="s">
        <v>25</v>
      </c>
      <c r="F41" s="1178"/>
      <c r="G41" s="1178"/>
      <c r="H41" s="1179"/>
      <c r="I41" s="82">
        <v>130906</v>
      </c>
      <c r="J41" s="83">
        <v>130299</v>
      </c>
      <c r="K41" s="83">
        <v>130843</v>
      </c>
      <c r="L41" s="83">
        <v>132181</v>
      </c>
      <c r="M41" s="84">
        <v>132055</v>
      </c>
    </row>
    <row r="42" spans="2:13" ht="27.75" customHeight="1" x14ac:dyDescent="0.15">
      <c r="B42" s="1174"/>
      <c r="C42" s="1175"/>
      <c r="D42" s="85"/>
      <c r="E42" s="1180" t="s">
        <v>26</v>
      </c>
      <c r="F42" s="1180"/>
      <c r="G42" s="1180"/>
      <c r="H42" s="1181"/>
      <c r="I42" s="86">
        <v>2563</v>
      </c>
      <c r="J42" s="87">
        <v>2100</v>
      </c>
      <c r="K42" s="87">
        <v>1702</v>
      </c>
      <c r="L42" s="87">
        <v>1318</v>
      </c>
      <c r="M42" s="88">
        <v>975</v>
      </c>
    </row>
    <row r="43" spans="2:13" ht="27.75" customHeight="1" x14ac:dyDescent="0.15">
      <c r="B43" s="1174"/>
      <c r="C43" s="1175"/>
      <c r="D43" s="85"/>
      <c r="E43" s="1180" t="s">
        <v>27</v>
      </c>
      <c r="F43" s="1180"/>
      <c r="G43" s="1180"/>
      <c r="H43" s="1181"/>
      <c r="I43" s="86">
        <v>39806</v>
      </c>
      <c r="J43" s="87">
        <v>42301</v>
      </c>
      <c r="K43" s="87">
        <v>35196</v>
      </c>
      <c r="L43" s="87">
        <v>32355</v>
      </c>
      <c r="M43" s="88">
        <v>29925</v>
      </c>
    </row>
    <row r="44" spans="2:13" ht="27.75" customHeight="1" x14ac:dyDescent="0.15">
      <c r="B44" s="1174"/>
      <c r="C44" s="1175"/>
      <c r="D44" s="85"/>
      <c r="E44" s="1180" t="s">
        <v>28</v>
      </c>
      <c r="F44" s="1180"/>
      <c r="G44" s="1180"/>
      <c r="H44" s="1181"/>
      <c r="I44" s="86">
        <v>2943</v>
      </c>
      <c r="J44" s="87">
        <v>2633</v>
      </c>
      <c r="K44" s="87">
        <v>2385</v>
      </c>
      <c r="L44" s="87">
        <v>2759</v>
      </c>
      <c r="M44" s="88">
        <v>2675</v>
      </c>
    </row>
    <row r="45" spans="2:13" ht="27.75" customHeight="1" x14ac:dyDescent="0.15">
      <c r="B45" s="1174"/>
      <c r="C45" s="1175"/>
      <c r="D45" s="85"/>
      <c r="E45" s="1180" t="s">
        <v>29</v>
      </c>
      <c r="F45" s="1180"/>
      <c r="G45" s="1180"/>
      <c r="H45" s="1181"/>
      <c r="I45" s="86">
        <v>16751</v>
      </c>
      <c r="J45" s="87">
        <v>16619</v>
      </c>
      <c r="K45" s="87">
        <v>15372</v>
      </c>
      <c r="L45" s="87">
        <v>13673</v>
      </c>
      <c r="M45" s="88">
        <v>13920</v>
      </c>
    </row>
    <row r="46" spans="2:13" ht="27.75" customHeight="1" x14ac:dyDescent="0.15">
      <c r="B46" s="1174"/>
      <c r="C46" s="1175"/>
      <c r="D46" s="89"/>
      <c r="E46" s="1180" t="s">
        <v>30</v>
      </c>
      <c r="F46" s="1180"/>
      <c r="G46" s="1180"/>
      <c r="H46" s="1181"/>
      <c r="I46" s="86">
        <v>82</v>
      </c>
      <c r="J46" s="87">
        <v>62</v>
      </c>
      <c r="K46" s="87">
        <v>42</v>
      </c>
      <c r="L46" s="87">
        <v>22</v>
      </c>
      <c r="M46" s="88">
        <v>3</v>
      </c>
    </row>
    <row r="47" spans="2:13" ht="27.75" customHeight="1" x14ac:dyDescent="0.15">
      <c r="B47" s="1174"/>
      <c r="C47" s="1175"/>
      <c r="D47" s="90"/>
      <c r="E47" s="1182" t="s">
        <v>31</v>
      </c>
      <c r="F47" s="1183"/>
      <c r="G47" s="1183"/>
      <c r="H47" s="1184"/>
      <c r="I47" s="86" t="s">
        <v>484</v>
      </c>
      <c r="J47" s="87" t="s">
        <v>484</v>
      </c>
      <c r="K47" s="87" t="s">
        <v>484</v>
      </c>
      <c r="L47" s="87" t="s">
        <v>484</v>
      </c>
      <c r="M47" s="88" t="s">
        <v>484</v>
      </c>
    </row>
    <row r="48" spans="2:13" ht="27.75" customHeight="1" x14ac:dyDescent="0.15">
      <c r="B48" s="1174"/>
      <c r="C48" s="1175"/>
      <c r="D48" s="85"/>
      <c r="E48" s="1180" t="s">
        <v>32</v>
      </c>
      <c r="F48" s="1180"/>
      <c r="G48" s="1180"/>
      <c r="H48" s="1181"/>
      <c r="I48" s="86" t="s">
        <v>484</v>
      </c>
      <c r="J48" s="87" t="s">
        <v>484</v>
      </c>
      <c r="K48" s="87" t="s">
        <v>484</v>
      </c>
      <c r="L48" s="87" t="s">
        <v>484</v>
      </c>
      <c r="M48" s="88" t="s">
        <v>484</v>
      </c>
    </row>
    <row r="49" spans="2:13" ht="27.75" customHeight="1" x14ac:dyDescent="0.15">
      <c r="B49" s="1176"/>
      <c r="C49" s="1177"/>
      <c r="D49" s="85"/>
      <c r="E49" s="1180" t="s">
        <v>33</v>
      </c>
      <c r="F49" s="1180"/>
      <c r="G49" s="1180"/>
      <c r="H49" s="1181"/>
      <c r="I49" s="86" t="s">
        <v>484</v>
      </c>
      <c r="J49" s="87" t="s">
        <v>484</v>
      </c>
      <c r="K49" s="87" t="s">
        <v>484</v>
      </c>
      <c r="L49" s="87" t="s">
        <v>484</v>
      </c>
      <c r="M49" s="88" t="s">
        <v>484</v>
      </c>
    </row>
    <row r="50" spans="2:13" ht="27.75" customHeight="1" x14ac:dyDescent="0.15">
      <c r="B50" s="1185" t="s">
        <v>34</v>
      </c>
      <c r="C50" s="1186"/>
      <c r="D50" s="91"/>
      <c r="E50" s="1180" t="s">
        <v>35</v>
      </c>
      <c r="F50" s="1180"/>
      <c r="G50" s="1180"/>
      <c r="H50" s="1181"/>
      <c r="I50" s="86">
        <v>12231</v>
      </c>
      <c r="J50" s="87">
        <v>14083</v>
      </c>
      <c r="K50" s="87">
        <v>15240</v>
      </c>
      <c r="L50" s="87">
        <v>15138</v>
      </c>
      <c r="M50" s="88">
        <v>16696</v>
      </c>
    </row>
    <row r="51" spans="2:13" ht="27.75" customHeight="1" x14ac:dyDescent="0.15">
      <c r="B51" s="1174"/>
      <c r="C51" s="1175"/>
      <c r="D51" s="85"/>
      <c r="E51" s="1180" t="s">
        <v>36</v>
      </c>
      <c r="F51" s="1180"/>
      <c r="G51" s="1180"/>
      <c r="H51" s="1181"/>
      <c r="I51" s="86">
        <v>24342</v>
      </c>
      <c r="J51" s="87">
        <v>23052</v>
      </c>
      <c r="K51" s="87">
        <v>22282</v>
      </c>
      <c r="L51" s="87">
        <v>21290</v>
      </c>
      <c r="M51" s="88">
        <v>21055</v>
      </c>
    </row>
    <row r="52" spans="2:13" ht="27.75" customHeight="1" x14ac:dyDescent="0.15">
      <c r="B52" s="1176"/>
      <c r="C52" s="1177"/>
      <c r="D52" s="85"/>
      <c r="E52" s="1180" t="s">
        <v>37</v>
      </c>
      <c r="F52" s="1180"/>
      <c r="G52" s="1180"/>
      <c r="H52" s="1181"/>
      <c r="I52" s="86">
        <v>107440</v>
      </c>
      <c r="J52" s="87">
        <v>107764</v>
      </c>
      <c r="K52" s="87">
        <v>106588</v>
      </c>
      <c r="L52" s="87">
        <v>106272</v>
      </c>
      <c r="M52" s="88">
        <v>104665</v>
      </c>
    </row>
    <row r="53" spans="2:13" ht="27.75" customHeight="1" thickBot="1" x14ac:dyDescent="0.2">
      <c r="B53" s="1187" t="s">
        <v>38</v>
      </c>
      <c r="C53" s="1188"/>
      <c r="D53" s="92"/>
      <c r="E53" s="1189" t="s">
        <v>39</v>
      </c>
      <c r="F53" s="1189"/>
      <c r="G53" s="1189"/>
      <c r="H53" s="1190"/>
      <c r="I53" s="93">
        <v>49038</v>
      </c>
      <c r="J53" s="94">
        <v>49116</v>
      </c>
      <c r="K53" s="94">
        <v>41430</v>
      </c>
      <c r="L53" s="94">
        <v>39609</v>
      </c>
      <c r="M53" s="95">
        <v>37137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49352</v>
      </c>
      <c r="E3" s="118"/>
      <c r="F3" s="119">
        <v>41705</v>
      </c>
      <c r="G3" s="120"/>
      <c r="H3" s="121"/>
    </row>
    <row r="4" spans="1:8" x14ac:dyDescent="0.15">
      <c r="A4" s="122"/>
      <c r="B4" s="123"/>
      <c r="C4" s="124"/>
      <c r="D4" s="125">
        <v>23119</v>
      </c>
      <c r="E4" s="126"/>
      <c r="F4" s="127">
        <v>22742</v>
      </c>
      <c r="G4" s="128"/>
      <c r="H4" s="129"/>
    </row>
    <row r="5" spans="1:8" x14ac:dyDescent="0.15">
      <c r="A5" s="110" t="s">
        <v>517</v>
      </c>
      <c r="B5" s="115"/>
      <c r="C5" s="116"/>
      <c r="D5" s="117">
        <v>51160</v>
      </c>
      <c r="E5" s="118"/>
      <c r="F5" s="119">
        <v>47677</v>
      </c>
      <c r="G5" s="120"/>
      <c r="H5" s="121"/>
    </row>
    <row r="6" spans="1:8" x14ac:dyDescent="0.15">
      <c r="A6" s="122"/>
      <c r="B6" s="123"/>
      <c r="C6" s="124"/>
      <c r="D6" s="125">
        <v>18541</v>
      </c>
      <c r="E6" s="126"/>
      <c r="F6" s="127">
        <v>23360</v>
      </c>
      <c r="G6" s="128"/>
      <c r="H6" s="129"/>
    </row>
    <row r="7" spans="1:8" x14ac:dyDescent="0.15">
      <c r="A7" s="110" t="s">
        <v>518</v>
      </c>
      <c r="B7" s="115"/>
      <c r="C7" s="116"/>
      <c r="D7" s="117">
        <v>49798</v>
      </c>
      <c r="E7" s="118"/>
      <c r="F7" s="119">
        <v>51613</v>
      </c>
      <c r="G7" s="120"/>
      <c r="H7" s="121"/>
    </row>
    <row r="8" spans="1:8" x14ac:dyDescent="0.15">
      <c r="A8" s="122"/>
      <c r="B8" s="123"/>
      <c r="C8" s="124"/>
      <c r="D8" s="125">
        <v>20829</v>
      </c>
      <c r="E8" s="126"/>
      <c r="F8" s="127">
        <v>25872</v>
      </c>
      <c r="G8" s="128"/>
      <c r="H8" s="129"/>
    </row>
    <row r="9" spans="1:8" x14ac:dyDescent="0.15">
      <c r="A9" s="110" t="s">
        <v>519</v>
      </c>
      <c r="B9" s="115"/>
      <c r="C9" s="116"/>
      <c r="D9" s="117">
        <v>52196</v>
      </c>
      <c r="E9" s="118"/>
      <c r="F9" s="119">
        <v>50880</v>
      </c>
      <c r="G9" s="120"/>
      <c r="H9" s="121"/>
    </row>
    <row r="10" spans="1:8" x14ac:dyDescent="0.15">
      <c r="A10" s="122"/>
      <c r="B10" s="123"/>
      <c r="C10" s="124"/>
      <c r="D10" s="125">
        <v>20454</v>
      </c>
      <c r="E10" s="126"/>
      <c r="F10" s="127">
        <v>27819</v>
      </c>
      <c r="G10" s="128"/>
      <c r="H10" s="129"/>
    </row>
    <row r="11" spans="1:8" x14ac:dyDescent="0.15">
      <c r="A11" s="110" t="s">
        <v>520</v>
      </c>
      <c r="B11" s="115"/>
      <c r="C11" s="116"/>
      <c r="D11" s="117">
        <v>45531</v>
      </c>
      <c r="E11" s="118"/>
      <c r="F11" s="119">
        <v>46395</v>
      </c>
      <c r="G11" s="120"/>
      <c r="H11" s="121"/>
    </row>
    <row r="12" spans="1:8" x14ac:dyDescent="0.15">
      <c r="A12" s="122"/>
      <c r="B12" s="123"/>
      <c r="C12" s="130"/>
      <c r="D12" s="125">
        <v>19138</v>
      </c>
      <c r="E12" s="126"/>
      <c r="F12" s="127">
        <v>26304</v>
      </c>
      <c r="G12" s="128"/>
      <c r="H12" s="129"/>
    </row>
    <row r="13" spans="1:8" x14ac:dyDescent="0.15">
      <c r="A13" s="110"/>
      <c r="B13" s="115"/>
      <c r="C13" s="131"/>
      <c r="D13" s="132">
        <v>49607</v>
      </c>
      <c r="E13" s="133"/>
      <c r="F13" s="134">
        <v>47654</v>
      </c>
      <c r="G13" s="135"/>
      <c r="H13" s="121"/>
    </row>
    <row r="14" spans="1:8" x14ac:dyDescent="0.15">
      <c r="A14" s="122"/>
      <c r="B14" s="123"/>
      <c r="C14" s="124"/>
      <c r="D14" s="125">
        <v>20416</v>
      </c>
      <c r="E14" s="126"/>
      <c r="F14" s="127">
        <v>25219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2.33</v>
      </c>
      <c r="C19" s="136">
        <f>ROUND(VALUE(SUBSTITUTE(実質収支比率等に係る経年分析!G$48,"▲","-")),2)</f>
        <v>1.7</v>
      </c>
      <c r="D19" s="136">
        <f>ROUND(VALUE(SUBSTITUTE(実質収支比率等に係る経年分析!H$48,"▲","-")),2)</f>
        <v>2.2400000000000002</v>
      </c>
      <c r="E19" s="136">
        <f>ROUND(VALUE(SUBSTITUTE(実質収支比率等に係る経年分析!I$48,"▲","-")),2)</f>
        <v>2.83</v>
      </c>
      <c r="F19" s="136">
        <f>ROUND(VALUE(SUBSTITUTE(実質収支比率等に係る経年分析!J$48,"▲","-")),2)</f>
        <v>2</v>
      </c>
    </row>
    <row r="20" spans="1:11" x14ac:dyDescent="0.15">
      <c r="A20" s="136" t="s">
        <v>44</v>
      </c>
      <c r="B20" s="136">
        <f>ROUND(VALUE(SUBSTITUTE(実質収支比率等に係る経年分析!F$47,"▲","-")),2)</f>
        <v>12.74</v>
      </c>
      <c r="C20" s="136">
        <f>ROUND(VALUE(SUBSTITUTE(実質収支比率等に係る経年分析!G$47,"▲","-")),2)</f>
        <v>14.72</v>
      </c>
      <c r="D20" s="136">
        <f>ROUND(VALUE(SUBSTITUTE(実質収支比率等に係る経年分析!H$47,"▲","-")),2)</f>
        <v>15.84</v>
      </c>
      <c r="E20" s="136">
        <f>ROUND(VALUE(SUBSTITUTE(実質収支比率等に係る経年分析!I$47,"▲","-")),2)</f>
        <v>16.11</v>
      </c>
      <c r="F20" s="136">
        <f>ROUND(VALUE(SUBSTITUTE(実質収支比率等に係る経年分析!J$47,"▲","-")),2)</f>
        <v>14.34</v>
      </c>
    </row>
    <row r="21" spans="1:11" x14ac:dyDescent="0.15">
      <c r="A21" s="136" t="s">
        <v>45</v>
      </c>
      <c r="B21" s="136">
        <f>IF(ISNUMBER(VALUE(SUBSTITUTE(実質収支比率等に係る経年分析!F$49,"▲","-"))),ROUND(VALUE(SUBSTITUTE(実質収支比率等に係る経年分析!F$49,"▲","-")),2),NA())</f>
        <v>2.0099999999999998</v>
      </c>
      <c r="C21" s="136">
        <f>IF(ISNUMBER(VALUE(SUBSTITUTE(実質収支比率等に係る経年分析!G$49,"▲","-"))),ROUND(VALUE(SUBSTITUTE(実質収支比率等に係る経年分析!G$49,"▲","-")),2),NA())</f>
        <v>1.42</v>
      </c>
      <c r="D21" s="136">
        <f>IF(ISNUMBER(VALUE(SUBSTITUTE(実質収支比率等に係る経年分析!H$49,"▲","-"))),ROUND(VALUE(SUBSTITUTE(実質収支比率等に係る経年分析!H$49,"▲","-")),2),NA())</f>
        <v>1.67</v>
      </c>
      <c r="E21" s="136">
        <f>IF(ISNUMBER(VALUE(SUBSTITUTE(実質収支比率等に係る経年分析!I$49,"▲","-"))),ROUND(VALUE(SUBSTITUTE(実質収支比率等に係る経年分析!I$49,"▲","-")),2),NA())</f>
        <v>0.66</v>
      </c>
      <c r="F21" s="136">
        <f>IF(ISNUMBER(VALUE(SUBSTITUTE(実質収支比率等に係る経年分析!J$49,"▲","-"))),ROUND(VALUE(SUBSTITUTE(実質収支比率等に係る経年分析!J$49,"▲","-")),2),NA())</f>
        <v>-2.66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後期高齢者医療費特別会計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病院事業会計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x14ac:dyDescent="0.15">
      <c r="A31" s="137" t="str">
        <f>IF(連結実質赤字比率に係る赤字・黒字の構成分析!C$39="",NA(),連結実質赤字比率に係る赤字・黒字の構成分析!C$39)</f>
        <v>母子父子寡婦福祉資金貸付事業費特別会計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0.27</v>
      </c>
    </row>
    <row r="32" spans="1:11" x14ac:dyDescent="0.15">
      <c r="A32" s="137" t="str">
        <f>IF(連結実質赤字比率に係る赤字・黒字の構成分析!C$38="",NA(),連結実質赤字比率に係る赤字・黒字の構成分析!C$38)</f>
        <v>介護保険費特別会計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0.14000000000000001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x14ac:dyDescent="0.15">
      <c r="A33" s="137" t="str">
        <f>IF(連結実質赤字比率に係る赤字・黒字の構成分析!C$37="",NA(),連結実質赤字比率に係る赤字・黒字の構成分析!C$37)</f>
        <v>国民健康保険費特別会計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2.2000000000000002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1.72</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3.41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17.100000000000001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17.09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12559</v>
      </c>
      <c r="E42" s="138"/>
      <c r="F42" s="138"/>
      <c r="G42" s="138">
        <f>'実質公債費比率（分子）の構造'!L$52</f>
        <v>12206</v>
      </c>
      <c r="H42" s="138"/>
      <c r="I42" s="138"/>
      <c r="J42" s="138">
        <f>'実質公債費比率（分子）の構造'!M$52</f>
        <v>12479</v>
      </c>
      <c r="K42" s="138"/>
      <c r="L42" s="138"/>
      <c r="M42" s="138">
        <f>'実質公債費比率（分子）の構造'!N$52</f>
        <v>11862</v>
      </c>
      <c r="N42" s="138"/>
      <c r="O42" s="138"/>
      <c r="P42" s="138">
        <f>'実質公債費比率（分子）の構造'!O$52</f>
        <v>11801</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183</v>
      </c>
      <c r="C44" s="138"/>
      <c r="D44" s="138"/>
      <c r="E44" s="138">
        <f>'実質公債費比率（分子）の構造'!L$50</f>
        <v>183</v>
      </c>
      <c r="F44" s="138"/>
      <c r="G44" s="138"/>
      <c r="H44" s="138">
        <f>'実質公債費比率（分子）の構造'!M$50</f>
        <v>183</v>
      </c>
      <c r="I44" s="138"/>
      <c r="J44" s="138"/>
      <c r="K44" s="138">
        <f>'実質公債費比率（分子）の構造'!N$50</f>
        <v>183</v>
      </c>
      <c r="L44" s="138"/>
      <c r="M44" s="138"/>
      <c r="N44" s="138">
        <f>'実質公債費比率（分子）の構造'!O$50</f>
        <v>183</v>
      </c>
      <c r="O44" s="138"/>
      <c r="P44" s="138"/>
    </row>
    <row r="45" spans="1:16" x14ac:dyDescent="0.15">
      <c r="A45" s="138" t="s">
        <v>55</v>
      </c>
      <c r="B45" s="138">
        <f>'実質公債費比率（分子）の構造'!K$49</f>
        <v>493</v>
      </c>
      <c r="C45" s="138"/>
      <c r="D45" s="138"/>
      <c r="E45" s="138">
        <f>'実質公債費比率（分子）の構造'!L$49</f>
        <v>491</v>
      </c>
      <c r="F45" s="138"/>
      <c r="G45" s="138"/>
      <c r="H45" s="138">
        <f>'実質公債費比率（分子）の構造'!M$49</f>
        <v>496</v>
      </c>
      <c r="I45" s="138"/>
      <c r="J45" s="138"/>
      <c r="K45" s="138">
        <f>'実質公債費比率（分子）の構造'!N$49</f>
        <v>501</v>
      </c>
      <c r="L45" s="138"/>
      <c r="M45" s="138"/>
      <c r="N45" s="138">
        <f>'実質公債費比率（分子）の構造'!O$49</f>
        <v>472</v>
      </c>
      <c r="O45" s="138"/>
      <c r="P45" s="138"/>
    </row>
    <row r="46" spans="1:16" x14ac:dyDescent="0.15">
      <c r="A46" s="138" t="s">
        <v>56</v>
      </c>
      <c r="B46" s="138">
        <f>'実質公債費比率（分子）の構造'!K$48</f>
        <v>3938</v>
      </c>
      <c r="C46" s="138"/>
      <c r="D46" s="138"/>
      <c r="E46" s="138">
        <f>'実質公債費比率（分子）の構造'!L$48</f>
        <v>3790</v>
      </c>
      <c r="F46" s="138"/>
      <c r="G46" s="138"/>
      <c r="H46" s="138">
        <f>'実質公債費比率（分子）の構造'!M$48</f>
        <v>3727</v>
      </c>
      <c r="I46" s="138"/>
      <c r="J46" s="138"/>
      <c r="K46" s="138">
        <f>'実質公債費比率（分子）の構造'!N$48</f>
        <v>3772</v>
      </c>
      <c r="L46" s="138"/>
      <c r="M46" s="138"/>
      <c r="N46" s="138">
        <f>'実質公債費比率（分子）の構造'!O$48</f>
        <v>3695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14792</v>
      </c>
      <c r="C49" s="138"/>
      <c r="D49" s="138"/>
      <c r="E49" s="138">
        <f>'実質公債費比率（分子）の構造'!L$45</f>
        <v>14194</v>
      </c>
      <c r="F49" s="138"/>
      <c r="G49" s="138"/>
      <c r="H49" s="138">
        <f>'実質公債費比率（分子）の構造'!M$45</f>
        <v>13315</v>
      </c>
      <c r="I49" s="138"/>
      <c r="J49" s="138"/>
      <c r="K49" s="138">
        <f>'実質公債費比率（分子）の構造'!N$45</f>
        <v>12921</v>
      </c>
      <c r="L49" s="138"/>
      <c r="M49" s="138"/>
      <c r="N49" s="138">
        <f>'実質公債費比率（分子）の構造'!O$45</f>
        <v>12457</v>
      </c>
      <c r="O49" s="138"/>
      <c r="P49" s="138"/>
    </row>
    <row r="50" spans="1:16" x14ac:dyDescent="0.15">
      <c r="A50" s="138" t="s">
        <v>60</v>
      </c>
      <c r="B50" s="138" t="e">
        <f>NA()</f>
        <v>#N/A</v>
      </c>
      <c r="C50" s="138">
        <f>IF(ISNUMBER('実質公債費比率（分子）の構造'!K$53),'実質公債費比率（分子）の構造'!K$53,NA())</f>
        <v>6847</v>
      </c>
      <c r="D50" s="138" t="e">
        <f>NA()</f>
        <v>#N/A</v>
      </c>
      <c r="E50" s="138" t="e">
        <f>NA()</f>
        <v>#N/A</v>
      </c>
      <c r="F50" s="138">
        <f>IF(ISNUMBER('実質公債費比率（分子）の構造'!L$53),'実質公債費比率（分子）の構造'!L$53,NA())</f>
        <v>6452</v>
      </c>
      <c r="G50" s="138" t="e">
        <f>NA()</f>
        <v>#N/A</v>
      </c>
      <c r="H50" s="138" t="e">
        <f>NA()</f>
        <v>#N/A</v>
      </c>
      <c r="I50" s="138">
        <f>IF(ISNUMBER('実質公債費比率（分子）の構造'!M$53),'実質公債費比率（分子）の構造'!M$53,NA())</f>
        <v>5242</v>
      </c>
      <c r="J50" s="138" t="e">
        <f>NA()</f>
        <v>#N/A</v>
      </c>
      <c r="K50" s="138" t="e">
        <f>NA()</f>
        <v>#N/A</v>
      </c>
      <c r="L50" s="138">
        <f>IF(ISNUMBER('実質公債費比率（分子）の構造'!N$53),'実質公債費比率（分子）の構造'!N$53,NA())</f>
        <v>5515</v>
      </c>
      <c r="M50" s="138" t="e">
        <f>NA()</f>
        <v>#N/A</v>
      </c>
      <c r="N50" s="138" t="e">
        <f>NA()</f>
        <v>#N/A</v>
      </c>
      <c r="O50" s="138">
        <f>IF(ISNUMBER('実質公債費比率（分子）の構造'!O$53),'実質公債費比率（分子）の構造'!O$53,NA())</f>
        <v>5006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107440</v>
      </c>
      <c r="E56" s="137"/>
      <c r="F56" s="137"/>
      <c r="G56" s="137">
        <f>'将来負担比率（分子）の構造'!J$52</f>
        <v>107764</v>
      </c>
      <c r="H56" s="137"/>
      <c r="I56" s="137"/>
      <c r="J56" s="137">
        <f>'将来負担比率（分子）の構造'!K$52</f>
        <v>106588</v>
      </c>
      <c r="K56" s="137"/>
      <c r="L56" s="137"/>
      <c r="M56" s="137">
        <f>'将来負担比率（分子）の構造'!L$52</f>
        <v>106272</v>
      </c>
      <c r="N56" s="137"/>
      <c r="O56" s="137"/>
      <c r="P56" s="137">
        <f>'将来負担比率（分子）の構造'!M$52</f>
        <v>104665</v>
      </c>
    </row>
    <row r="57" spans="1:16" x14ac:dyDescent="0.15">
      <c r="A57" s="137" t="s">
        <v>36</v>
      </c>
      <c r="B57" s="137"/>
      <c r="C57" s="137"/>
      <c r="D57" s="137">
        <f>'将来負担比率（分子）の構造'!I$51</f>
        <v>24342</v>
      </c>
      <c r="E57" s="137"/>
      <c r="F57" s="137"/>
      <c r="G57" s="137">
        <f>'将来負担比率（分子）の構造'!J$51</f>
        <v>23052</v>
      </c>
      <c r="H57" s="137"/>
      <c r="I57" s="137"/>
      <c r="J57" s="137">
        <f>'将来負担比率（分子）の構造'!K$51</f>
        <v>22282</v>
      </c>
      <c r="K57" s="137"/>
      <c r="L57" s="137"/>
      <c r="M57" s="137">
        <f>'将来負担比率（分子）の構造'!L$51</f>
        <v>21290</v>
      </c>
      <c r="N57" s="137"/>
      <c r="O57" s="137"/>
      <c r="P57" s="137">
        <f>'将来負担比率（分子）の構造'!M$51</f>
        <v>21055</v>
      </c>
    </row>
    <row r="58" spans="1:16" x14ac:dyDescent="0.15">
      <c r="A58" s="137" t="s">
        <v>35</v>
      </c>
      <c r="B58" s="137"/>
      <c r="C58" s="137"/>
      <c r="D58" s="137">
        <f>'将来負担比率（分子）の構造'!I$50</f>
        <v>12231</v>
      </c>
      <c r="E58" s="137"/>
      <c r="F58" s="137"/>
      <c r="G58" s="137">
        <f>'将来負担比率（分子）の構造'!J$50</f>
        <v>14083</v>
      </c>
      <c r="H58" s="137"/>
      <c r="I58" s="137"/>
      <c r="J58" s="137">
        <f>'将来負担比率（分子）の構造'!K$50</f>
        <v>15240</v>
      </c>
      <c r="K58" s="137"/>
      <c r="L58" s="137"/>
      <c r="M58" s="137">
        <f>'将来負担比率（分子）の構造'!L$50</f>
        <v>15138</v>
      </c>
      <c r="N58" s="137"/>
      <c r="O58" s="137"/>
      <c r="P58" s="137">
        <f>'将来負担比率（分子）の構造'!M$50</f>
        <v>16696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82</v>
      </c>
      <c r="C61" s="137"/>
      <c r="D61" s="137"/>
      <c r="E61" s="137">
        <f>'将来負担比率（分子）の構造'!J$46</f>
        <v>62</v>
      </c>
      <c r="F61" s="137"/>
      <c r="G61" s="137"/>
      <c r="H61" s="137">
        <f>'将来負担比率（分子）の構造'!K$46</f>
        <v>42</v>
      </c>
      <c r="I61" s="137"/>
      <c r="J61" s="137"/>
      <c r="K61" s="137">
        <f>'将来負担比率（分子）の構造'!L$46</f>
        <v>22</v>
      </c>
      <c r="L61" s="137"/>
      <c r="M61" s="137"/>
      <c r="N61" s="137">
        <f>'将来負担比率（分子）の構造'!M$46</f>
        <v>3</v>
      </c>
      <c r="O61" s="137"/>
      <c r="P61" s="137"/>
    </row>
    <row r="62" spans="1:16" x14ac:dyDescent="0.15">
      <c r="A62" s="137" t="s">
        <v>29</v>
      </c>
      <c r="B62" s="137">
        <f>'将来負担比率（分子）の構造'!I$45</f>
        <v>16751</v>
      </c>
      <c r="C62" s="137"/>
      <c r="D62" s="137"/>
      <c r="E62" s="137">
        <f>'将来負担比率（分子）の構造'!J$45</f>
        <v>16619</v>
      </c>
      <c r="F62" s="137"/>
      <c r="G62" s="137"/>
      <c r="H62" s="137">
        <f>'将来負担比率（分子）の構造'!K$45</f>
        <v>15372</v>
      </c>
      <c r="I62" s="137"/>
      <c r="J62" s="137"/>
      <c r="K62" s="137">
        <f>'将来負担比率（分子）の構造'!L$45</f>
        <v>13673</v>
      </c>
      <c r="L62" s="137"/>
      <c r="M62" s="137"/>
      <c r="N62" s="137">
        <f>'将来負担比率（分子）の構造'!M$45</f>
        <v>13920</v>
      </c>
      <c r="O62" s="137"/>
      <c r="P62" s="137"/>
    </row>
    <row r="63" spans="1:16" x14ac:dyDescent="0.15">
      <c r="A63" s="137" t="s">
        <v>28</v>
      </c>
      <c r="B63" s="137">
        <f>'将来負担比率（分子）の構造'!I$44</f>
        <v>2943</v>
      </c>
      <c r="C63" s="137"/>
      <c r="D63" s="137"/>
      <c r="E63" s="137">
        <f>'将来負担比率（分子）の構造'!J$44</f>
        <v>2633</v>
      </c>
      <c r="F63" s="137"/>
      <c r="G63" s="137"/>
      <c r="H63" s="137">
        <f>'将来負担比率（分子）の構造'!K$44</f>
        <v>2385</v>
      </c>
      <c r="I63" s="137"/>
      <c r="J63" s="137"/>
      <c r="K63" s="137">
        <f>'将来負担比率（分子）の構造'!L$44</f>
        <v>2759</v>
      </c>
      <c r="L63" s="137"/>
      <c r="M63" s="137"/>
      <c r="N63" s="137">
        <f>'将来負担比率（分子）の構造'!M$44</f>
        <v>2675</v>
      </c>
      <c r="O63" s="137"/>
      <c r="P63" s="137"/>
    </row>
    <row r="64" spans="1:16" x14ac:dyDescent="0.15">
      <c r="A64" s="137" t="s">
        <v>27</v>
      </c>
      <c r="B64" s="137">
        <f>'将来負担比率（分子）の構造'!I$43</f>
        <v>39806</v>
      </c>
      <c r="C64" s="137"/>
      <c r="D64" s="137"/>
      <c r="E64" s="137">
        <f>'将来負担比率（分子）の構造'!J$43</f>
        <v>42301</v>
      </c>
      <c r="F64" s="137"/>
      <c r="G64" s="137"/>
      <c r="H64" s="137">
        <f>'将来負担比率（分子）の構造'!K$43</f>
        <v>35196</v>
      </c>
      <c r="I64" s="137"/>
      <c r="J64" s="137"/>
      <c r="K64" s="137">
        <f>'将来負担比率（分子）の構造'!L$43</f>
        <v>32355</v>
      </c>
      <c r="L64" s="137"/>
      <c r="M64" s="137"/>
      <c r="N64" s="137">
        <f>'将来負担比率（分子）の構造'!M$43</f>
        <v>29925</v>
      </c>
      <c r="O64" s="137"/>
      <c r="P64" s="137"/>
    </row>
    <row r="65" spans="1:16" x14ac:dyDescent="0.15">
      <c r="A65" s="137" t="s">
        <v>26</v>
      </c>
      <c r="B65" s="137">
        <f>'将来負担比率（分子）の構造'!I$42</f>
        <v>2563</v>
      </c>
      <c r="C65" s="137"/>
      <c r="D65" s="137"/>
      <c r="E65" s="137">
        <f>'将来負担比率（分子）の構造'!J$42</f>
        <v>2100</v>
      </c>
      <c r="F65" s="137"/>
      <c r="G65" s="137"/>
      <c r="H65" s="137">
        <f>'将来負担比率（分子）の構造'!K$42</f>
        <v>1702</v>
      </c>
      <c r="I65" s="137"/>
      <c r="J65" s="137"/>
      <c r="K65" s="137">
        <f>'将来負担比率（分子）の構造'!L$42</f>
        <v>1318</v>
      </c>
      <c r="L65" s="137"/>
      <c r="M65" s="137"/>
      <c r="N65" s="137">
        <f>'将来負担比率（分子）の構造'!M$42</f>
        <v>975</v>
      </c>
      <c r="O65" s="137"/>
      <c r="P65" s="137"/>
    </row>
    <row r="66" spans="1:16" x14ac:dyDescent="0.15">
      <c r="A66" s="137" t="s">
        <v>25</v>
      </c>
      <c r="B66" s="137">
        <f>'将来負担比率（分子）の構造'!I$41</f>
        <v>130906</v>
      </c>
      <c r="C66" s="137"/>
      <c r="D66" s="137"/>
      <c r="E66" s="137">
        <f>'将来負担比率（分子）の構造'!J$41</f>
        <v>130299</v>
      </c>
      <c r="F66" s="137"/>
      <c r="G66" s="137"/>
      <c r="H66" s="137">
        <f>'将来負担比率（分子）の構造'!K$41</f>
        <v>130843</v>
      </c>
      <c r="I66" s="137"/>
      <c r="J66" s="137"/>
      <c r="K66" s="137">
        <f>'将来負担比率（分子）の構造'!L$41</f>
        <v>132181</v>
      </c>
      <c r="L66" s="137"/>
      <c r="M66" s="137"/>
      <c r="N66" s="137">
        <f>'将来負担比率（分子）の構造'!M$41</f>
        <v>132055</v>
      </c>
      <c r="O66" s="137"/>
      <c r="P66" s="137"/>
    </row>
    <row r="67" spans="1:16" x14ac:dyDescent="0.15">
      <c r="A67" s="137" t="s">
        <v>64</v>
      </c>
      <c r="B67" s="137" t="e">
        <f>NA()</f>
        <v>#N/A</v>
      </c>
      <c r="C67" s="137">
        <f>IF(ISNUMBER('将来負担比率（分子）の構造'!I$53), IF('将来負担比率（分子）の構造'!I$53 &lt; 0, 0, '将来負担比率（分子）の構造'!I$53), NA())</f>
        <v>49038</v>
      </c>
      <c r="D67" s="137" t="e">
        <f>NA()</f>
        <v>#N/A</v>
      </c>
      <c r="E67" s="137" t="e">
        <f>NA()</f>
        <v>#N/A</v>
      </c>
      <c r="F67" s="137">
        <f>IF(ISNUMBER('将来負担比率（分子）の構造'!J$53), IF('将来負担比率（分子）の構造'!J$53 &lt; 0, 0, '将来負担比率（分子）の構造'!J$53), NA())</f>
        <v>49116</v>
      </c>
      <c r="G67" s="137" t="e">
        <f>NA()</f>
        <v>#N/A</v>
      </c>
      <c r="H67" s="137" t="e">
        <f>NA()</f>
        <v>#N/A</v>
      </c>
      <c r="I67" s="137">
        <f>IF(ISNUMBER('将来負担比率（分子）の構造'!K$53), IF('将来負担比率（分子）の構造'!K$53 &lt; 0, 0, '将来負担比率（分子）の構造'!K$53), NA())</f>
        <v>41430</v>
      </c>
      <c r="J67" s="137" t="e">
        <f>NA()</f>
        <v>#N/A</v>
      </c>
      <c r="K67" s="137" t="e">
        <f>NA()</f>
        <v>#N/A</v>
      </c>
      <c r="L67" s="137">
        <f>IF(ISNUMBER('将来負担比率（分子）の構造'!L$53), IF('将来負担比率（分子）の構造'!L$53 &lt; 0, 0, '将来負担比率（分子）の構造'!L$53), NA())</f>
        <v>39609</v>
      </c>
      <c r="M67" s="137" t="e">
        <f>NA()</f>
        <v>#N/A</v>
      </c>
      <c r="N67" s="137" t="e">
        <f>NA()</f>
        <v>#N/A</v>
      </c>
      <c r="O67" s="137">
        <f>IF(ISNUMBER('将来負担比率（分子）の構造'!M$53), IF('将来負担比率（分子）の構造'!M$53 &lt; 0, 0, '将来負担比率（分子）の構造'!M$53), NA())</f>
        <v>37137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42773545</v>
      </c>
      <c r="S5" s="585"/>
      <c r="T5" s="585"/>
      <c r="U5" s="585"/>
      <c r="V5" s="585"/>
      <c r="W5" s="585"/>
      <c r="X5" s="585"/>
      <c r="Y5" s="586"/>
      <c r="Z5" s="587">
        <v>37.799999999999997</v>
      </c>
      <c r="AA5" s="587"/>
      <c r="AB5" s="587"/>
      <c r="AC5" s="587"/>
      <c r="AD5" s="588">
        <v>40684575</v>
      </c>
      <c r="AE5" s="588"/>
      <c r="AF5" s="588"/>
      <c r="AG5" s="588"/>
      <c r="AH5" s="588"/>
      <c r="AI5" s="588"/>
      <c r="AJ5" s="588"/>
      <c r="AK5" s="588"/>
      <c r="AL5" s="589">
        <v>66.599999999999994</v>
      </c>
      <c r="AM5" s="590"/>
      <c r="AN5" s="590"/>
      <c r="AO5" s="591"/>
      <c r="AP5" s="581" t="s">
        <v>210</v>
      </c>
      <c r="AQ5" s="582"/>
      <c r="AR5" s="582"/>
      <c r="AS5" s="582"/>
      <c r="AT5" s="582"/>
      <c r="AU5" s="582"/>
      <c r="AV5" s="582"/>
      <c r="AW5" s="582"/>
      <c r="AX5" s="582"/>
      <c r="AY5" s="582"/>
      <c r="AZ5" s="582"/>
      <c r="BA5" s="582"/>
      <c r="BB5" s="582"/>
      <c r="BC5" s="582"/>
      <c r="BD5" s="582"/>
      <c r="BE5" s="582"/>
      <c r="BF5" s="583"/>
      <c r="BG5" s="595">
        <v>40628748</v>
      </c>
      <c r="BH5" s="596"/>
      <c r="BI5" s="596"/>
      <c r="BJ5" s="596"/>
      <c r="BK5" s="596"/>
      <c r="BL5" s="596"/>
      <c r="BM5" s="596"/>
      <c r="BN5" s="597"/>
      <c r="BO5" s="598">
        <v>95</v>
      </c>
      <c r="BP5" s="598"/>
      <c r="BQ5" s="598"/>
      <c r="BR5" s="598"/>
      <c r="BS5" s="599">
        <v>740526</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876756</v>
      </c>
      <c r="S6" s="596"/>
      <c r="T6" s="596"/>
      <c r="U6" s="596"/>
      <c r="V6" s="596"/>
      <c r="W6" s="596"/>
      <c r="X6" s="596"/>
      <c r="Y6" s="597"/>
      <c r="Z6" s="598">
        <v>0.8</v>
      </c>
      <c r="AA6" s="598"/>
      <c r="AB6" s="598"/>
      <c r="AC6" s="598"/>
      <c r="AD6" s="599">
        <v>876756</v>
      </c>
      <c r="AE6" s="599"/>
      <c r="AF6" s="599"/>
      <c r="AG6" s="599"/>
      <c r="AH6" s="599"/>
      <c r="AI6" s="599"/>
      <c r="AJ6" s="599"/>
      <c r="AK6" s="599"/>
      <c r="AL6" s="600">
        <v>1.4</v>
      </c>
      <c r="AM6" s="601"/>
      <c r="AN6" s="601"/>
      <c r="AO6" s="602"/>
      <c r="AP6" s="592" t="s">
        <v>215</v>
      </c>
      <c r="AQ6" s="593"/>
      <c r="AR6" s="593"/>
      <c r="AS6" s="593"/>
      <c r="AT6" s="593"/>
      <c r="AU6" s="593"/>
      <c r="AV6" s="593"/>
      <c r="AW6" s="593"/>
      <c r="AX6" s="593"/>
      <c r="AY6" s="593"/>
      <c r="AZ6" s="593"/>
      <c r="BA6" s="593"/>
      <c r="BB6" s="593"/>
      <c r="BC6" s="593"/>
      <c r="BD6" s="593"/>
      <c r="BE6" s="593"/>
      <c r="BF6" s="594"/>
      <c r="BG6" s="595">
        <v>40628748</v>
      </c>
      <c r="BH6" s="596"/>
      <c r="BI6" s="596"/>
      <c r="BJ6" s="596"/>
      <c r="BK6" s="596"/>
      <c r="BL6" s="596"/>
      <c r="BM6" s="596"/>
      <c r="BN6" s="597"/>
      <c r="BO6" s="598">
        <v>95</v>
      </c>
      <c r="BP6" s="598"/>
      <c r="BQ6" s="598"/>
      <c r="BR6" s="598"/>
      <c r="BS6" s="599">
        <v>740526</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655308</v>
      </c>
      <c r="CS6" s="596"/>
      <c r="CT6" s="596"/>
      <c r="CU6" s="596"/>
      <c r="CV6" s="596"/>
      <c r="CW6" s="596"/>
      <c r="CX6" s="596"/>
      <c r="CY6" s="597"/>
      <c r="CZ6" s="598">
        <v>0.6</v>
      </c>
      <c r="DA6" s="598"/>
      <c r="DB6" s="598"/>
      <c r="DC6" s="598"/>
      <c r="DD6" s="604" t="s">
        <v>217</v>
      </c>
      <c r="DE6" s="596"/>
      <c r="DF6" s="596"/>
      <c r="DG6" s="596"/>
      <c r="DH6" s="596"/>
      <c r="DI6" s="596"/>
      <c r="DJ6" s="596"/>
      <c r="DK6" s="596"/>
      <c r="DL6" s="596"/>
      <c r="DM6" s="596"/>
      <c r="DN6" s="596"/>
      <c r="DO6" s="596"/>
      <c r="DP6" s="597"/>
      <c r="DQ6" s="604">
        <v>650808</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28962</v>
      </c>
      <c r="S7" s="596"/>
      <c r="T7" s="596"/>
      <c r="U7" s="596"/>
      <c r="V7" s="596"/>
      <c r="W7" s="596"/>
      <c r="X7" s="596"/>
      <c r="Y7" s="597"/>
      <c r="Z7" s="598">
        <v>0</v>
      </c>
      <c r="AA7" s="598"/>
      <c r="AB7" s="598"/>
      <c r="AC7" s="598"/>
      <c r="AD7" s="599">
        <v>28962</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21080151</v>
      </c>
      <c r="BH7" s="596"/>
      <c r="BI7" s="596"/>
      <c r="BJ7" s="596"/>
      <c r="BK7" s="596"/>
      <c r="BL7" s="596"/>
      <c r="BM7" s="596"/>
      <c r="BN7" s="597"/>
      <c r="BO7" s="598">
        <v>49.3</v>
      </c>
      <c r="BP7" s="598"/>
      <c r="BQ7" s="598"/>
      <c r="BR7" s="598"/>
      <c r="BS7" s="599">
        <v>740526</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11831631</v>
      </c>
      <c r="CS7" s="596"/>
      <c r="CT7" s="596"/>
      <c r="CU7" s="596"/>
      <c r="CV7" s="596"/>
      <c r="CW7" s="596"/>
      <c r="CX7" s="596"/>
      <c r="CY7" s="597"/>
      <c r="CZ7" s="598">
        <v>10.6</v>
      </c>
      <c r="DA7" s="598"/>
      <c r="DB7" s="598"/>
      <c r="DC7" s="598"/>
      <c r="DD7" s="604">
        <v>700330</v>
      </c>
      <c r="DE7" s="596"/>
      <c r="DF7" s="596"/>
      <c r="DG7" s="596"/>
      <c r="DH7" s="596"/>
      <c r="DI7" s="596"/>
      <c r="DJ7" s="596"/>
      <c r="DK7" s="596"/>
      <c r="DL7" s="596"/>
      <c r="DM7" s="596"/>
      <c r="DN7" s="596"/>
      <c r="DO7" s="596"/>
      <c r="DP7" s="597"/>
      <c r="DQ7" s="604">
        <v>10317741</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72113</v>
      </c>
      <c r="S8" s="596"/>
      <c r="T8" s="596"/>
      <c r="U8" s="596"/>
      <c r="V8" s="596"/>
      <c r="W8" s="596"/>
      <c r="X8" s="596"/>
      <c r="Y8" s="597"/>
      <c r="Z8" s="598">
        <v>0.1</v>
      </c>
      <c r="AA8" s="598"/>
      <c r="AB8" s="598"/>
      <c r="AC8" s="598"/>
      <c r="AD8" s="599">
        <v>72113</v>
      </c>
      <c r="AE8" s="599"/>
      <c r="AF8" s="599"/>
      <c r="AG8" s="599"/>
      <c r="AH8" s="599"/>
      <c r="AI8" s="599"/>
      <c r="AJ8" s="599"/>
      <c r="AK8" s="599"/>
      <c r="AL8" s="600">
        <v>0.1</v>
      </c>
      <c r="AM8" s="601"/>
      <c r="AN8" s="601"/>
      <c r="AO8" s="602"/>
      <c r="AP8" s="592" t="s">
        <v>222</v>
      </c>
      <c r="AQ8" s="593"/>
      <c r="AR8" s="593"/>
      <c r="AS8" s="593"/>
      <c r="AT8" s="593"/>
      <c r="AU8" s="593"/>
      <c r="AV8" s="593"/>
      <c r="AW8" s="593"/>
      <c r="AX8" s="593"/>
      <c r="AY8" s="593"/>
      <c r="AZ8" s="593"/>
      <c r="BA8" s="593"/>
      <c r="BB8" s="593"/>
      <c r="BC8" s="593"/>
      <c r="BD8" s="593"/>
      <c r="BE8" s="593"/>
      <c r="BF8" s="594"/>
      <c r="BG8" s="595">
        <v>508721</v>
      </c>
      <c r="BH8" s="596"/>
      <c r="BI8" s="596"/>
      <c r="BJ8" s="596"/>
      <c r="BK8" s="596"/>
      <c r="BL8" s="596"/>
      <c r="BM8" s="596"/>
      <c r="BN8" s="597"/>
      <c r="BO8" s="598">
        <v>1.2</v>
      </c>
      <c r="BP8" s="598"/>
      <c r="BQ8" s="598"/>
      <c r="BR8" s="598"/>
      <c r="BS8" s="604" t="s">
        <v>113</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43550056</v>
      </c>
      <c r="CS8" s="596"/>
      <c r="CT8" s="596"/>
      <c r="CU8" s="596"/>
      <c r="CV8" s="596"/>
      <c r="CW8" s="596"/>
      <c r="CX8" s="596"/>
      <c r="CY8" s="597"/>
      <c r="CZ8" s="598">
        <v>39</v>
      </c>
      <c r="DA8" s="598"/>
      <c r="DB8" s="598"/>
      <c r="DC8" s="598"/>
      <c r="DD8" s="604">
        <v>833173</v>
      </c>
      <c r="DE8" s="596"/>
      <c r="DF8" s="596"/>
      <c r="DG8" s="596"/>
      <c r="DH8" s="596"/>
      <c r="DI8" s="596"/>
      <c r="DJ8" s="596"/>
      <c r="DK8" s="596"/>
      <c r="DL8" s="596"/>
      <c r="DM8" s="596"/>
      <c r="DN8" s="596"/>
      <c r="DO8" s="596"/>
      <c r="DP8" s="597"/>
      <c r="DQ8" s="604">
        <v>20047147</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40365</v>
      </c>
      <c r="S9" s="596"/>
      <c r="T9" s="596"/>
      <c r="U9" s="596"/>
      <c r="V9" s="596"/>
      <c r="W9" s="596"/>
      <c r="X9" s="596"/>
      <c r="Y9" s="597"/>
      <c r="Z9" s="598">
        <v>0</v>
      </c>
      <c r="AA9" s="598"/>
      <c r="AB9" s="598"/>
      <c r="AC9" s="598"/>
      <c r="AD9" s="599">
        <v>40365</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15685754</v>
      </c>
      <c r="BH9" s="596"/>
      <c r="BI9" s="596"/>
      <c r="BJ9" s="596"/>
      <c r="BK9" s="596"/>
      <c r="BL9" s="596"/>
      <c r="BM9" s="596"/>
      <c r="BN9" s="597"/>
      <c r="BO9" s="598">
        <v>36.700000000000003</v>
      </c>
      <c r="BP9" s="598"/>
      <c r="BQ9" s="598"/>
      <c r="BR9" s="598"/>
      <c r="BS9" s="604" t="s">
        <v>113</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8441517</v>
      </c>
      <c r="CS9" s="596"/>
      <c r="CT9" s="596"/>
      <c r="CU9" s="596"/>
      <c r="CV9" s="596"/>
      <c r="CW9" s="596"/>
      <c r="CX9" s="596"/>
      <c r="CY9" s="597"/>
      <c r="CZ9" s="598">
        <v>7.6</v>
      </c>
      <c r="DA9" s="598"/>
      <c r="DB9" s="598"/>
      <c r="DC9" s="598"/>
      <c r="DD9" s="604">
        <v>341109</v>
      </c>
      <c r="DE9" s="596"/>
      <c r="DF9" s="596"/>
      <c r="DG9" s="596"/>
      <c r="DH9" s="596"/>
      <c r="DI9" s="596"/>
      <c r="DJ9" s="596"/>
      <c r="DK9" s="596"/>
      <c r="DL9" s="596"/>
      <c r="DM9" s="596"/>
      <c r="DN9" s="596"/>
      <c r="DO9" s="596"/>
      <c r="DP9" s="597"/>
      <c r="DQ9" s="604">
        <v>7322954</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5250372</v>
      </c>
      <c r="S10" s="596"/>
      <c r="T10" s="596"/>
      <c r="U10" s="596"/>
      <c r="V10" s="596"/>
      <c r="W10" s="596"/>
      <c r="X10" s="596"/>
      <c r="Y10" s="597"/>
      <c r="Z10" s="598">
        <v>4.5999999999999996</v>
      </c>
      <c r="AA10" s="598"/>
      <c r="AB10" s="598"/>
      <c r="AC10" s="598"/>
      <c r="AD10" s="599">
        <v>5250372</v>
      </c>
      <c r="AE10" s="599"/>
      <c r="AF10" s="599"/>
      <c r="AG10" s="599"/>
      <c r="AH10" s="599"/>
      <c r="AI10" s="599"/>
      <c r="AJ10" s="599"/>
      <c r="AK10" s="599"/>
      <c r="AL10" s="600">
        <v>8.6</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1148134</v>
      </c>
      <c r="BH10" s="596"/>
      <c r="BI10" s="596"/>
      <c r="BJ10" s="596"/>
      <c r="BK10" s="596"/>
      <c r="BL10" s="596"/>
      <c r="BM10" s="596"/>
      <c r="BN10" s="597"/>
      <c r="BO10" s="598">
        <v>2.7</v>
      </c>
      <c r="BP10" s="598"/>
      <c r="BQ10" s="598"/>
      <c r="BR10" s="598"/>
      <c r="BS10" s="604" t="s">
        <v>113</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219724</v>
      </c>
      <c r="CS10" s="596"/>
      <c r="CT10" s="596"/>
      <c r="CU10" s="596"/>
      <c r="CV10" s="596"/>
      <c r="CW10" s="596"/>
      <c r="CX10" s="596"/>
      <c r="CY10" s="597"/>
      <c r="CZ10" s="598">
        <v>0.2</v>
      </c>
      <c r="DA10" s="598"/>
      <c r="DB10" s="598"/>
      <c r="DC10" s="598"/>
      <c r="DD10" s="604" t="s">
        <v>113</v>
      </c>
      <c r="DE10" s="596"/>
      <c r="DF10" s="596"/>
      <c r="DG10" s="596"/>
      <c r="DH10" s="596"/>
      <c r="DI10" s="596"/>
      <c r="DJ10" s="596"/>
      <c r="DK10" s="596"/>
      <c r="DL10" s="596"/>
      <c r="DM10" s="596"/>
      <c r="DN10" s="596"/>
      <c r="DO10" s="596"/>
      <c r="DP10" s="597"/>
      <c r="DQ10" s="604">
        <v>152342</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v>27205</v>
      </c>
      <c r="S11" s="596"/>
      <c r="T11" s="596"/>
      <c r="U11" s="596"/>
      <c r="V11" s="596"/>
      <c r="W11" s="596"/>
      <c r="X11" s="596"/>
      <c r="Y11" s="597"/>
      <c r="Z11" s="598">
        <v>0</v>
      </c>
      <c r="AA11" s="598"/>
      <c r="AB11" s="598"/>
      <c r="AC11" s="598"/>
      <c r="AD11" s="599">
        <v>27205</v>
      </c>
      <c r="AE11" s="599"/>
      <c r="AF11" s="599"/>
      <c r="AG11" s="599"/>
      <c r="AH11" s="599"/>
      <c r="AI11" s="599"/>
      <c r="AJ11" s="599"/>
      <c r="AK11" s="599"/>
      <c r="AL11" s="600">
        <v>0</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3737542</v>
      </c>
      <c r="BH11" s="596"/>
      <c r="BI11" s="596"/>
      <c r="BJ11" s="596"/>
      <c r="BK11" s="596"/>
      <c r="BL11" s="596"/>
      <c r="BM11" s="596"/>
      <c r="BN11" s="597"/>
      <c r="BO11" s="598">
        <v>8.6999999999999993</v>
      </c>
      <c r="BP11" s="598"/>
      <c r="BQ11" s="598"/>
      <c r="BR11" s="598"/>
      <c r="BS11" s="604">
        <v>740526</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1896129</v>
      </c>
      <c r="CS11" s="596"/>
      <c r="CT11" s="596"/>
      <c r="CU11" s="596"/>
      <c r="CV11" s="596"/>
      <c r="CW11" s="596"/>
      <c r="CX11" s="596"/>
      <c r="CY11" s="597"/>
      <c r="CZ11" s="598">
        <v>1.7</v>
      </c>
      <c r="DA11" s="598"/>
      <c r="DB11" s="598"/>
      <c r="DC11" s="598"/>
      <c r="DD11" s="604">
        <v>171920</v>
      </c>
      <c r="DE11" s="596"/>
      <c r="DF11" s="596"/>
      <c r="DG11" s="596"/>
      <c r="DH11" s="596"/>
      <c r="DI11" s="596"/>
      <c r="DJ11" s="596"/>
      <c r="DK11" s="596"/>
      <c r="DL11" s="596"/>
      <c r="DM11" s="596"/>
      <c r="DN11" s="596"/>
      <c r="DO11" s="596"/>
      <c r="DP11" s="597"/>
      <c r="DQ11" s="604">
        <v>1332694</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113</v>
      </c>
      <c r="S12" s="596"/>
      <c r="T12" s="596"/>
      <c r="U12" s="596"/>
      <c r="V12" s="596"/>
      <c r="W12" s="596"/>
      <c r="X12" s="596"/>
      <c r="Y12" s="597"/>
      <c r="Z12" s="598" t="s">
        <v>113</v>
      </c>
      <c r="AA12" s="598"/>
      <c r="AB12" s="598"/>
      <c r="AC12" s="598"/>
      <c r="AD12" s="599" t="s">
        <v>113</v>
      </c>
      <c r="AE12" s="599"/>
      <c r="AF12" s="599"/>
      <c r="AG12" s="599"/>
      <c r="AH12" s="599"/>
      <c r="AI12" s="599"/>
      <c r="AJ12" s="599"/>
      <c r="AK12" s="599"/>
      <c r="AL12" s="600" t="s">
        <v>113</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16866080</v>
      </c>
      <c r="BH12" s="596"/>
      <c r="BI12" s="596"/>
      <c r="BJ12" s="596"/>
      <c r="BK12" s="596"/>
      <c r="BL12" s="596"/>
      <c r="BM12" s="596"/>
      <c r="BN12" s="597"/>
      <c r="BO12" s="598">
        <v>39.4</v>
      </c>
      <c r="BP12" s="598"/>
      <c r="BQ12" s="598"/>
      <c r="BR12" s="598"/>
      <c r="BS12" s="604" t="s">
        <v>113</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2154019</v>
      </c>
      <c r="CS12" s="596"/>
      <c r="CT12" s="596"/>
      <c r="CU12" s="596"/>
      <c r="CV12" s="596"/>
      <c r="CW12" s="596"/>
      <c r="CX12" s="596"/>
      <c r="CY12" s="597"/>
      <c r="CZ12" s="598">
        <v>1.9</v>
      </c>
      <c r="DA12" s="598"/>
      <c r="DB12" s="598"/>
      <c r="DC12" s="598"/>
      <c r="DD12" s="604">
        <v>73840</v>
      </c>
      <c r="DE12" s="596"/>
      <c r="DF12" s="596"/>
      <c r="DG12" s="596"/>
      <c r="DH12" s="596"/>
      <c r="DI12" s="596"/>
      <c r="DJ12" s="596"/>
      <c r="DK12" s="596"/>
      <c r="DL12" s="596"/>
      <c r="DM12" s="596"/>
      <c r="DN12" s="596"/>
      <c r="DO12" s="596"/>
      <c r="DP12" s="597"/>
      <c r="DQ12" s="604">
        <v>1695341</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107781</v>
      </c>
      <c r="S13" s="596"/>
      <c r="T13" s="596"/>
      <c r="U13" s="596"/>
      <c r="V13" s="596"/>
      <c r="W13" s="596"/>
      <c r="X13" s="596"/>
      <c r="Y13" s="597"/>
      <c r="Z13" s="598">
        <v>0.1</v>
      </c>
      <c r="AA13" s="598"/>
      <c r="AB13" s="598"/>
      <c r="AC13" s="598"/>
      <c r="AD13" s="599">
        <v>107781</v>
      </c>
      <c r="AE13" s="599"/>
      <c r="AF13" s="599"/>
      <c r="AG13" s="599"/>
      <c r="AH13" s="599"/>
      <c r="AI13" s="599"/>
      <c r="AJ13" s="599"/>
      <c r="AK13" s="599"/>
      <c r="AL13" s="600">
        <v>0.2</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16648523</v>
      </c>
      <c r="BH13" s="596"/>
      <c r="BI13" s="596"/>
      <c r="BJ13" s="596"/>
      <c r="BK13" s="596"/>
      <c r="BL13" s="596"/>
      <c r="BM13" s="596"/>
      <c r="BN13" s="597"/>
      <c r="BO13" s="598">
        <v>38.9</v>
      </c>
      <c r="BP13" s="598"/>
      <c r="BQ13" s="598"/>
      <c r="BR13" s="598"/>
      <c r="BS13" s="604" t="s">
        <v>113</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15055979</v>
      </c>
      <c r="CS13" s="596"/>
      <c r="CT13" s="596"/>
      <c r="CU13" s="596"/>
      <c r="CV13" s="596"/>
      <c r="CW13" s="596"/>
      <c r="CX13" s="596"/>
      <c r="CY13" s="597"/>
      <c r="CZ13" s="598">
        <v>13.5</v>
      </c>
      <c r="DA13" s="598"/>
      <c r="DB13" s="598"/>
      <c r="DC13" s="598"/>
      <c r="DD13" s="604">
        <v>8012661</v>
      </c>
      <c r="DE13" s="596"/>
      <c r="DF13" s="596"/>
      <c r="DG13" s="596"/>
      <c r="DH13" s="596"/>
      <c r="DI13" s="596"/>
      <c r="DJ13" s="596"/>
      <c r="DK13" s="596"/>
      <c r="DL13" s="596"/>
      <c r="DM13" s="596"/>
      <c r="DN13" s="596"/>
      <c r="DO13" s="596"/>
      <c r="DP13" s="597"/>
      <c r="DQ13" s="604">
        <v>7876292</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113</v>
      </c>
      <c r="S14" s="596"/>
      <c r="T14" s="596"/>
      <c r="U14" s="596"/>
      <c r="V14" s="596"/>
      <c r="W14" s="596"/>
      <c r="X14" s="596"/>
      <c r="Y14" s="597"/>
      <c r="Z14" s="598" t="s">
        <v>113</v>
      </c>
      <c r="AA14" s="598"/>
      <c r="AB14" s="598"/>
      <c r="AC14" s="598"/>
      <c r="AD14" s="599" t="s">
        <v>113</v>
      </c>
      <c r="AE14" s="599"/>
      <c r="AF14" s="599"/>
      <c r="AG14" s="599"/>
      <c r="AH14" s="599"/>
      <c r="AI14" s="599"/>
      <c r="AJ14" s="599"/>
      <c r="AK14" s="599"/>
      <c r="AL14" s="600" t="s">
        <v>113</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570833</v>
      </c>
      <c r="BH14" s="596"/>
      <c r="BI14" s="596"/>
      <c r="BJ14" s="596"/>
      <c r="BK14" s="596"/>
      <c r="BL14" s="596"/>
      <c r="BM14" s="596"/>
      <c r="BN14" s="597"/>
      <c r="BO14" s="598">
        <v>1.3</v>
      </c>
      <c r="BP14" s="598"/>
      <c r="BQ14" s="598"/>
      <c r="BR14" s="598"/>
      <c r="BS14" s="604" t="s">
        <v>113</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3772138</v>
      </c>
      <c r="CS14" s="596"/>
      <c r="CT14" s="596"/>
      <c r="CU14" s="596"/>
      <c r="CV14" s="596"/>
      <c r="CW14" s="596"/>
      <c r="CX14" s="596"/>
      <c r="CY14" s="597"/>
      <c r="CZ14" s="598">
        <v>3.4</v>
      </c>
      <c r="DA14" s="598"/>
      <c r="DB14" s="598"/>
      <c r="DC14" s="598"/>
      <c r="DD14" s="604">
        <v>80019</v>
      </c>
      <c r="DE14" s="596"/>
      <c r="DF14" s="596"/>
      <c r="DG14" s="596"/>
      <c r="DH14" s="596"/>
      <c r="DI14" s="596"/>
      <c r="DJ14" s="596"/>
      <c r="DK14" s="596"/>
      <c r="DL14" s="596"/>
      <c r="DM14" s="596"/>
      <c r="DN14" s="596"/>
      <c r="DO14" s="596"/>
      <c r="DP14" s="597"/>
      <c r="DQ14" s="604">
        <v>3629331</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123061</v>
      </c>
      <c r="S15" s="596"/>
      <c r="T15" s="596"/>
      <c r="U15" s="596"/>
      <c r="V15" s="596"/>
      <c r="W15" s="596"/>
      <c r="X15" s="596"/>
      <c r="Y15" s="597"/>
      <c r="Z15" s="598">
        <v>0.1</v>
      </c>
      <c r="AA15" s="598"/>
      <c r="AB15" s="598"/>
      <c r="AC15" s="598"/>
      <c r="AD15" s="599">
        <v>123061</v>
      </c>
      <c r="AE15" s="599"/>
      <c r="AF15" s="599"/>
      <c r="AG15" s="599"/>
      <c r="AH15" s="599"/>
      <c r="AI15" s="599"/>
      <c r="AJ15" s="599"/>
      <c r="AK15" s="599"/>
      <c r="AL15" s="600">
        <v>0.2</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2111684</v>
      </c>
      <c r="BH15" s="596"/>
      <c r="BI15" s="596"/>
      <c r="BJ15" s="596"/>
      <c r="BK15" s="596"/>
      <c r="BL15" s="596"/>
      <c r="BM15" s="596"/>
      <c r="BN15" s="597"/>
      <c r="BO15" s="598">
        <v>4.9000000000000004</v>
      </c>
      <c r="BP15" s="598"/>
      <c r="BQ15" s="598"/>
      <c r="BR15" s="598"/>
      <c r="BS15" s="604" t="s">
        <v>113</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11450690</v>
      </c>
      <c r="CS15" s="596"/>
      <c r="CT15" s="596"/>
      <c r="CU15" s="596"/>
      <c r="CV15" s="596"/>
      <c r="CW15" s="596"/>
      <c r="CX15" s="596"/>
      <c r="CY15" s="597"/>
      <c r="CZ15" s="598">
        <v>10.3</v>
      </c>
      <c r="DA15" s="598"/>
      <c r="DB15" s="598"/>
      <c r="DC15" s="598"/>
      <c r="DD15" s="604">
        <v>3118339</v>
      </c>
      <c r="DE15" s="596"/>
      <c r="DF15" s="596"/>
      <c r="DG15" s="596"/>
      <c r="DH15" s="596"/>
      <c r="DI15" s="596"/>
      <c r="DJ15" s="596"/>
      <c r="DK15" s="596"/>
      <c r="DL15" s="596"/>
      <c r="DM15" s="596"/>
      <c r="DN15" s="596"/>
      <c r="DO15" s="596"/>
      <c r="DP15" s="597"/>
      <c r="DQ15" s="604">
        <v>8019433</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14719665</v>
      </c>
      <c r="S16" s="596"/>
      <c r="T16" s="596"/>
      <c r="U16" s="596"/>
      <c r="V16" s="596"/>
      <c r="W16" s="596"/>
      <c r="X16" s="596"/>
      <c r="Y16" s="597"/>
      <c r="Z16" s="598">
        <v>13</v>
      </c>
      <c r="AA16" s="598"/>
      <c r="AB16" s="598"/>
      <c r="AC16" s="598"/>
      <c r="AD16" s="599">
        <v>13359022</v>
      </c>
      <c r="AE16" s="599"/>
      <c r="AF16" s="599"/>
      <c r="AG16" s="599"/>
      <c r="AH16" s="599"/>
      <c r="AI16" s="599"/>
      <c r="AJ16" s="599"/>
      <c r="AK16" s="599"/>
      <c r="AL16" s="600">
        <v>21.9</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113</v>
      </c>
      <c r="BH16" s="596"/>
      <c r="BI16" s="596"/>
      <c r="BJ16" s="596"/>
      <c r="BK16" s="596"/>
      <c r="BL16" s="596"/>
      <c r="BM16" s="596"/>
      <c r="BN16" s="597"/>
      <c r="BO16" s="598" t="s">
        <v>113</v>
      </c>
      <c r="BP16" s="598"/>
      <c r="BQ16" s="598"/>
      <c r="BR16" s="598"/>
      <c r="BS16" s="604" t="s">
        <v>113</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34698</v>
      </c>
      <c r="CS16" s="596"/>
      <c r="CT16" s="596"/>
      <c r="CU16" s="596"/>
      <c r="CV16" s="596"/>
      <c r="CW16" s="596"/>
      <c r="CX16" s="596"/>
      <c r="CY16" s="597"/>
      <c r="CZ16" s="598">
        <v>0</v>
      </c>
      <c r="DA16" s="598"/>
      <c r="DB16" s="598"/>
      <c r="DC16" s="598"/>
      <c r="DD16" s="604" t="s">
        <v>113</v>
      </c>
      <c r="DE16" s="596"/>
      <c r="DF16" s="596"/>
      <c r="DG16" s="596"/>
      <c r="DH16" s="596"/>
      <c r="DI16" s="596"/>
      <c r="DJ16" s="596"/>
      <c r="DK16" s="596"/>
      <c r="DL16" s="596"/>
      <c r="DM16" s="596"/>
      <c r="DN16" s="596"/>
      <c r="DO16" s="596"/>
      <c r="DP16" s="597"/>
      <c r="DQ16" s="604">
        <v>587</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13359022</v>
      </c>
      <c r="S17" s="596"/>
      <c r="T17" s="596"/>
      <c r="U17" s="596"/>
      <c r="V17" s="596"/>
      <c r="W17" s="596"/>
      <c r="X17" s="596"/>
      <c r="Y17" s="597"/>
      <c r="Z17" s="598">
        <v>11.8</v>
      </c>
      <c r="AA17" s="598"/>
      <c r="AB17" s="598"/>
      <c r="AC17" s="598"/>
      <c r="AD17" s="599">
        <v>13359022</v>
      </c>
      <c r="AE17" s="599"/>
      <c r="AF17" s="599"/>
      <c r="AG17" s="599"/>
      <c r="AH17" s="599"/>
      <c r="AI17" s="599"/>
      <c r="AJ17" s="599"/>
      <c r="AK17" s="599"/>
      <c r="AL17" s="600">
        <v>21.9</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113</v>
      </c>
      <c r="BH17" s="596"/>
      <c r="BI17" s="596"/>
      <c r="BJ17" s="596"/>
      <c r="BK17" s="596"/>
      <c r="BL17" s="596"/>
      <c r="BM17" s="596"/>
      <c r="BN17" s="597"/>
      <c r="BO17" s="598" t="s">
        <v>113</v>
      </c>
      <c r="BP17" s="598"/>
      <c r="BQ17" s="598"/>
      <c r="BR17" s="598"/>
      <c r="BS17" s="604" t="s">
        <v>113</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12462409</v>
      </c>
      <c r="CS17" s="596"/>
      <c r="CT17" s="596"/>
      <c r="CU17" s="596"/>
      <c r="CV17" s="596"/>
      <c r="CW17" s="596"/>
      <c r="CX17" s="596"/>
      <c r="CY17" s="597"/>
      <c r="CZ17" s="598">
        <v>11.2</v>
      </c>
      <c r="DA17" s="598"/>
      <c r="DB17" s="598"/>
      <c r="DC17" s="598"/>
      <c r="DD17" s="604" t="s">
        <v>113</v>
      </c>
      <c r="DE17" s="596"/>
      <c r="DF17" s="596"/>
      <c r="DG17" s="596"/>
      <c r="DH17" s="596"/>
      <c r="DI17" s="596"/>
      <c r="DJ17" s="596"/>
      <c r="DK17" s="596"/>
      <c r="DL17" s="596"/>
      <c r="DM17" s="596"/>
      <c r="DN17" s="596"/>
      <c r="DO17" s="596"/>
      <c r="DP17" s="597"/>
      <c r="DQ17" s="604">
        <v>12227246</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1246624</v>
      </c>
      <c r="S18" s="596"/>
      <c r="T18" s="596"/>
      <c r="U18" s="596"/>
      <c r="V18" s="596"/>
      <c r="W18" s="596"/>
      <c r="X18" s="596"/>
      <c r="Y18" s="597"/>
      <c r="Z18" s="598">
        <v>1.1000000000000001</v>
      </c>
      <c r="AA18" s="598"/>
      <c r="AB18" s="598"/>
      <c r="AC18" s="598"/>
      <c r="AD18" s="599" t="s">
        <v>113</v>
      </c>
      <c r="AE18" s="599"/>
      <c r="AF18" s="599"/>
      <c r="AG18" s="599"/>
      <c r="AH18" s="599"/>
      <c r="AI18" s="599"/>
      <c r="AJ18" s="599"/>
      <c r="AK18" s="599"/>
      <c r="AL18" s="600" t="s">
        <v>113</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113</v>
      </c>
      <c r="BH18" s="596"/>
      <c r="BI18" s="596"/>
      <c r="BJ18" s="596"/>
      <c r="BK18" s="596"/>
      <c r="BL18" s="596"/>
      <c r="BM18" s="596"/>
      <c r="BN18" s="597"/>
      <c r="BO18" s="598" t="s">
        <v>113</v>
      </c>
      <c r="BP18" s="598"/>
      <c r="BQ18" s="598"/>
      <c r="BR18" s="598"/>
      <c r="BS18" s="604" t="s">
        <v>113</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113</v>
      </c>
      <c r="CS18" s="596"/>
      <c r="CT18" s="596"/>
      <c r="CU18" s="596"/>
      <c r="CV18" s="596"/>
      <c r="CW18" s="596"/>
      <c r="CX18" s="596"/>
      <c r="CY18" s="597"/>
      <c r="CZ18" s="598" t="s">
        <v>113</v>
      </c>
      <c r="DA18" s="598"/>
      <c r="DB18" s="598"/>
      <c r="DC18" s="598"/>
      <c r="DD18" s="604" t="s">
        <v>113</v>
      </c>
      <c r="DE18" s="596"/>
      <c r="DF18" s="596"/>
      <c r="DG18" s="596"/>
      <c r="DH18" s="596"/>
      <c r="DI18" s="596"/>
      <c r="DJ18" s="596"/>
      <c r="DK18" s="596"/>
      <c r="DL18" s="596"/>
      <c r="DM18" s="596"/>
      <c r="DN18" s="596"/>
      <c r="DO18" s="596"/>
      <c r="DP18" s="597"/>
      <c r="DQ18" s="604" t="s">
        <v>113</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v>114019</v>
      </c>
      <c r="S19" s="596"/>
      <c r="T19" s="596"/>
      <c r="U19" s="596"/>
      <c r="V19" s="596"/>
      <c r="W19" s="596"/>
      <c r="X19" s="596"/>
      <c r="Y19" s="597"/>
      <c r="Z19" s="598">
        <v>0.1</v>
      </c>
      <c r="AA19" s="598"/>
      <c r="AB19" s="598"/>
      <c r="AC19" s="598"/>
      <c r="AD19" s="599" t="s">
        <v>113</v>
      </c>
      <c r="AE19" s="599"/>
      <c r="AF19" s="599"/>
      <c r="AG19" s="599"/>
      <c r="AH19" s="599"/>
      <c r="AI19" s="599"/>
      <c r="AJ19" s="599"/>
      <c r="AK19" s="599"/>
      <c r="AL19" s="600" t="s">
        <v>113</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2144797</v>
      </c>
      <c r="BH19" s="596"/>
      <c r="BI19" s="596"/>
      <c r="BJ19" s="596"/>
      <c r="BK19" s="596"/>
      <c r="BL19" s="596"/>
      <c r="BM19" s="596"/>
      <c r="BN19" s="597"/>
      <c r="BO19" s="598">
        <v>5</v>
      </c>
      <c r="BP19" s="598"/>
      <c r="BQ19" s="598"/>
      <c r="BR19" s="598"/>
      <c r="BS19" s="604" t="s">
        <v>113</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113</v>
      </c>
      <c r="CS19" s="596"/>
      <c r="CT19" s="596"/>
      <c r="CU19" s="596"/>
      <c r="CV19" s="596"/>
      <c r="CW19" s="596"/>
      <c r="CX19" s="596"/>
      <c r="CY19" s="597"/>
      <c r="CZ19" s="598" t="s">
        <v>113</v>
      </c>
      <c r="DA19" s="598"/>
      <c r="DB19" s="598"/>
      <c r="DC19" s="598"/>
      <c r="DD19" s="604" t="s">
        <v>113</v>
      </c>
      <c r="DE19" s="596"/>
      <c r="DF19" s="596"/>
      <c r="DG19" s="596"/>
      <c r="DH19" s="596"/>
      <c r="DI19" s="596"/>
      <c r="DJ19" s="596"/>
      <c r="DK19" s="596"/>
      <c r="DL19" s="596"/>
      <c r="DM19" s="596"/>
      <c r="DN19" s="596"/>
      <c r="DO19" s="596"/>
      <c r="DP19" s="597"/>
      <c r="DQ19" s="604" t="s">
        <v>113</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64019825</v>
      </c>
      <c r="S20" s="596"/>
      <c r="T20" s="596"/>
      <c r="U20" s="596"/>
      <c r="V20" s="596"/>
      <c r="W20" s="596"/>
      <c r="X20" s="596"/>
      <c r="Y20" s="597"/>
      <c r="Z20" s="598">
        <v>56.6</v>
      </c>
      <c r="AA20" s="598"/>
      <c r="AB20" s="598"/>
      <c r="AC20" s="598"/>
      <c r="AD20" s="599">
        <v>60570212</v>
      </c>
      <c r="AE20" s="599"/>
      <c r="AF20" s="599"/>
      <c r="AG20" s="599"/>
      <c r="AH20" s="599"/>
      <c r="AI20" s="599"/>
      <c r="AJ20" s="599"/>
      <c r="AK20" s="599"/>
      <c r="AL20" s="600">
        <v>99.1</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2144797</v>
      </c>
      <c r="BH20" s="596"/>
      <c r="BI20" s="596"/>
      <c r="BJ20" s="596"/>
      <c r="BK20" s="596"/>
      <c r="BL20" s="596"/>
      <c r="BM20" s="596"/>
      <c r="BN20" s="597"/>
      <c r="BO20" s="598">
        <v>5</v>
      </c>
      <c r="BP20" s="598"/>
      <c r="BQ20" s="598"/>
      <c r="BR20" s="598"/>
      <c r="BS20" s="604" t="s">
        <v>113</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111524298</v>
      </c>
      <c r="CS20" s="596"/>
      <c r="CT20" s="596"/>
      <c r="CU20" s="596"/>
      <c r="CV20" s="596"/>
      <c r="CW20" s="596"/>
      <c r="CX20" s="596"/>
      <c r="CY20" s="597"/>
      <c r="CZ20" s="598">
        <v>100</v>
      </c>
      <c r="DA20" s="598"/>
      <c r="DB20" s="598"/>
      <c r="DC20" s="598"/>
      <c r="DD20" s="604">
        <v>13331391</v>
      </c>
      <c r="DE20" s="596"/>
      <c r="DF20" s="596"/>
      <c r="DG20" s="596"/>
      <c r="DH20" s="596"/>
      <c r="DI20" s="596"/>
      <c r="DJ20" s="596"/>
      <c r="DK20" s="596"/>
      <c r="DL20" s="596"/>
      <c r="DM20" s="596"/>
      <c r="DN20" s="596"/>
      <c r="DO20" s="596"/>
      <c r="DP20" s="597"/>
      <c r="DQ20" s="604">
        <v>73271916</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64433</v>
      </c>
      <c r="S21" s="596"/>
      <c r="T21" s="596"/>
      <c r="U21" s="596"/>
      <c r="V21" s="596"/>
      <c r="W21" s="596"/>
      <c r="X21" s="596"/>
      <c r="Y21" s="597"/>
      <c r="Z21" s="598">
        <v>0.1</v>
      </c>
      <c r="AA21" s="598"/>
      <c r="AB21" s="598"/>
      <c r="AC21" s="598"/>
      <c r="AD21" s="599">
        <v>64433</v>
      </c>
      <c r="AE21" s="599"/>
      <c r="AF21" s="599"/>
      <c r="AG21" s="599"/>
      <c r="AH21" s="599"/>
      <c r="AI21" s="599"/>
      <c r="AJ21" s="599"/>
      <c r="AK21" s="599"/>
      <c r="AL21" s="600">
        <v>0.1</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55827</v>
      </c>
      <c r="BH21" s="596"/>
      <c r="BI21" s="596"/>
      <c r="BJ21" s="596"/>
      <c r="BK21" s="596"/>
      <c r="BL21" s="596"/>
      <c r="BM21" s="596"/>
      <c r="BN21" s="597"/>
      <c r="BO21" s="598">
        <v>0.1</v>
      </c>
      <c r="BP21" s="598"/>
      <c r="BQ21" s="598"/>
      <c r="BR21" s="598"/>
      <c r="BS21" s="604" t="s">
        <v>113</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1368132</v>
      </c>
      <c r="S22" s="596"/>
      <c r="T22" s="596"/>
      <c r="U22" s="596"/>
      <c r="V22" s="596"/>
      <c r="W22" s="596"/>
      <c r="X22" s="596"/>
      <c r="Y22" s="597"/>
      <c r="Z22" s="598">
        <v>1.2</v>
      </c>
      <c r="AA22" s="598"/>
      <c r="AB22" s="598"/>
      <c r="AC22" s="598"/>
      <c r="AD22" s="599">
        <v>32</v>
      </c>
      <c r="AE22" s="599"/>
      <c r="AF22" s="599"/>
      <c r="AG22" s="599"/>
      <c r="AH22" s="599"/>
      <c r="AI22" s="599"/>
      <c r="AJ22" s="599"/>
      <c r="AK22" s="599"/>
      <c r="AL22" s="600">
        <v>0</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113</v>
      </c>
      <c r="BH22" s="596"/>
      <c r="BI22" s="596"/>
      <c r="BJ22" s="596"/>
      <c r="BK22" s="596"/>
      <c r="BL22" s="596"/>
      <c r="BM22" s="596"/>
      <c r="BN22" s="597"/>
      <c r="BO22" s="598" t="s">
        <v>113</v>
      </c>
      <c r="BP22" s="598"/>
      <c r="BQ22" s="598"/>
      <c r="BR22" s="598"/>
      <c r="BS22" s="604" t="s">
        <v>113</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1324949</v>
      </c>
      <c r="S23" s="596"/>
      <c r="T23" s="596"/>
      <c r="U23" s="596"/>
      <c r="V23" s="596"/>
      <c r="W23" s="596"/>
      <c r="X23" s="596"/>
      <c r="Y23" s="597"/>
      <c r="Z23" s="598">
        <v>1.2</v>
      </c>
      <c r="AA23" s="598"/>
      <c r="AB23" s="598"/>
      <c r="AC23" s="598"/>
      <c r="AD23" s="599">
        <v>198163</v>
      </c>
      <c r="AE23" s="599"/>
      <c r="AF23" s="599"/>
      <c r="AG23" s="599"/>
      <c r="AH23" s="599"/>
      <c r="AI23" s="599"/>
      <c r="AJ23" s="599"/>
      <c r="AK23" s="599"/>
      <c r="AL23" s="600">
        <v>0.3</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2088970</v>
      </c>
      <c r="BH23" s="596"/>
      <c r="BI23" s="596"/>
      <c r="BJ23" s="596"/>
      <c r="BK23" s="596"/>
      <c r="BL23" s="596"/>
      <c r="BM23" s="596"/>
      <c r="BN23" s="597"/>
      <c r="BO23" s="598">
        <v>4.9000000000000004</v>
      </c>
      <c r="BP23" s="598"/>
      <c r="BQ23" s="598"/>
      <c r="BR23" s="598"/>
      <c r="BS23" s="604" t="s">
        <v>113</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537191</v>
      </c>
      <c r="S24" s="596"/>
      <c r="T24" s="596"/>
      <c r="U24" s="596"/>
      <c r="V24" s="596"/>
      <c r="W24" s="596"/>
      <c r="X24" s="596"/>
      <c r="Y24" s="597"/>
      <c r="Z24" s="598">
        <v>0.5</v>
      </c>
      <c r="AA24" s="598"/>
      <c r="AB24" s="598"/>
      <c r="AC24" s="598"/>
      <c r="AD24" s="599">
        <v>343</v>
      </c>
      <c r="AE24" s="599"/>
      <c r="AF24" s="599"/>
      <c r="AG24" s="599"/>
      <c r="AH24" s="599"/>
      <c r="AI24" s="599"/>
      <c r="AJ24" s="599"/>
      <c r="AK24" s="599"/>
      <c r="AL24" s="600">
        <v>0</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113</v>
      </c>
      <c r="BH24" s="596"/>
      <c r="BI24" s="596"/>
      <c r="BJ24" s="596"/>
      <c r="BK24" s="596"/>
      <c r="BL24" s="596"/>
      <c r="BM24" s="596"/>
      <c r="BN24" s="597"/>
      <c r="BO24" s="598" t="s">
        <v>113</v>
      </c>
      <c r="BP24" s="598"/>
      <c r="BQ24" s="598"/>
      <c r="BR24" s="598"/>
      <c r="BS24" s="604" t="s">
        <v>113</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57575686</v>
      </c>
      <c r="CS24" s="585"/>
      <c r="CT24" s="585"/>
      <c r="CU24" s="585"/>
      <c r="CV24" s="585"/>
      <c r="CW24" s="585"/>
      <c r="CX24" s="585"/>
      <c r="CY24" s="586"/>
      <c r="CZ24" s="622">
        <v>51.6</v>
      </c>
      <c r="DA24" s="623"/>
      <c r="DB24" s="623"/>
      <c r="DC24" s="624"/>
      <c r="DD24" s="621">
        <v>35396120</v>
      </c>
      <c r="DE24" s="585"/>
      <c r="DF24" s="585"/>
      <c r="DG24" s="585"/>
      <c r="DH24" s="585"/>
      <c r="DI24" s="585"/>
      <c r="DJ24" s="585"/>
      <c r="DK24" s="586"/>
      <c r="DL24" s="621">
        <v>35119039</v>
      </c>
      <c r="DM24" s="585"/>
      <c r="DN24" s="585"/>
      <c r="DO24" s="585"/>
      <c r="DP24" s="585"/>
      <c r="DQ24" s="585"/>
      <c r="DR24" s="585"/>
      <c r="DS24" s="585"/>
      <c r="DT24" s="585"/>
      <c r="DU24" s="585"/>
      <c r="DV24" s="586"/>
      <c r="DW24" s="589">
        <v>53.3</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20262195</v>
      </c>
      <c r="S25" s="596"/>
      <c r="T25" s="596"/>
      <c r="U25" s="596"/>
      <c r="V25" s="596"/>
      <c r="W25" s="596"/>
      <c r="X25" s="596"/>
      <c r="Y25" s="597"/>
      <c r="Z25" s="598">
        <v>17.899999999999999</v>
      </c>
      <c r="AA25" s="598"/>
      <c r="AB25" s="598"/>
      <c r="AC25" s="598"/>
      <c r="AD25" s="599" t="s">
        <v>113</v>
      </c>
      <c r="AE25" s="599"/>
      <c r="AF25" s="599"/>
      <c r="AG25" s="599"/>
      <c r="AH25" s="599"/>
      <c r="AI25" s="599"/>
      <c r="AJ25" s="599"/>
      <c r="AK25" s="599"/>
      <c r="AL25" s="600" t="s">
        <v>113</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113</v>
      </c>
      <c r="BH25" s="596"/>
      <c r="BI25" s="596"/>
      <c r="BJ25" s="596"/>
      <c r="BK25" s="596"/>
      <c r="BL25" s="596"/>
      <c r="BM25" s="596"/>
      <c r="BN25" s="597"/>
      <c r="BO25" s="598" t="s">
        <v>113</v>
      </c>
      <c r="BP25" s="598"/>
      <c r="BQ25" s="598"/>
      <c r="BR25" s="598"/>
      <c r="BS25" s="604" t="s">
        <v>113</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15362506</v>
      </c>
      <c r="CS25" s="627"/>
      <c r="CT25" s="627"/>
      <c r="CU25" s="627"/>
      <c r="CV25" s="627"/>
      <c r="CW25" s="627"/>
      <c r="CX25" s="627"/>
      <c r="CY25" s="628"/>
      <c r="CZ25" s="629">
        <v>13.8</v>
      </c>
      <c r="DA25" s="630"/>
      <c r="DB25" s="630"/>
      <c r="DC25" s="631"/>
      <c r="DD25" s="604">
        <v>14141498</v>
      </c>
      <c r="DE25" s="627"/>
      <c r="DF25" s="627"/>
      <c r="DG25" s="627"/>
      <c r="DH25" s="627"/>
      <c r="DI25" s="627"/>
      <c r="DJ25" s="627"/>
      <c r="DK25" s="628"/>
      <c r="DL25" s="604">
        <v>13869540</v>
      </c>
      <c r="DM25" s="627"/>
      <c r="DN25" s="627"/>
      <c r="DO25" s="627"/>
      <c r="DP25" s="627"/>
      <c r="DQ25" s="627"/>
      <c r="DR25" s="627"/>
      <c r="DS25" s="627"/>
      <c r="DT25" s="627"/>
      <c r="DU25" s="627"/>
      <c r="DV25" s="628"/>
      <c r="DW25" s="600">
        <v>21.1</v>
      </c>
      <c r="DX25" s="625"/>
      <c r="DY25" s="625"/>
      <c r="DZ25" s="625"/>
      <c r="EA25" s="625"/>
      <c r="EB25" s="625"/>
      <c r="EC25" s="626"/>
    </row>
    <row r="26" spans="2:133" ht="11.25" customHeight="1" x14ac:dyDescent="0.15">
      <c r="B26" s="632" t="s">
        <v>278</v>
      </c>
      <c r="C26" s="633"/>
      <c r="D26" s="633"/>
      <c r="E26" s="633"/>
      <c r="F26" s="633"/>
      <c r="G26" s="633"/>
      <c r="H26" s="633"/>
      <c r="I26" s="633"/>
      <c r="J26" s="633"/>
      <c r="K26" s="633"/>
      <c r="L26" s="633"/>
      <c r="M26" s="633"/>
      <c r="N26" s="633"/>
      <c r="O26" s="633"/>
      <c r="P26" s="633"/>
      <c r="Q26" s="634"/>
      <c r="R26" s="595" t="s">
        <v>113</v>
      </c>
      <c r="S26" s="596"/>
      <c r="T26" s="596"/>
      <c r="U26" s="596"/>
      <c r="V26" s="596"/>
      <c r="W26" s="596"/>
      <c r="X26" s="596"/>
      <c r="Y26" s="597"/>
      <c r="Z26" s="598" t="s">
        <v>113</v>
      </c>
      <c r="AA26" s="598"/>
      <c r="AB26" s="598"/>
      <c r="AC26" s="598"/>
      <c r="AD26" s="599" t="s">
        <v>113</v>
      </c>
      <c r="AE26" s="599"/>
      <c r="AF26" s="599"/>
      <c r="AG26" s="599"/>
      <c r="AH26" s="599"/>
      <c r="AI26" s="599"/>
      <c r="AJ26" s="599"/>
      <c r="AK26" s="599"/>
      <c r="AL26" s="600" t="s">
        <v>113</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113</v>
      </c>
      <c r="BH26" s="596"/>
      <c r="BI26" s="596"/>
      <c r="BJ26" s="596"/>
      <c r="BK26" s="596"/>
      <c r="BL26" s="596"/>
      <c r="BM26" s="596"/>
      <c r="BN26" s="597"/>
      <c r="BO26" s="598" t="s">
        <v>113</v>
      </c>
      <c r="BP26" s="598"/>
      <c r="BQ26" s="598"/>
      <c r="BR26" s="598"/>
      <c r="BS26" s="604" t="s">
        <v>113</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10248031</v>
      </c>
      <c r="CS26" s="596"/>
      <c r="CT26" s="596"/>
      <c r="CU26" s="596"/>
      <c r="CV26" s="596"/>
      <c r="CW26" s="596"/>
      <c r="CX26" s="596"/>
      <c r="CY26" s="597"/>
      <c r="CZ26" s="629">
        <v>9.1999999999999993</v>
      </c>
      <c r="DA26" s="630"/>
      <c r="DB26" s="630"/>
      <c r="DC26" s="631"/>
      <c r="DD26" s="604">
        <v>9258743</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5"/>
      <c r="DY26" s="625"/>
      <c r="DZ26" s="625"/>
      <c r="EA26" s="625"/>
      <c r="EB26" s="625"/>
      <c r="EC26" s="626"/>
    </row>
    <row r="27" spans="2:133" ht="11.25" customHeight="1" x14ac:dyDescent="0.15">
      <c r="B27" s="592" t="s">
        <v>281</v>
      </c>
      <c r="C27" s="593"/>
      <c r="D27" s="593"/>
      <c r="E27" s="593"/>
      <c r="F27" s="593"/>
      <c r="G27" s="593"/>
      <c r="H27" s="593"/>
      <c r="I27" s="593"/>
      <c r="J27" s="593"/>
      <c r="K27" s="593"/>
      <c r="L27" s="593"/>
      <c r="M27" s="593"/>
      <c r="N27" s="593"/>
      <c r="O27" s="593"/>
      <c r="P27" s="593"/>
      <c r="Q27" s="594"/>
      <c r="R27" s="595">
        <v>7371653</v>
      </c>
      <c r="S27" s="596"/>
      <c r="T27" s="596"/>
      <c r="U27" s="596"/>
      <c r="V27" s="596"/>
      <c r="W27" s="596"/>
      <c r="X27" s="596"/>
      <c r="Y27" s="597"/>
      <c r="Z27" s="598">
        <v>6.5</v>
      </c>
      <c r="AA27" s="598"/>
      <c r="AB27" s="598"/>
      <c r="AC27" s="598"/>
      <c r="AD27" s="599" t="s">
        <v>113</v>
      </c>
      <c r="AE27" s="599"/>
      <c r="AF27" s="599"/>
      <c r="AG27" s="599"/>
      <c r="AH27" s="599"/>
      <c r="AI27" s="599"/>
      <c r="AJ27" s="599"/>
      <c r="AK27" s="599"/>
      <c r="AL27" s="600" t="s">
        <v>113</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42773545</v>
      </c>
      <c r="BH27" s="596"/>
      <c r="BI27" s="596"/>
      <c r="BJ27" s="596"/>
      <c r="BK27" s="596"/>
      <c r="BL27" s="596"/>
      <c r="BM27" s="596"/>
      <c r="BN27" s="597"/>
      <c r="BO27" s="598">
        <v>100</v>
      </c>
      <c r="BP27" s="598"/>
      <c r="BQ27" s="598"/>
      <c r="BR27" s="598"/>
      <c r="BS27" s="604">
        <v>740526</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29750808</v>
      </c>
      <c r="CS27" s="627"/>
      <c r="CT27" s="627"/>
      <c r="CU27" s="627"/>
      <c r="CV27" s="627"/>
      <c r="CW27" s="627"/>
      <c r="CX27" s="627"/>
      <c r="CY27" s="628"/>
      <c r="CZ27" s="629">
        <v>26.7</v>
      </c>
      <c r="DA27" s="630"/>
      <c r="DB27" s="630"/>
      <c r="DC27" s="631"/>
      <c r="DD27" s="604">
        <v>9027413</v>
      </c>
      <c r="DE27" s="627"/>
      <c r="DF27" s="627"/>
      <c r="DG27" s="627"/>
      <c r="DH27" s="627"/>
      <c r="DI27" s="627"/>
      <c r="DJ27" s="627"/>
      <c r="DK27" s="628"/>
      <c r="DL27" s="604">
        <v>9022290</v>
      </c>
      <c r="DM27" s="627"/>
      <c r="DN27" s="627"/>
      <c r="DO27" s="627"/>
      <c r="DP27" s="627"/>
      <c r="DQ27" s="627"/>
      <c r="DR27" s="627"/>
      <c r="DS27" s="627"/>
      <c r="DT27" s="627"/>
      <c r="DU27" s="627"/>
      <c r="DV27" s="628"/>
      <c r="DW27" s="600">
        <v>13.7</v>
      </c>
      <c r="DX27" s="625"/>
      <c r="DY27" s="625"/>
      <c r="DZ27" s="625"/>
      <c r="EA27" s="625"/>
      <c r="EB27" s="625"/>
      <c r="EC27" s="626"/>
    </row>
    <row r="28" spans="2:133" ht="11.25" customHeight="1" x14ac:dyDescent="0.15">
      <c r="B28" s="592" t="s">
        <v>284</v>
      </c>
      <c r="C28" s="593"/>
      <c r="D28" s="593"/>
      <c r="E28" s="593"/>
      <c r="F28" s="593"/>
      <c r="G28" s="593"/>
      <c r="H28" s="593"/>
      <c r="I28" s="593"/>
      <c r="J28" s="593"/>
      <c r="K28" s="593"/>
      <c r="L28" s="593"/>
      <c r="M28" s="593"/>
      <c r="N28" s="593"/>
      <c r="O28" s="593"/>
      <c r="P28" s="593"/>
      <c r="Q28" s="594"/>
      <c r="R28" s="595">
        <v>764194</v>
      </c>
      <c r="S28" s="596"/>
      <c r="T28" s="596"/>
      <c r="U28" s="596"/>
      <c r="V28" s="596"/>
      <c r="W28" s="596"/>
      <c r="X28" s="596"/>
      <c r="Y28" s="597"/>
      <c r="Z28" s="598">
        <v>0.7</v>
      </c>
      <c r="AA28" s="598"/>
      <c r="AB28" s="598"/>
      <c r="AC28" s="598"/>
      <c r="AD28" s="599">
        <v>152844</v>
      </c>
      <c r="AE28" s="599"/>
      <c r="AF28" s="599"/>
      <c r="AG28" s="599"/>
      <c r="AH28" s="599"/>
      <c r="AI28" s="599"/>
      <c r="AJ28" s="599"/>
      <c r="AK28" s="599"/>
      <c r="AL28" s="600">
        <v>0.3</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12462372</v>
      </c>
      <c r="CS28" s="596"/>
      <c r="CT28" s="596"/>
      <c r="CU28" s="596"/>
      <c r="CV28" s="596"/>
      <c r="CW28" s="596"/>
      <c r="CX28" s="596"/>
      <c r="CY28" s="597"/>
      <c r="CZ28" s="629">
        <v>11.2</v>
      </c>
      <c r="DA28" s="630"/>
      <c r="DB28" s="630"/>
      <c r="DC28" s="631"/>
      <c r="DD28" s="604">
        <v>12227209</v>
      </c>
      <c r="DE28" s="596"/>
      <c r="DF28" s="596"/>
      <c r="DG28" s="596"/>
      <c r="DH28" s="596"/>
      <c r="DI28" s="596"/>
      <c r="DJ28" s="596"/>
      <c r="DK28" s="597"/>
      <c r="DL28" s="604">
        <v>12227209</v>
      </c>
      <c r="DM28" s="596"/>
      <c r="DN28" s="596"/>
      <c r="DO28" s="596"/>
      <c r="DP28" s="596"/>
      <c r="DQ28" s="596"/>
      <c r="DR28" s="596"/>
      <c r="DS28" s="596"/>
      <c r="DT28" s="596"/>
      <c r="DU28" s="596"/>
      <c r="DV28" s="597"/>
      <c r="DW28" s="600">
        <v>18.600000000000001</v>
      </c>
      <c r="DX28" s="625"/>
      <c r="DY28" s="625"/>
      <c r="DZ28" s="625"/>
      <c r="EA28" s="625"/>
      <c r="EB28" s="625"/>
      <c r="EC28" s="626"/>
    </row>
    <row r="29" spans="2:133" ht="11.25" customHeight="1" x14ac:dyDescent="0.15">
      <c r="B29" s="592" t="s">
        <v>286</v>
      </c>
      <c r="C29" s="593"/>
      <c r="D29" s="593"/>
      <c r="E29" s="593"/>
      <c r="F29" s="593"/>
      <c r="G29" s="593"/>
      <c r="H29" s="593"/>
      <c r="I29" s="593"/>
      <c r="J29" s="593"/>
      <c r="K29" s="593"/>
      <c r="L29" s="593"/>
      <c r="M29" s="593"/>
      <c r="N29" s="593"/>
      <c r="O29" s="593"/>
      <c r="P29" s="593"/>
      <c r="Q29" s="594"/>
      <c r="R29" s="595">
        <v>118585</v>
      </c>
      <c r="S29" s="596"/>
      <c r="T29" s="596"/>
      <c r="U29" s="596"/>
      <c r="V29" s="596"/>
      <c r="W29" s="596"/>
      <c r="X29" s="596"/>
      <c r="Y29" s="597"/>
      <c r="Z29" s="598">
        <v>0.1</v>
      </c>
      <c r="AA29" s="598"/>
      <c r="AB29" s="598"/>
      <c r="AC29" s="598"/>
      <c r="AD29" s="599" t="s">
        <v>113</v>
      </c>
      <c r="AE29" s="599"/>
      <c r="AF29" s="599"/>
      <c r="AG29" s="599"/>
      <c r="AH29" s="599"/>
      <c r="AI29" s="599"/>
      <c r="AJ29" s="599"/>
      <c r="AK29" s="599"/>
      <c r="AL29" s="600" t="s">
        <v>113</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59</v>
      </c>
      <c r="CG29" s="610"/>
      <c r="CH29" s="610"/>
      <c r="CI29" s="610"/>
      <c r="CJ29" s="610"/>
      <c r="CK29" s="610"/>
      <c r="CL29" s="610"/>
      <c r="CM29" s="610"/>
      <c r="CN29" s="610"/>
      <c r="CO29" s="610"/>
      <c r="CP29" s="610"/>
      <c r="CQ29" s="611"/>
      <c r="CR29" s="595">
        <v>12458868</v>
      </c>
      <c r="CS29" s="627"/>
      <c r="CT29" s="627"/>
      <c r="CU29" s="627"/>
      <c r="CV29" s="627"/>
      <c r="CW29" s="627"/>
      <c r="CX29" s="627"/>
      <c r="CY29" s="628"/>
      <c r="CZ29" s="629">
        <v>11.2</v>
      </c>
      <c r="DA29" s="630"/>
      <c r="DB29" s="630"/>
      <c r="DC29" s="631"/>
      <c r="DD29" s="604">
        <v>12223705</v>
      </c>
      <c r="DE29" s="627"/>
      <c r="DF29" s="627"/>
      <c r="DG29" s="627"/>
      <c r="DH29" s="627"/>
      <c r="DI29" s="627"/>
      <c r="DJ29" s="627"/>
      <c r="DK29" s="628"/>
      <c r="DL29" s="604">
        <v>12223705</v>
      </c>
      <c r="DM29" s="627"/>
      <c r="DN29" s="627"/>
      <c r="DO29" s="627"/>
      <c r="DP29" s="627"/>
      <c r="DQ29" s="627"/>
      <c r="DR29" s="627"/>
      <c r="DS29" s="627"/>
      <c r="DT29" s="627"/>
      <c r="DU29" s="627"/>
      <c r="DV29" s="628"/>
      <c r="DW29" s="600">
        <v>18.600000000000001</v>
      </c>
      <c r="DX29" s="625"/>
      <c r="DY29" s="625"/>
      <c r="DZ29" s="625"/>
      <c r="EA29" s="625"/>
      <c r="EB29" s="625"/>
      <c r="EC29" s="626"/>
    </row>
    <row r="30" spans="2:133" ht="11.25" customHeight="1" x14ac:dyDescent="0.15">
      <c r="B30" s="592" t="s">
        <v>290</v>
      </c>
      <c r="C30" s="593"/>
      <c r="D30" s="593"/>
      <c r="E30" s="593"/>
      <c r="F30" s="593"/>
      <c r="G30" s="593"/>
      <c r="H30" s="593"/>
      <c r="I30" s="593"/>
      <c r="J30" s="593"/>
      <c r="K30" s="593"/>
      <c r="L30" s="593"/>
      <c r="M30" s="593"/>
      <c r="N30" s="593"/>
      <c r="O30" s="593"/>
      <c r="P30" s="593"/>
      <c r="Q30" s="594"/>
      <c r="R30" s="595">
        <v>2429291</v>
      </c>
      <c r="S30" s="596"/>
      <c r="T30" s="596"/>
      <c r="U30" s="596"/>
      <c r="V30" s="596"/>
      <c r="W30" s="596"/>
      <c r="X30" s="596"/>
      <c r="Y30" s="597"/>
      <c r="Z30" s="598">
        <v>2.1</v>
      </c>
      <c r="AA30" s="598"/>
      <c r="AB30" s="598"/>
      <c r="AC30" s="598"/>
      <c r="AD30" s="599" t="s">
        <v>113</v>
      </c>
      <c r="AE30" s="599"/>
      <c r="AF30" s="599"/>
      <c r="AG30" s="599"/>
      <c r="AH30" s="599"/>
      <c r="AI30" s="599"/>
      <c r="AJ30" s="599"/>
      <c r="AK30" s="599"/>
      <c r="AL30" s="600" t="s">
        <v>113</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v>
      </c>
      <c r="BH30" s="654"/>
      <c r="BI30" s="654"/>
      <c r="BJ30" s="654"/>
      <c r="BK30" s="654"/>
      <c r="BL30" s="654"/>
      <c r="BM30" s="590">
        <v>96.8</v>
      </c>
      <c r="BN30" s="654"/>
      <c r="BO30" s="654"/>
      <c r="BP30" s="654"/>
      <c r="BQ30" s="655"/>
      <c r="BR30" s="653">
        <v>98.9</v>
      </c>
      <c r="BS30" s="654"/>
      <c r="BT30" s="654"/>
      <c r="BU30" s="654"/>
      <c r="BV30" s="654"/>
      <c r="BW30" s="654"/>
      <c r="BX30" s="590">
        <v>95.9</v>
      </c>
      <c r="BY30" s="654"/>
      <c r="BZ30" s="654"/>
      <c r="CA30" s="654"/>
      <c r="CB30" s="655"/>
      <c r="CD30" s="658"/>
      <c r="CE30" s="659"/>
      <c r="CF30" s="609" t="s">
        <v>293</v>
      </c>
      <c r="CG30" s="610"/>
      <c r="CH30" s="610"/>
      <c r="CI30" s="610"/>
      <c r="CJ30" s="610"/>
      <c r="CK30" s="610"/>
      <c r="CL30" s="610"/>
      <c r="CM30" s="610"/>
      <c r="CN30" s="610"/>
      <c r="CO30" s="610"/>
      <c r="CP30" s="610"/>
      <c r="CQ30" s="611"/>
      <c r="CR30" s="595">
        <v>11203954</v>
      </c>
      <c r="CS30" s="596"/>
      <c r="CT30" s="596"/>
      <c r="CU30" s="596"/>
      <c r="CV30" s="596"/>
      <c r="CW30" s="596"/>
      <c r="CX30" s="596"/>
      <c r="CY30" s="597"/>
      <c r="CZ30" s="629">
        <v>10</v>
      </c>
      <c r="DA30" s="630"/>
      <c r="DB30" s="630"/>
      <c r="DC30" s="631"/>
      <c r="DD30" s="604">
        <v>11002551</v>
      </c>
      <c r="DE30" s="596"/>
      <c r="DF30" s="596"/>
      <c r="DG30" s="596"/>
      <c r="DH30" s="596"/>
      <c r="DI30" s="596"/>
      <c r="DJ30" s="596"/>
      <c r="DK30" s="597"/>
      <c r="DL30" s="604">
        <v>11002551</v>
      </c>
      <c r="DM30" s="596"/>
      <c r="DN30" s="596"/>
      <c r="DO30" s="596"/>
      <c r="DP30" s="596"/>
      <c r="DQ30" s="596"/>
      <c r="DR30" s="596"/>
      <c r="DS30" s="596"/>
      <c r="DT30" s="596"/>
      <c r="DU30" s="596"/>
      <c r="DV30" s="597"/>
      <c r="DW30" s="600">
        <v>16.7</v>
      </c>
      <c r="DX30" s="625"/>
      <c r="DY30" s="625"/>
      <c r="DZ30" s="625"/>
      <c r="EA30" s="625"/>
      <c r="EB30" s="625"/>
      <c r="EC30" s="626"/>
    </row>
    <row r="31" spans="2:133" ht="11.25" customHeight="1" x14ac:dyDescent="0.15">
      <c r="B31" s="592" t="s">
        <v>294</v>
      </c>
      <c r="C31" s="593"/>
      <c r="D31" s="593"/>
      <c r="E31" s="593"/>
      <c r="F31" s="593"/>
      <c r="G31" s="593"/>
      <c r="H31" s="593"/>
      <c r="I31" s="593"/>
      <c r="J31" s="593"/>
      <c r="K31" s="593"/>
      <c r="L31" s="593"/>
      <c r="M31" s="593"/>
      <c r="N31" s="593"/>
      <c r="O31" s="593"/>
      <c r="P31" s="593"/>
      <c r="Q31" s="594"/>
      <c r="R31" s="595">
        <v>2117208</v>
      </c>
      <c r="S31" s="596"/>
      <c r="T31" s="596"/>
      <c r="U31" s="596"/>
      <c r="V31" s="596"/>
      <c r="W31" s="596"/>
      <c r="X31" s="596"/>
      <c r="Y31" s="597"/>
      <c r="Z31" s="598">
        <v>1.9</v>
      </c>
      <c r="AA31" s="598"/>
      <c r="AB31" s="598"/>
      <c r="AC31" s="598"/>
      <c r="AD31" s="599" t="s">
        <v>113</v>
      </c>
      <c r="AE31" s="599"/>
      <c r="AF31" s="599"/>
      <c r="AG31" s="599"/>
      <c r="AH31" s="599"/>
      <c r="AI31" s="599"/>
      <c r="AJ31" s="599"/>
      <c r="AK31" s="599"/>
      <c r="AL31" s="600" t="s">
        <v>113</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99.1</v>
      </c>
      <c r="BH31" s="627"/>
      <c r="BI31" s="627"/>
      <c r="BJ31" s="627"/>
      <c r="BK31" s="627"/>
      <c r="BL31" s="627"/>
      <c r="BM31" s="601">
        <v>97.3</v>
      </c>
      <c r="BN31" s="651"/>
      <c r="BO31" s="651"/>
      <c r="BP31" s="651"/>
      <c r="BQ31" s="652"/>
      <c r="BR31" s="650">
        <v>99.1</v>
      </c>
      <c r="BS31" s="627"/>
      <c r="BT31" s="627"/>
      <c r="BU31" s="627"/>
      <c r="BV31" s="627"/>
      <c r="BW31" s="627"/>
      <c r="BX31" s="601">
        <v>96.6</v>
      </c>
      <c r="BY31" s="651"/>
      <c r="BZ31" s="651"/>
      <c r="CA31" s="651"/>
      <c r="CB31" s="652"/>
      <c r="CD31" s="658"/>
      <c r="CE31" s="659"/>
      <c r="CF31" s="609" t="s">
        <v>297</v>
      </c>
      <c r="CG31" s="610"/>
      <c r="CH31" s="610"/>
      <c r="CI31" s="610"/>
      <c r="CJ31" s="610"/>
      <c r="CK31" s="610"/>
      <c r="CL31" s="610"/>
      <c r="CM31" s="610"/>
      <c r="CN31" s="610"/>
      <c r="CO31" s="610"/>
      <c r="CP31" s="610"/>
      <c r="CQ31" s="611"/>
      <c r="CR31" s="595">
        <v>1254914</v>
      </c>
      <c r="CS31" s="627"/>
      <c r="CT31" s="627"/>
      <c r="CU31" s="627"/>
      <c r="CV31" s="627"/>
      <c r="CW31" s="627"/>
      <c r="CX31" s="627"/>
      <c r="CY31" s="628"/>
      <c r="CZ31" s="629">
        <v>1.1000000000000001</v>
      </c>
      <c r="DA31" s="630"/>
      <c r="DB31" s="630"/>
      <c r="DC31" s="631"/>
      <c r="DD31" s="604">
        <v>1221154</v>
      </c>
      <c r="DE31" s="627"/>
      <c r="DF31" s="627"/>
      <c r="DG31" s="627"/>
      <c r="DH31" s="627"/>
      <c r="DI31" s="627"/>
      <c r="DJ31" s="627"/>
      <c r="DK31" s="628"/>
      <c r="DL31" s="604">
        <v>1221154</v>
      </c>
      <c r="DM31" s="627"/>
      <c r="DN31" s="627"/>
      <c r="DO31" s="627"/>
      <c r="DP31" s="627"/>
      <c r="DQ31" s="627"/>
      <c r="DR31" s="627"/>
      <c r="DS31" s="627"/>
      <c r="DT31" s="627"/>
      <c r="DU31" s="627"/>
      <c r="DV31" s="628"/>
      <c r="DW31" s="600">
        <v>1.9</v>
      </c>
      <c r="DX31" s="625"/>
      <c r="DY31" s="625"/>
      <c r="DZ31" s="625"/>
      <c r="EA31" s="625"/>
      <c r="EB31" s="625"/>
      <c r="EC31" s="626"/>
    </row>
    <row r="32" spans="2:133" ht="11.25" customHeight="1" x14ac:dyDescent="0.15">
      <c r="B32" s="592" t="s">
        <v>298</v>
      </c>
      <c r="C32" s="593"/>
      <c r="D32" s="593"/>
      <c r="E32" s="593"/>
      <c r="F32" s="593"/>
      <c r="G32" s="593"/>
      <c r="H32" s="593"/>
      <c r="I32" s="593"/>
      <c r="J32" s="593"/>
      <c r="K32" s="593"/>
      <c r="L32" s="593"/>
      <c r="M32" s="593"/>
      <c r="N32" s="593"/>
      <c r="O32" s="593"/>
      <c r="P32" s="593"/>
      <c r="Q32" s="594"/>
      <c r="R32" s="595">
        <v>1611966</v>
      </c>
      <c r="S32" s="596"/>
      <c r="T32" s="596"/>
      <c r="U32" s="596"/>
      <c r="V32" s="596"/>
      <c r="W32" s="596"/>
      <c r="X32" s="596"/>
      <c r="Y32" s="597"/>
      <c r="Z32" s="598">
        <v>1.4</v>
      </c>
      <c r="AA32" s="598"/>
      <c r="AB32" s="598"/>
      <c r="AC32" s="598"/>
      <c r="AD32" s="599">
        <v>128872</v>
      </c>
      <c r="AE32" s="599"/>
      <c r="AF32" s="599"/>
      <c r="AG32" s="599"/>
      <c r="AH32" s="599"/>
      <c r="AI32" s="599"/>
      <c r="AJ32" s="599"/>
      <c r="AK32" s="599"/>
      <c r="AL32" s="600">
        <v>0.2</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98.9</v>
      </c>
      <c r="BH32" s="663"/>
      <c r="BI32" s="663"/>
      <c r="BJ32" s="663"/>
      <c r="BK32" s="663"/>
      <c r="BL32" s="663"/>
      <c r="BM32" s="664">
        <v>96.1</v>
      </c>
      <c r="BN32" s="663"/>
      <c r="BO32" s="663"/>
      <c r="BP32" s="663"/>
      <c r="BQ32" s="665"/>
      <c r="BR32" s="662">
        <v>98.6</v>
      </c>
      <c r="BS32" s="663"/>
      <c r="BT32" s="663"/>
      <c r="BU32" s="663"/>
      <c r="BV32" s="663"/>
      <c r="BW32" s="663"/>
      <c r="BX32" s="664">
        <v>94.7</v>
      </c>
      <c r="BY32" s="663"/>
      <c r="BZ32" s="663"/>
      <c r="CA32" s="663"/>
      <c r="CB32" s="665"/>
      <c r="CD32" s="660"/>
      <c r="CE32" s="661"/>
      <c r="CF32" s="609" t="s">
        <v>300</v>
      </c>
      <c r="CG32" s="610"/>
      <c r="CH32" s="610"/>
      <c r="CI32" s="610"/>
      <c r="CJ32" s="610"/>
      <c r="CK32" s="610"/>
      <c r="CL32" s="610"/>
      <c r="CM32" s="610"/>
      <c r="CN32" s="610"/>
      <c r="CO32" s="610"/>
      <c r="CP32" s="610"/>
      <c r="CQ32" s="611"/>
      <c r="CR32" s="595">
        <v>3504</v>
      </c>
      <c r="CS32" s="596"/>
      <c r="CT32" s="596"/>
      <c r="CU32" s="596"/>
      <c r="CV32" s="596"/>
      <c r="CW32" s="596"/>
      <c r="CX32" s="596"/>
      <c r="CY32" s="597"/>
      <c r="CZ32" s="629">
        <v>0</v>
      </c>
      <c r="DA32" s="630"/>
      <c r="DB32" s="630"/>
      <c r="DC32" s="631"/>
      <c r="DD32" s="604">
        <v>3504</v>
      </c>
      <c r="DE32" s="596"/>
      <c r="DF32" s="596"/>
      <c r="DG32" s="596"/>
      <c r="DH32" s="596"/>
      <c r="DI32" s="596"/>
      <c r="DJ32" s="596"/>
      <c r="DK32" s="597"/>
      <c r="DL32" s="604">
        <v>3504</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301</v>
      </c>
      <c r="C33" s="593"/>
      <c r="D33" s="593"/>
      <c r="E33" s="593"/>
      <c r="F33" s="593"/>
      <c r="G33" s="593"/>
      <c r="H33" s="593"/>
      <c r="I33" s="593"/>
      <c r="J33" s="593"/>
      <c r="K33" s="593"/>
      <c r="L33" s="593"/>
      <c r="M33" s="593"/>
      <c r="N33" s="593"/>
      <c r="O33" s="593"/>
      <c r="P33" s="593"/>
      <c r="Q33" s="594"/>
      <c r="R33" s="595">
        <v>11095865</v>
      </c>
      <c r="S33" s="596"/>
      <c r="T33" s="596"/>
      <c r="U33" s="596"/>
      <c r="V33" s="596"/>
      <c r="W33" s="596"/>
      <c r="X33" s="596"/>
      <c r="Y33" s="597"/>
      <c r="Z33" s="598">
        <v>9.8000000000000007</v>
      </c>
      <c r="AA33" s="598"/>
      <c r="AB33" s="598"/>
      <c r="AC33" s="598"/>
      <c r="AD33" s="599" t="s">
        <v>113</v>
      </c>
      <c r="AE33" s="599"/>
      <c r="AF33" s="599"/>
      <c r="AG33" s="599"/>
      <c r="AH33" s="599"/>
      <c r="AI33" s="599"/>
      <c r="AJ33" s="599"/>
      <c r="AK33" s="599"/>
      <c r="AL33" s="600" t="s">
        <v>113</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40582523</v>
      </c>
      <c r="CS33" s="627"/>
      <c r="CT33" s="627"/>
      <c r="CU33" s="627"/>
      <c r="CV33" s="627"/>
      <c r="CW33" s="627"/>
      <c r="CX33" s="627"/>
      <c r="CY33" s="628"/>
      <c r="CZ33" s="629">
        <v>36.4</v>
      </c>
      <c r="DA33" s="630"/>
      <c r="DB33" s="630"/>
      <c r="DC33" s="631"/>
      <c r="DD33" s="604">
        <v>35466545</v>
      </c>
      <c r="DE33" s="627"/>
      <c r="DF33" s="627"/>
      <c r="DG33" s="627"/>
      <c r="DH33" s="627"/>
      <c r="DI33" s="627"/>
      <c r="DJ33" s="627"/>
      <c r="DK33" s="628"/>
      <c r="DL33" s="604">
        <v>25627119</v>
      </c>
      <c r="DM33" s="627"/>
      <c r="DN33" s="627"/>
      <c r="DO33" s="627"/>
      <c r="DP33" s="627"/>
      <c r="DQ33" s="627"/>
      <c r="DR33" s="627"/>
      <c r="DS33" s="627"/>
      <c r="DT33" s="627"/>
      <c r="DU33" s="627"/>
      <c r="DV33" s="628"/>
      <c r="DW33" s="600">
        <v>38.9</v>
      </c>
      <c r="DX33" s="625"/>
      <c r="DY33" s="625"/>
      <c r="DZ33" s="625"/>
      <c r="EA33" s="625"/>
      <c r="EB33" s="625"/>
      <c r="EC33" s="626"/>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113</v>
      </c>
      <c r="S34" s="596"/>
      <c r="T34" s="596"/>
      <c r="U34" s="596"/>
      <c r="V34" s="596"/>
      <c r="W34" s="596"/>
      <c r="X34" s="596"/>
      <c r="Y34" s="597"/>
      <c r="Z34" s="598" t="s">
        <v>113</v>
      </c>
      <c r="AA34" s="598"/>
      <c r="AB34" s="598"/>
      <c r="AC34" s="598"/>
      <c r="AD34" s="599" t="s">
        <v>113</v>
      </c>
      <c r="AE34" s="599"/>
      <c r="AF34" s="599"/>
      <c r="AG34" s="599"/>
      <c r="AH34" s="599"/>
      <c r="AI34" s="599"/>
      <c r="AJ34" s="599"/>
      <c r="AK34" s="599"/>
      <c r="AL34" s="600" t="s">
        <v>113</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13009706</v>
      </c>
      <c r="CS34" s="596"/>
      <c r="CT34" s="596"/>
      <c r="CU34" s="596"/>
      <c r="CV34" s="596"/>
      <c r="CW34" s="596"/>
      <c r="CX34" s="596"/>
      <c r="CY34" s="597"/>
      <c r="CZ34" s="629">
        <v>11.7</v>
      </c>
      <c r="DA34" s="630"/>
      <c r="DB34" s="630"/>
      <c r="DC34" s="631"/>
      <c r="DD34" s="604">
        <v>11084553</v>
      </c>
      <c r="DE34" s="596"/>
      <c r="DF34" s="596"/>
      <c r="DG34" s="596"/>
      <c r="DH34" s="596"/>
      <c r="DI34" s="596"/>
      <c r="DJ34" s="596"/>
      <c r="DK34" s="597"/>
      <c r="DL34" s="604">
        <v>9720899</v>
      </c>
      <c r="DM34" s="596"/>
      <c r="DN34" s="596"/>
      <c r="DO34" s="596"/>
      <c r="DP34" s="596"/>
      <c r="DQ34" s="596"/>
      <c r="DR34" s="596"/>
      <c r="DS34" s="596"/>
      <c r="DT34" s="596"/>
      <c r="DU34" s="596"/>
      <c r="DV34" s="597"/>
      <c r="DW34" s="600">
        <v>14.8</v>
      </c>
      <c r="DX34" s="625"/>
      <c r="DY34" s="625"/>
      <c r="DZ34" s="625"/>
      <c r="EA34" s="625"/>
      <c r="EB34" s="625"/>
      <c r="EC34" s="626"/>
    </row>
    <row r="35" spans="2:133" ht="11.25" customHeight="1" x14ac:dyDescent="0.15">
      <c r="B35" s="592" t="s">
        <v>307</v>
      </c>
      <c r="C35" s="593"/>
      <c r="D35" s="593"/>
      <c r="E35" s="593"/>
      <c r="F35" s="593"/>
      <c r="G35" s="593"/>
      <c r="H35" s="593"/>
      <c r="I35" s="593"/>
      <c r="J35" s="593"/>
      <c r="K35" s="593"/>
      <c r="L35" s="593"/>
      <c r="M35" s="593"/>
      <c r="N35" s="593"/>
      <c r="O35" s="593"/>
      <c r="P35" s="593"/>
      <c r="Q35" s="594"/>
      <c r="R35" s="595">
        <v>4718765</v>
      </c>
      <c r="S35" s="596"/>
      <c r="T35" s="596"/>
      <c r="U35" s="596"/>
      <c r="V35" s="596"/>
      <c r="W35" s="596"/>
      <c r="X35" s="596"/>
      <c r="Y35" s="597"/>
      <c r="Z35" s="598">
        <v>4.2</v>
      </c>
      <c r="AA35" s="598"/>
      <c r="AB35" s="598"/>
      <c r="AC35" s="598"/>
      <c r="AD35" s="599" t="s">
        <v>113</v>
      </c>
      <c r="AE35" s="599"/>
      <c r="AF35" s="599"/>
      <c r="AG35" s="599"/>
      <c r="AH35" s="599"/>
      <c r="AI35" s="599"/>
      <c r="AJ35" s="599"/>
      <c r="AK35" s="599"/>
      <c r="AL35" s="600" t="s">
        <v>113</v>
      </c>
      <c r="AM35" s="601"/>
      <c r="AN35" s="601"/>
      <c r="AO35" s="602"/>
      <c r="AP35" s="188"/>
      <c r="AQ35" s="606" t="s">
        <v>308</v>
      </c>
      <c r="AR35" s="607"/>
      <c r="AS35" s="607"/>
      <c r="AT35" s="607"/>
      <c r="AU35" s="607"/>
      <c r="AV35" s="607"/>
      <c r="AW35" s="607"/>
      <c r="AX35" s="607"/>
      <c r="AY35" s="608"/>
      <c r="AZ35" s="584">
        <v>13933696</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395480</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898995</v>
      </c>
      <c r="CS35" s="627"/>
      <c r="CT35" s="627"/>
      <c r="CU35" s="627"/>
      <c r="CV35" s="627"/>
      <c r="CW35" s="627"/>
      <c r="CX35" s="627"/>
      <c r="CY35" s="628"/>
      <c r="CZ35" s="629">
        <v>0.8</v>
      </c>
      <c r="DA35" s="630"/>
      <c r="DB35" s="630"/>
      <c r="DC35" s="631"/>
      <c r="DD35" s="604">
        <v>830519</v>
      </c>
      <c r="DE35" s="627"/>
      <c r="DF35" s="627"/>
      <c r="DG35" s="627"/>
      <c r="DH35" s="627"/>
      <c r="DI35" s="627"/>
      <c r="DJ35" s="627"/>
      <c r="DK35" s="628"/>
      <c r="DL35" s="604">
        <v>830519</v>
      </c>
      <c r="DM35" s="627"/>
      <c r="DN35" s="627"/>
      <c r="DO35" s="627"/>
      <c r="DP35" s="627"/>
      <c r="DQ35" s="627"/>
      <c r="DR35" s="627"/>
      <c r="DS35" s="627"/>
      <c r="DT35" s="627"/>
      <c r="DU35" s="627"/>
      <c r="DV35" s="628"/>
      <c r="DW35" s="600">
        <v>1.3</v>
      </c>
      <c r="DX35" s="625"/>
      <c r="DY35" s="625"/>
      <c r="DZ35" s="625"/>
      <c r="EA35" s="625"/>
      <c r="EB35" s="625"/>
      <c r="EC35" s="626"/>
    </row>
    <row r="36" spans="2:133" ht="11.25" customHeight="1" x14ac:dyDescent="0.15">
      <c r="B36" s="638" t="s">
        <v>311</v>
      </c>
      <c r="C36" s="639"/>
      <c r="D36" s="639"/>
      <c r="E36" s="639"/>
      <c r="F36" s="639"/>
      <c r="G36" s="639"/>
      <c r="H36" s="639"/>
      <c r="I36" s="639"/>
      <c r="J36" s="639"/>
      <c r="K36" s="639"/>
      <c r="L36" s="639"/>
      <c r="M36" s="639"/>
      <c r="N36" s="639"/>
      <c r="O36" s="639"/>
      <c r="P36" s="639"/>
      <c r="Q36" s="640"/>
      <c r="R36" s="667">
        <v>113085487</v>
      </c>
      <c r="S36" s="668"/>
      <c r="T36" s="668"/>
      <c r="U36" s="668"/>
      <c r="V36" s="668"/>
      <c r="W36" s="668"/>
      <c r="X36" s="668"/>
      <c r="Y36" s="669"/>
      <c r="Z36" s="670">
        <v>100</v>
      </c>
      <c r="AA36" s="670"/>
      <c r="AB36" s="670"/>
      <c r="AC36" s="670"/>
      <c r="AD36" s="671">
        <v>61114899</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3806551</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-64725</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12867455</v>
      </c>
      <c r="CS36" s="596"/>
      <c r="CT36" s="596"/>
      <c r="CU36" s="596"/>
      <c r="CV36" s="596"/>
      <c r="CW36" s="596"/>
      <c r="CX36" s="596"/>
      <c r="CY36" s="597"/>
      <c r="CZ36" s="629">
        <v>11.5</v>
      </c>
      <c r="DA36" s="630"/>
      <c r="DB36" s="630"/>
      <c r="DC36" s="631"/>
      <c r="DD36" s="604">
        <v>11823567</v>
      </c>
      <c r="DE36" s="596"/>
      <c r="DF36" s="596"/>
      <c r="DG36" s="596"/>
      <c r="DH36" s="596"/>
      <c r="DI36" s="596"/>
      <c r="DJ36" s="596"/>
      <c r="DK36" s="597"/>
      <c r="DL36" s="604">
        <v>8694557</v>
      </c>
      <c r="DM36" s="596"/>
      <c r="DN36" s="596"/>
      <c r="DO36" s="596"/>
      <c r="DP36" s="596"/>
      <c r="DQ36" s="596"/>
      <c r="DR36" s="596"/>
      <c r="DS36" s="596"/>
      <c r="DT36" s="596"/>
      <c r="DU36" s="596"/>
      <c r="DV36" s="597"/>
      <c r="DW36" s="600">
        <v>13.2</v>
      </c>
      <c r="DX36" s="625"/>
      <c r="DY36" s="625"/>
      <c r="DZ36" s="625"/>
      <c r="EA36" s="625"/>
      <c r="EB36" s="625"/>
      <c r="EC36" s="626"/>
    </row>
    <row r="37" spans="2:133" ht="11.25" customHeight="1" x14ac:dyDescent="0.15">
      <c r="AQ37" s="674" t="s">
        <v>315</v>
      </c>
      <c r="AR37" s="675"/>
      <c r="AS37" s="675"/>
      <c r="AT37" s="675"/>
      <c r="AU37" s="675"/>
      <c r="AV37" s="675"/>
      <c r="AW37" s="675"/>
      <c r="AX37" s="675"/>
      <c r="AY37" s="676"/>
      <c r="AZ37" s="595">
        <v>786669</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37594</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4731410</v>
      </c>
      <c r="CS37" s="627"/>
      <c r="CT37" s="627"/>
      <c r="CU37" s="627"/>
      <c r="CV37" s="627"/>
      <c r="CW37" s="627"/>
      <c r="CX37" s="627"/>
      <c r="CY37" s="628"/>
      <c r="CZ37" s="629">
        <v>4.2</v>
      </c>
      <c r="DA37" s="630"/>
      <c r="DB37" s="630"/>
      <c r="DC37" s="631"/>
      <c r="DD37" s="604">
        <v>4731410</v>
      </c>
      <c r="DE37" s="627"/>
      <c r="DF37" s="627"/>
      <c r="DG37" s="627"/>
      <c r="DH37" s="627"/>
      <c r="DI37" s="627"/>
      <c r="DJ37" s="627"/>
      <c r="DK37" s="628"/>
      <c r="DL37" s="604">
        <v>4234123</v>
      </c>
      <c r="DM37" s="627"/>
      <c r="DN37" s="627"/>
      <c r="DO37" s="627"/>
      <c r="DP37" s="627"/>
      <c r="DQ37" s="627"/>
      <c r="DR37" s="627"/>
      <c r="DS37" s="627"/>
      <c r="DT37" s="627"/>
      <c r="DU37" s="627"/>
      <c r="DV37" s="628"/>
      <c r="DW37" s="600">
        <v>6.4</v>
      </c>
      <c r="DX37" s="625"/>
      <c r="DY37" s="625"/>
      <c r="DZ37" s="625"/>
      <c r="EA37" s="625"/>
      <c r="EB37" s="625"/>
      <c r="EC37" s="626"/>
    </row>
    <row r="38" spans="2:133" ht="11.25" customHeight="1" x14ac:dyDescent="0.15">
      <c r="AQ38" s="674" t="s">
        <v>318</v>
      </c>
      <c r="AR38" s="675"/>
      <c r="AS38" s="675"/>
      <c r="AT38" s="675"/>
      <c r="AU38" s="675"/>
      <c r="AV38" s="675"/>
      <c r="AW38" s="675"/>
      <c r="AX38" s="675"/>
      <c r="AY38" s="676"/>
      <c r="AZ38" s="595">
        <v>710818</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57635</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9657094</v>
      </c>
      <c r="CS38" s="596"/>
      <c r="CT38" s="596"/>
      <c r="CU38" s="596"/>
      <c r="CV38" s="596"/>
      <c r="CW38" s="596"/>
      <c r="CX38" s="596"/>
      <c r="CY38" s="597"/>
      <c r="CZ38" s="629">
        <v>8.6999999999999993</v>
      </c>
      <c r="DA38" s="630"/>
      <c r="DB38" s="630"/>
      <c r="DC38" s="631"/>
      <c r="DD38" s="604">
        <v>8202319</v>
      </c>
      <c r="DE38" s="596"/>
      <c r="DF38" s="596"/>
      <c r="DG38" s="596"/>
      <c r="DH38" s="596"/>
      <c r="DI38" s="596"/>
      <c r="DJ38" s="596"/>
      <c r="DK38" s="597"/>
      <c r="DL38" s="604">
        <v>6381144</v>
      </c>
      <c r="DM38" s="596"/>
      <c r="DN38" s="596"/>
      <c r="DO38" s="596"/>
      <c r="DP38" s="596"/>
      <c r="DQ38" s="596"/>
      <c r="DR38" s="596"/>
      <c r="DS38" s="596"/>
      <c r="DT38" s="596"/>
      <c r="DU38" s="596"/>
      <c r="DV38" s="597"/>
      <c r="DW38" s="600">
        <v>9.6999999999999993</v>
      </c>
      <c r="DX38" s="625"/>
      <c r="DY38" s="625"/>
      <c r="DZ38" s="625"/>
      <c r="EA38" s="625"/>
      <c r="EB38" s="625"/>
      <c r="EC38" s="626"/>
    </row>
    <row r="39" spans="2:133" ht="11.25" customHeight="1" x14ac:dyDescent="0.15">
      <c r="AQ39" s="674" t="s">
        <v>321</v>
      </c>
      <c r="AR39" s="675"/>
      <c r="AS39" s="675"/>
      <c r="AT39" s="675"/>
      <c r="AU39" s="675"/>
      <c r="AV39" s="675"/>
      <c r="AW39" s="675"/>
      <c r="AX39" s="675"/>
      <c r="AY39" s="676"/>
      <c r="AZ39" s="595">
        <v>141027</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97</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3460063</v>
      </c>
      <c r="CS39" s="627"/>
      <c r="CT39" s="627"/>
      <c r="CU39" s="627"/>
      <c r="CV39" s="627"/>
      <c r="CW39" s="627"/>
      <c r="CX39" s="627"/>
      <c r="CY39" s="628"/>
      <c r="CZ39" s="629">
        <v>3.1</v>
      </c>
      <c r="DA39" s="630"/>
      <c r="DB39" s="630"/>
      <c r="DC39" s="631"/>
      <c r="DD39" s="604">
        <v>3308020</v>
      </c>
      <c r="DE39" s="627"/>
      <c r="DF39" s="627"/>
      <c r="DG39" s="627"/>
      <c r="DH39" s="627"/>
      <c r="DI39" s="627"/>
      <c r="DJ39" s="627"/>
      <c r="DK39" s="628"/>
      <c r="DL39" s="604" t="s">
        <v>325</v>
      </c>
      <c r="DM39" s="627"/>
      <c r="DN39" s="627"/>
      <c r="DO39" s="627"/>
      <c r="DP39" s="627"/>
      <c r="DQ39" s="627"/>
      <c r="DR39" s="627"/>
      <c r="DS39" s="627"/>
      <c r="DT39" s="627"/>
      <c r="DU39" s="627"/>
      <c r="DV39" s="628"/>
      <c r="DW39" s="600" t="s">
        <v>325</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1937101</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122</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689210</v>
      </c>
      <c r="CS40" s="596"/>
      <c r="CT40" s="596"/>
      <c r="CU40" s="596"/>
      <c r="CV40" s="596"/>
      <c r="CW40" s="596"/>
      <c r="CX40" s="596"/>
      <c r="CY40" s="597"/>
      <c r="CZ40" s="629">
        <v>0.6</v>
      </c>
      <c r="DA40" s="630"/>
      <c r="DB40" s="630"/>
      <c r="DC40" s="631"/>
      <c r="DD40" s="604">
        <v>217567</v>
      </c>
      <c r="DE40" s="596"/>
      <c r="DF40" s="596"/>
      <c r="DG40" s="596"/>
      <c r="DH40" s="596"/>
      <c r="DI40" s="596"/>
      <c r="DJ40" s="596"/>
      <c r="DK40" s="597"/>
      <c r="DL40" s="604" t="s">
        <v>325</v>
      </c>
      <c r="DM40" s="596"/>
      <c r="DN40" s="596"/>
      <c r="DO40" s="596"/>
      <c r="DP40" s="596"/>
      <c r="DQ40" s="596"/>
      <c r="DR40" s="596"/>
      <c r="DS40" s="596"/>
      <c r="DT40" s="596"/>
      <c r="DU40" s="596"/>
      <c r="DV40" s="597"/>
      <c r="DW40" s="600" t="s">
        <v>325</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6551530</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325</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13366089</v>
      </c>
      <c r="CS42" s="596"/>
      <c r="CT42" s="596"/>
      <c r="CU42" s="596"/>
      <c r="CV42" s="596"/>
      <c r="CW42" s="596"/>
      <c r="CX42" s="596"/>
      <c r="CY42" s="597"/>
      <c r="CZ42" s="629">
        <v>12</v>
      </c>
      <c r="DA42" s="678"/>
      <c r="DB42" s="678"/>
      <c r="DC42" s="679"/>
      <c r="DD42" s="604">
        <v>2409251</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523808</v>
      </c>
      <c r="CS43" s="627"/>
      <c r="CT43" s="627"/>
      <c r="CU43" s="627"/>
      <c r="CV43" s="627"/>
      <c r="CW43" s="627"/>
      <c r="CX43" s="627"/>
      <c r="CY43" s="628"/>
      <c r="CZ43" s="629">
        <v>0.5</v>
      </c>
      <c r="DA43" s="630"/>
      <c r="DB43" s="630"/>
      <c r="DC43" s="631"/>
      <c r="DD43" s="604">
        <v>429933</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13331391</v>
      </c>
      <c r="CS44" s="596"/>
      <c r="CT44" s="596"/>
      <c r="CU44" s="596"/>
      <c r="CV44" s="596"/>
      <c r="CW44" s="596"/>
      <c r="CX44" s="596"/>
      <c r="CY44" s="597"/>
      <c r="CZ44" s="629">
        <v>12</v>
      </c>
      <c r="DA44" s="678"/>
      <c r="DB44" s="678"/>
      <c r="DC44" s="679"/>
      <c r="DD44" s="604">
        <v>2408664</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7685099</v>
      </c>
      <c r="CS45" s="627"/>
      <c r="CT45" s="627"/>
      <c r="CU45" s="627"/>
      <c r="CV45" s="627"/>
      <c r="CW45" s="627"/>
      <c r="CX45" s="627"/>
      <c r="CY45" s="628"/>
      <c r="CZ45" s="629">
        <v>6.9</v>
      </c>
      <c r="DA45" s="630"/>
      <c r="DB45" s="630"/>
      <c r="DC45" s="631"/>
      <c r="DD45" s="604">
        <v>512241</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5603448</v>
      </c>
      <c r="CS46" s="596"/>
      <c r="CT46" s="596"/>
      <c r="CU46" s="596"/>
      <c r="CV46" s="596"/>
      <c r="CW46" s="596"/>
      <c r="CX46" s="596"/>
      <c r="CY46" s="597"/>
      <c r="CZ46" s="629">
        <v>5</v>
      </c>
      <c r="DA46" s="678"/>
      <c r="DB46" s="678"/>
      <c r="DC46" s="679"/>
      <c r="DD46" s="604">
        <v>1884879</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34698</v>
      </c>
      <c r="CS47" s="627"/>
      <c r="CT47" s="627"/>
      <c r="CU47" s="627"/>
      <c r="CV47" s="627"/>
      <c r="CW47" s="627"/>
      <c r="CX47" s="627"/>
      <c r="CY47" s="628"/>
      <c r="CZ47" s="629">
        <v>0</v>
      </c>
      <c r="DA47" s="630"/>
      <c r="DB47" s="630"/>
      <c r="DC47" s="631"/>
      <c r="DD47" s="604">
        <v>587</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113</v>
      </c>
      <c r="CS48" s="596"/>
      <c r="CT48" s="596"/>
      <c r="CU48" s="596"/>
      <c r="CV48" s="596"/>
      <c r="CW48" s="596"/>
      <c r="CX48" s="596"/>
      <c r="CY48" s="597"/>
      <c r="CZ48" s="629" t="s">
        <v>113</v>
      </c>
      <c r="DA48" s="678"/>
      <c r="DB48" s="678"/>
      <c r="DC48" s="679"/>
      <c r="DD48" s="604" t="s">
        <v>113</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111524298</v>
      </c>
      <c r="CS49" s="663"/>
      <c r="CT49" s="663"/>
      <c r="CU49" s="663"/>
      <c r="CV49" s="663"/>
      <c r="CW49" s="663"/>
      <c r="CX49" s="663"/>
      <c r="CY49" s="690"/>
      <c r="CZ49" s="691">
        <v>100</v>
      </c>
      <c r="DA49" s="692"/>
      <c r="DB49" s="692"/>
      <c r="DC49" s="693"/>
      <c r="DD49" s="694">
        <v>73271916</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113037</v>
      </c>
      <c r="R7" s="725"/>
      <c r="S7" s="725"/>
      <c r="T7" s="725"/>
      <c r="U7" s="725"/>
      <c r="V7" s="725">
        <v>111653</v>
      </c>
      <c r="W7" s="725"/>
      <c r="X7" s="725"/>
      <c r="Y7" s="725"/>
      <c r="Z7" s="725"/>
      <c r="AA7" s="725">
        <v>1384</v>
      </c>
      <c r="AB7" s="725"/>
      <c r="AC7" s="725"/>
      <c r="AD7" s="725"/>
      <c r="AE7" s="726"/>
      <c r="AF7" s="727">
        <v>1103</v>
      </c>
      <c r="AG7" s="728"/>
      <c r="AH7" s="728"/>
      <c r="AI7" s="728"/>
      <c r="AJ7" s="729"/>
      <c r="AK7" s="764">
        <v>76</v>
      </c>
      <c r="AL7" s="765"/>
      <c r="AM7" s="765"/>
      <c r="AN7" s="765"/>
      <c r="AO7" s="765"/>
      <c r="AP7" s="765">
        <v>131970</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549</v>
      </c>
      <c r="BT7" s="769"/>
      <c r="BU7" s="769"/>
      <c r="BV7" s="769"/>
      <c r="BW7" s="769"/>
      <c r="BX7" s="769"/>
      <c r="BY7" s="769"/>
      <c r="BZ7" s="769"/>
      <c r="CA7" s="769"/>
      <c r="CB7" s="769"/>
      <c r="CC7" s="769"/>
      <c r="CD7" s="769"/>
      <c r="CE7" s="769"/>
      <c r="CF7" s="769"/>
      <c r="CG7" s="770"/>
      <c r="CH7" s="761">
        <v>-1</v>
      </c>
      <c r="CI7" s="762"/>
      <c r="CJ7" s="762"/>
      <c r="CK7" s="762"/>
      <c r="CL7" s="763"/>
      <c r="CM7" s="761">
        <v>634</v>
      </c>
      <c r="CN7" s="762"/>
      <c r="CO7" s="762"/>
      <c r="CP7" s="762"/>
      <c r="CQ7" s="763"/>
      <c r="CR7" s="761">
        <v>11</v>
      </c>
      <c r="CS7" s="762"/>
      <c r="CT7" s="762"/>
      <c r="CU7" s="762"/>
      <c r="CV7" s="763"/>
      <c r="CW7" s="761">
        <v>47</v>
      </c>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x14ac:dyDescent="0.15">
      <c r="A8" s="214">
        <v>2</v>
      </c>
      <c r="B8" s="745" t="s">
        <v>367</v>
      </c>
      <c r="C8" s="746"/>
      <c r="D8" s="746"/>
      <c r="E8" s="746"/>
      <c r="F8" s="746"/>
      <c r="G8" s="746"/>
      <c r="H8" s="746"/>
      <c r="I8" s="746"/>
      <c r="J8" s="746"/>
      <c r="K8" s="746"/>
      <c r="L8" s="746"/>
      <c r="M8" s="746"/>
      <c r="N8" s="746"/>
      <c r="O8" s="746"/>
      <c r="P8" s="747"/>
      <c r="Q8" s="748">
        <v>206</v>
      </c>
      <c r="R8" s="749"/>
      <c r="S8" s="749"/>
      <c r="T8" s="749"/>
      <c r="U8" s="749"/>
      <c r="V8" s="749">
        <v>29</v>
      </c>
      <c r="W8" s="749"/>
      <c r="X8" s="749"/>
      <c r="Y8" s="749"/>
      <c r="Z8" s="749"/>
      <c r="AA8" s="749">
        <v>177</v>
      </c>
      <c r="AB8" s="749"/>
      <c r="AC8" s="749"/>
      <c r="AD8" s="749"/>
      <c r="AE8" s="750"/>
      <c r="AF8" s="751">
        <v>177</v>
      </c>
      <c r="AG8" s="752"/>
      <c r="AH8" s="752"/>
      <c r="AI8" s="752"/>
      <c r="AJ8" s="753"/>
      <c r="AK8" s="754">
        <v>0</v>
      </c>
      <c r="AL8" s="755"/>
      <c r="AM8" s="755"/>
      <c r="AN8" s="755"/>
      <c r="AO8" s="755"/>
      <c r="AP8" s="755">
        <v>85</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550</v>
      </c>
      <c r="BT8" s="759"/>
      <c r="BU8" s="759"/>
      <c r="BV8" s="759"/>
      <c r="BW8" s="759"/>
      <c r="BX8" s="759"/>
      <c r="BY8" s="759"/>
      <c r="BZ8" s="759"/>
      <c r="CA8" s="759"/>
      <c r="CB8" s="759"/>
      <c r="CC8" s="759"/>
      <c r="CD8" s="759"/>
      <c r="CE8" s="759"/>
      <c r="CF8" s="759"/>
      <c r="CG8" s="760"/>
      <c r="CH8" s="771">
        <v>1</v>
      </c>
      <c r="CI8" s="772"/>
      <c r="CJ8" s="772"/>
      <c r="CK8" s="772"/>
      <c r="CL8" s="773"/>
      <c r="CM8" s="771">
        <v>22</v>
      </c>
      <c r="CN8" s="772"/>
      <c r="CO8" s="772"/>
      <c r="CP8" s="772"/>
      <c r="CQ8" s="773"/>
      <c r="CR8" s="771">
        <v>10</v>
      </c>
      <c r="CS8" s="772"/>
      <c r="CT8" s="772"/>
      <c r="CU8" s="772"/>
      <c r="CV8" s="773"/>
      <c r="CW8" s="771">
        <v>1</v>
      </c>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t="s">
        <v>368</v>
      </c>
      <c r="C9" s="746"/>
      <c r="D9" s="746"/>
      <c r="E9" s="746"/>
      <c r="F9" s="746"/>
      <c r="G9" s="746"/>
      <c r="H9" s="746"/>
      <c r="I9" s="746"/>
      <c r="J9" s="746"/>
      <c r="K9" s="746"/>
      <c r="L9" s="746"/>
      <c r="M9" s="746"/>
      <c r="N9" s="746"/>
      <c r="O9" s="746"/>
      <c r="P9" s="747"/>
      <c r="Q9" s="748">
        <v>15</v>
      </c>
      <c r="R9" s="749"/>
      <c r="S9" s="749"/>
      <c r="T9" s="749"/>
      <c r="U9" s="749"/>
      <c r="V9" s="749">
        <v>15</v>
      </c>
      <c r="W9" s="749"/>
      <c r="X9" s="749"/>
      <c r="Y9" s="749"/>
      <c r="Z9" s="749"/>
      <c r="AA9" s="749">
        <v>0</v>
      </c>
      <c r="AB9" s="749"/>
      <c r="AC9" s="749"/>
      <c r="AD9" s="749"/>
      <c r="AE9" s="750"/>
      <c r="AF9" s="751">
        <v>0</v>
      </c>
      <c r="AG9" s="752"/>
      <c r="AH9" s="752"/>
      <c r="AI9" s="752"/>
      <c r="AJ9" s="753"/>
      <c r="AK9" s="754">
        <v>0</v>
      </c>
      <c r="AL9" s="755"/>
      <c r="AM9" s="755"/>
      <c r="AN9" s="755"/>
      <c r="AO9" s="755"/>
      <c r="AP9" s="755">
        <v>0</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551</v>
      </c>
      <c r="BT9" s="759"/>
      <c r="BU9" s="759"/>
      <c r="BV9" s="759"/>
      <c r="BW9" s="759"/>
      <c r="BX9" s="759"/>
      <c r="BY9" s="759"/>
      <c r="BZ9" s="759"/>
      <c r="CA9" s="759"/>
      <c r="CB9" s="759"/>
      <c r="CC9" s="759"/>
      <c r="CD9" s="759"/>
      <c r="CE9" s="759"/>
      <c r="CF9" s="759"/>
      <c r="CG9" s="760"/>
      <c r="CH9" s="771">
        <v>6</v>
      </c>
      <c r="CI9" s="772"/>
      <c r="CJ9" s="772"/>
      <c r="CK9" s="772"/>
      <c r="CL9" s="773"/>
      <c r="CM9" s="771">
        <v>358</v>
      </c>
      <c r="CN9" s="772"/>
      <c r="CO9" s="772"/>
      <c r="CP9" s="772"/>
      <c r="CQ9" s="773"/>
      <c r="CR9" s="771">
        <v>151</v>
      </c>
      <c r="CS9" s="772"/>
      <c r="CT9" s="772"/>
      <c r="CU9" s="772"/>
      <c r="CV9" s="773"/>
      <c r="CW9" s="771">
        <v>52</v>
      </c>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552</v>
      </c>
      <c r="BT10" s="759"/>
      <c r="BU10" s="759"/>
      <c r="BV10" s="759"/>
      <c r="BW10" s="759"/>
      <c r="BX10" s="759"/>
      <c r="BY10" s="759"/>
      <c r="BZ10" s="759"/>
      <c r="CA10" s="759"/>
      <c r="CB10" s="759"/>
      <c r="CC10" s="759"/>
      <c r="CD10" s="759"/>
      <c r="CE10" s="759"/>
      <c r="CF10" s="759"/>
      <c r="CG10" s="760"/>
      <c r="CH10" s="771">
        <v>-10</v>
      </c>
      <c r="CI10" s="772"/>
      <c r="CJ10" s="772"/>
      <c r="CK10" s="772"/>
      <c r="CL10" s="773"/>
      <c r="CM10" s="771">
        <v>11</v>
      </c>
      <c r="CN10" s="772"/>
      <c r="CO10" s="772"/>
      <c r="CP10" s="772"/>
      <c r="CQ10" s="773"/>
      <c r="CR10" s="771">
        <v>48</v>
      </c>
      <c r="CS10" s="772"/>
      <c r="CT10" s="772"/>
      <c r="CU10" s="772"/>
      <c r="CV10" s="773"/>
      <c r="CW10" s="771">
        <v>0</v>
      </c>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553</v>
      </c>
      <c r="BT11" s="759"/>
      <c r="BU11" s="759"/>
      <c r="BV11" s="759"/>
      <c r="BW11" s="759"/>
      <c r="BX11" s="759"/>
      <c r="BY11" s="759"/>
      <c r="BZ11" s="759"/>
      <c r="CA11" s="759"/>
      <c r="CB11" s="759"/>
      <c r="CC11" s="759"/>
      <c r="CD11" s="759"/>
      <c r="CE11" s="759"/>
      <c r="CF11" s="759"/>
      <c r="CG11" s="760"/>
      <c r="CH11" s="771">
        <v>1</v>
      </c>
      <c r="CI11" s="772"/>
      <c r="CJ11" s="772"/>
      <c r="CK11" s="772"/>
      <c r="CL11" s="773"/>
      <c r="CM11" s="771">
        <v>110</v>
      </c>
      <c r="CN11" s="772"/>
      <c r="CO11" s="772"/>
      <c r="CP11" s="772"/>
      <c r="CQ11" s="773"/>
      <c r="CR11" s="771">
        <v>7</v>
      </c>
      <c r="CS11" s="772"/>
      <c r="CT11" s="772"/>
      <c r="CU11" s="772"/>
      <c r="CV11" s="773"/>
      <c r="CW11" s="771">
        <v>0</v>
      </c>
      <c r="CX11" s="772"/>
      <c r="CY11" s="772"/>
      <c r="CZ11" s="772"/>
      <c r="DA11" s="773"/>
      <c r="DB11" s="771">
        <v>59</v>
      </c>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t="s">
        <v>554</v>
      </c>
      <c r="BT12" s="759"/>
      <c r="BU12" s="759"/>
      <c r="BV12" s="759"/>
      <c r="BW12" s="759"/>
      <c r="BX12" s="759"/>
      <c r="BY12" s="759"/>
      <c r="BZ12" s="759"/>
      <c r="CA12" s="759"/>
      <c r="CB12" s="759"/>
      <c r="CC12" s="759"/>
      <c r="CD12" s="759"/>
      <c r="CE12" s="759"/>
      <c r="CF12" s="759"/>
      <c r="CG12" s="760"/>
      <c r="CH12" s="771">
        <v>257</v>
      </c>
      <c r="CI12" s="772"/>
      <c r="CJ12" s="772"/>
      <c r="CK12" s="772"/>
      <c r="CL12" s="773"/>
      <c r="CM12" s="771">
        <v>4324</v>
      </c>
      <c r="CN12" s="772"/>
      <c r="CO12" s="772"/>
      <c r="CP12" s="772"/>
      <c r="CQ12" s="773"/>
      <c r="CR12" s="771">
        <v>690</v>
      </c>
      <c r="CS12" s="772"/>
      <c r="CT12" s="772"/>
      <c r="CU12" s="772"/>
      <c r="CV12" s="773"/>
      <c r="CW12" s="771">
        <v>0</v>
      </c>
      <c r="CX12" s="772"/>
      <c r="CY12" s="772"/>
      <c r="CZ12" s="772"/>
      <c r="DA12" s="773"/>
      <c r="DB12" s="771"/>
      <c r="DC12" s="772"/>
      <c r="DD12" s="772"/>
      <c r="DE12" s="772"/>
      <c r="DF12" s="773"/>
      <c r="DG12" s="771"/>
      <c r="DH12" s="772"/>
      <c r="DI12" s="772"/>
      <c r="DJ12" s="772"/>
      <c r="DK12" s="773"/>
      <c r="DL12" s="771">
        <v>26</v>
      </c>
      <c r="DM12" s="772"/>
      <c r="DN12" s="772"/>
      <c r="DO12" s="772"/>
      <c r="DP12" s="773"/>
      <c r="DQ12" s="771">
        <v>3</v>
      </c>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t="s">
        <v>555</v>
      </c>
      <c r="BT13" s="759"/>
      <c r="BU13" s="759"/>
      <c r="BV13" s="759"/>
      <c r="BW13" s="759"/>
      <c r="BX13" s="759"/>
      <c r="BY13" s="759"/>
      <c r="BZ13" s="759"/>
      <c r="CA13" s="759"/>
      <c r="CB13" s="759"/>
      <c r="CC13" s="759"/>
      <c r="CD13" s="759"/>
      <c r="CE13" s="759"/>
      <c r="CF13" s="759"/>
      <c r="CG13" s="760"/>
      <c r="CH13" s="771">
        <v>0</v>
      </c>
      <c r="CI13" s="772"/>
      <c r="CJ13" s="772"/>
      <c r="CK13" s="772"/>
      <c r="CL13" s="773"/>
      <c r="CM13" s="771">
        <v>102</v>
      </c>
      <c r="CN13" s="772"/>
      <c r="CO13" s="772"/>
      <c r="CP13" s="772"/>
      <c r="CQ13" s="773"/>
      <c r="CR13" s="771">
        <v>100</v>
      </c>
      <c r="CS13" s="772"/>
      <c r="CT13" s="772"/>
      <c r="CU13" s="772"/>
      <c r="CV13" s="773"/>
      <c r="CW13" s="771">
        <v>5</v>
      </c>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t="s">
        <v>556</v>
      </c>
      <c r="BT14" s="759"/>
      <c r="BU14" s="759"/>
      <c r="BV14" s="759"/>
      <c r="BW14" s="759"/>
      <c r="BX14" s="759"/>
      <c r="BY14" s="759"/>
      <c r="BZ14" s="759"/>
      <c r="CA14" s="759"/>
      <c r="CB14" s="759"/>
      <c r="CC14" s="759"/>
      <c r="CD14" s="759"/>
      <c r="CE14" s="759"/>
      <c r="CF14" s="759"/>
      <c r="CG14" s="760"/>
      <c r="CH14" s="771">
        <v>36</v>
      </c>
      <c r="CI14" s="772"/>
      <c r="CJ14" s="772"/>
      <c r="CK14" s="772"/>
      <c r="CL14" s="773"/>
      <c r="CM14" s="771">
        <v>867</v>
      </c>
      <c r="CN14" s="772"/>
      <c r="CO14" s="772"/>
      <c r="CP14" s="772"/>
      <c r="CQ14" s="773"/>
      <c r="CR14" s="771">
        <v>3</v>
      </c>
      <c r="CS14" s="772"/>
      <c r="CT14" s="772"/>
      <c r="CU14" s="772"/>
      <c r="CV14" s="773"/>
      <c r="CW14" s="771">
        <v>58</v>
      </c>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t="s">
        <v>557</v>
      </c>
      <c r="BT15" s="759"/>
      <c r="BU15" s="759"/>
      <c r="BV15" s="759"/>
      <c r="BW15" s="759"/>
      <c r="BX15" s="759"/>
      <c r="BY15" s="759"/>
      <c r="BZ15" s="759"/>
      <c r="CA15" s="759"/>
      <c r="CB15" s="759"/>
      <c r="CC15" s="759"/>
      <c r="CD15" s="759"/>
      <c r="CE15" s="759"/>
      <c r="CF15" s="759"/>
      <c r="CG15" s="760"/>
      <c r="CH15" s="771">
        <v>-3</v>
      </c>
      <c r="CI15" s="772"/>
      <c r="CJ15" s="772"/>
      <c r="CK15" s="772"/>
      <c r="CL15" s="773"/>
      <c r="CM15" s="771">
        <v>158</v>
      </c>
      <c r="CN15" s="772"/>
      <c r="CO15" s="772"/>
      <c r="CP15" s="772"/>
      <c r="CQ15" s="773"/>
      <c r="CR15" s="771">
        <v>100</v>
      </c>
      <c r="CS15" s="772"/>
      <c r="CT15" s="772"/>
      <c r="CU15" s="772"/>
      <c r="CV15" s="773"/>
      <c r="CW15" s="771">
        <v>10</v>
      </c>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t="s">
        <v>558</v>
      </c>
      <c r="BT16" s="759"/>
      <c r="BU16" s="759"/>
      <c r="BV16" s="759"/>
      <c r="BW16" s="759"/>
      <c r="BX16" s="759"/>
      <c r="BY16" s="759"/>
      <c r="BZ16" s="759"/>
      <c r="CA16" s="759"/>
      <c r="CB16" s="759"/>
      <c r="CC16" s="759"/>
      <c r="CD16" s="759"/>
      <c r="CE16" s="759"/>
      <c r="CF16" s="759"/>
      <c r="CG16" s="760"/>
      <c r="CH16" s="771">
        <v>2</v>
      </c>
      <c r="CI16" s="772"/>
      <c r="CJ16" s="772"/>
      <c r="CK16" s="772"/>
      <c r="CL16" s="773"/>
      <c r="CM16" s="771">
        <v>89</v>
      </c>
      <c r="CN16" s="772"/>
      <c r="CO16" s="772"/>
      <c r="CP16" s="772"/>
      <c r="CQ16" s="773"/>
      <c r="CR16" s="771">
        <v>1</v>
      </c>
      <c r="CS16" s="772"/>
      <c r="CT16" s="772"/>
      <c r="CU16" s="772"/>
      <c r="CV16" s="773"/>
      <c r="CW16" s="771">
        <v>0</v>
      </c>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t="s">
        <v>559</v>
      </c>
      <c r="BT17" s="759"/>
      <c r="BU17" s="759"/>
      <c r="BV17" s="759"/>
      <c r="BW17" s="759"/>
      <c r="BX17" s="759"/>
      <c r="BY17" s="759"/>
      <c r="BZ17" s="759"/>
      <c r="CA17" s="759"/>
      <c r="CB17" s="759"/>
      <c r="CC17" s="759"/>
      <c r="CD17" s="759"/>
      <c r="CE17" s="759"/>
      <c r="CF17" s="759"/>
      <c r="CG17" s="760"/>
      <c r="CH17" s="771">
        <v>-2</v>
      </c>
      <c r="CI17" s="772"/>
      <c r="CJ17" s="772"/>
      <c r="CK17" s="772"/>
      <c r="CL17" s="773"/>
      <c r="CM17" s="771">
        <v>62</v>
      </c>
      <c r="CN17" s="772"/>
      <c r="CO17" s="772"/>
      <c r="CP17" s="772"/>
      <c r="CQ17" s="773"/>
      <c r="CR17" s="771">
        <v>5</v>
      </c>
      <c r="CS17" s="772"/>
      <c r="CT17" s="772"/>
      <c r="CU17" s="772"/>
      <c r="CV17" s="773"/>
      <c r="CW17" s="771">
        <v>0</v>
      </c>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t="s">
        <v>560</v>
      </c>
      <c r="BT18" s="759"/>
      <c r="BU18" s="759"/>
      <c r="BV18" s="759"/>
      <c r="BW18" s="759"/>
      <c r="BX18" s="759"/>
      <c r="BY18" s="759"/>
      <c r="BZ18" s="759"/>
      <c r="CA18" s="759"/>
      <c r="CB18" s="759"/>
      <c r="CC18" s="759"/>
      <c r="CD18" s="759"/>
      <c r="CE18" s="759"/>
      <c r="CF18" s="759"/>
      <c r="CG18" s="760"/>
      <c r="CH18" s="771">
        <v>3</v>
      </c>
      <c r="CI18" s="772"/>
      <c r="CJ18" s="772"/>
      <c r="CK18" s="772"/>
      <c r="CL18" s="773"/>
      <c r="CM18" s="771">
        <v>23</v>
      </c>
      <c r="CN18" s="772"/>
      <c r="CO18" s="772"/>
      <c r="CP18" s="772"/>
      <c r="CQ18" s="773"/>
      <c r="CR18" s="771">
        <v>3</v>
      </c>
      <c r="CS18" s="772"/>
      <c r="CT18" s="772"/>
      <c r="CU18" s="772"/>
      <c r="CV18" s="773"/>
      <c r="CW18" s="771">
        <v>0</v>
      </c>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t="s">
        <v>561</v>
      </c>
      <c r="BT19" s="759"/>
      <c r="BU19" s="759"/>
      <c r="BV19" s="759"/>
      <c r="BW19" s="759"/>
      <c r="BX19" s="759"/>
      <c r="BY19" s="759"/>
      <c r="BZ19" s="759"/>
      <c r="CA19" s="759"/>
      <c r="CB19" s="759"/>
      <c r="CC19" s="759"/>
      <c r="CD19" s="759"/>
      <c r="CE19" s="759"/>
      <c r="CF19" s="759"/>
      <c r="CG19" s="760"/>
      <c r="CH19" s="771">
        <v>-4</v>
      </c>
      <c r="CI19" s="772"/>
      <c r="CJ19" s="772"/>
      <c r="CK19" s="772"/>
      <c r="CL19" s="773"/>
      <c r="CM19" s="771">
        <v>142</v>
      </c>
      <c r="CN19" s="772"/>
      <c r="CO19" s="772"/>
      <c r="CP19" s="772"/>
      <c r="CQ19" s="773"/>
      <c r="CR19" s="771">
        <v>30</v>
      </c>
      <c r="CS19" s="772"/>
      <c r="CT19" s="772"/>
      <c r="CU19" s="772"/>
      <c r="CV19" s="773"/>
      <c r="CW19" s="771">
        <v>21</v>
      </c>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t="s">
        <v>562</v>
      </c>
      <c r="BT20" s="759"/>
      <c r="BU20" s="759"/>
      <c r="BV20" s="759"/>
      <c r="BW20" s="759"/>
      <c r="BX20" s="759"/>
      <c r="BY20" s="759"/>
      <c r="BZ20" s="759"/>
      <c r="CA20" s="759"/>
      <c r="CB20" s="759"/>
      <c r="CC20" s="759"/>
      <c r="CD20" s="759"/>
      <c r="CE20" s="759"/>
      <c r="CF20" s="759"/>
      <c r="CG20" s="760"/>
      <c r="CH20" s="771">
        <v>0</v>
      </c>
      <c r="CI20" s="772"/>
      <c r="CJ20" s="772"/>
      <c r="CK20" s="772"/>
      <c r="CL20" s="773"/>
      <c r="CM20" s="771">
        <v>139</v>
      </c>
      <c r="CN20" s="772"/>
      <c r="CO20" s="772"/>
      <c r="CP20" s="772"/>
      <c r="CQ20" s="773"/>
      <c r="CR20" s="771">
        <v>68</v>
      </c>
      <c r="CS20" s="772"/>
      <c r="CT20" s="772"/>
      <c r="CU20" s="772"/>
      <c r="CV20" s="773"/>
      <c r="CW20" s="771">
        <v>0</v>
      </c>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t="s">
        <v>563</v>
      </c>
      <c r="BT21" s="759"/>
      <c r="BU21" s="759"/>
      <c r="BV21" s="759"/>
      <c r="BW21" s="759"/>
      <c r="BX21" s="759"/>
      <c r="BY21" s="759"/>
      <c r="BZ21" s="759"/>
      <c r="CA21" s="759"/>
      <c r="CB21" s="759"/>
      <c r="CC21" s="759"/>
      <c r="CD21" s="759"/>
      <c r="CE21" s="759"/>
      <c r="CF21" s="759"/>
      <c r="CG21" s="760"/>
      <c r="CH21" s="771">
        <v>5</v>
      </c>
      <c r="CI21" s="772"/>
      <c r="CJ21" s="772"/>
      <c r="CK21" s="772"/>
      <c r="CL21" s="773"/>
      <c r="CM21" s="771">
        <v>353</v>
      </c>
      <c r="CN21" s="772"/>
      <c r="CO21" s="772"/>
      <c r="CP21" s="772"/>
      <c r="CQ21" s="773"/>
      <c r="CR21" s="771">
        <v>100</v>
      </c>
      <c r="CS21" s="772"/>
      <c r="CT21" s="772"/>
      <c r="CU21" s="772"/>
      <c r="CV21" s="773"/>
      <c r="CW21" s="771">
        <v>112</v>
      </c>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t="s">
        <v>564</v>
      </c>
      <c r="BT22" s="759"/>
      <c r="BU22" s="759"/>
      <c r="BV22" s="759"/>
      <c r="BW22" s="759"/>
      <c r="BX22" s="759"/>
      <c r="BY22" s="759"/>
      <c r="BZ22" s="759"/>
      <c r="CA22" s="759"/>
      <c r="CB22" s="759"/>
      <c r="CC22" s="759"/>
      <c r="CD22" s="759"/>
      <c r="CE22" s="759"/>
      <c r="CF22" s="759"/>
      <c r="CG22" s="760"/>
      <c r="CH22" s="771">
        <v>13</v>
      </c>
      <c r="CI22" s="772"/>
      <c r="CJ22" s="772"/>
      <c r="CK22" s="772"/>
      <c r="CL22" s="773"/>
      <c r="CM22" s="771">
        <v>312</v>
      </c>
      <c r="CN22" s="772"/>
      <c r="CO22" s="772"/>
      <c r="CP22" s="772"/>
      <c r="CQ22" s="773"/>
      <c r="CR22" s="771">
        <v>58</v>
      </c>
      <c r="CS22" s="772"/>
      <c r="CT22" s="772"/>
      <c r="CU22" s="772"/>
      <c r="CV22" s="773"/>
      <c r="CW22" s="771">
        <v>37</v>
      </c>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370</v>
      </c>
      <c r="B23" s="780" t="s">
        <v>371</v>
      </c>
      <c r="C23" s="781"/>
      <c r="D23" s="781"/>
      <c r="E23" s="781"/>
      <c r="F23" s="781"/>
      <c r="G23" s="781"/>
      <c r="H23" s="781"/>
      <c r="I23" s="781"/>
      <c r="J23" s="781"/>
      <c r="K23" s="781"/>
      <c r="L23" s="781"/>
      <c r="M23" s="781"/>
      <c r="N23" s="781"/>
      <c r="O23" s="781"/>
      <c r="P23" s="782"/>
      <c r="Q23" s="783">
        <v>113258</v>
      </c>
      <c r="R23" s="784"/>
      <c r="S23" s="784"/>
      <c r="T23" s="784"/>
      <c r="U23" s="784"/>
      <c r="V23" s="784">
        <v>111697</v>
      </c>
      <c r="W23" s="784"/>
      <c r="X23" s="784"/>
      <c r="Y23" s="784"/>
      <c r="Z23" s="784"/>
      <c r="AA23" s="784">
        <v>1561</v>
      </c>
      <c r="AB23" s="784"/>
      <c r="AC23" s="784"/>
      <c r="AD23" s="784"/>
      <c r="AE23" s="785"/>
      <c r="AF23" s="786">
        <v>1280</v>
      </c>
      <c r="AG23" s="784"/>
      <c r="AH23" s="784"/>
      <c r="AI23" s="784"/>
      <c r="AJ23" s="787"/>
      <c r="AK23" s="788"/>
      <c r="AL23" s="789"/>
      <c r="AM23" s="789"/>
      <c r="AN23" s="789"/>
      <c r="AO23" s="789"/>
      <c r="AP23" s="784">
        <v>132055</v>
      </c>
      <c r="AQ23" s="784"/>
      <c r="AR23" s="784"/>
      <c r="AS23" s="784"/>
      <c r="AT23" s="784"/>
      <c r="AU23" s="790"/>
      <c r="AV23" s="790"/>
      <c r="AW23" s="790"/>
      <c r="AX23" s="790"/>
      <c r="AY23" s="791"/>
      <c r="AZ23" s="799" t="s">
        <v>113</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382</v>
      </c>
      <c r="C28" s="722"/>
      <c r="D28" s="722"/>
      <c r="E28" s="722"/>
      <c r="F28" s="722"/>
      <c r="G28" s="722"/>
      <c r="H28" s="722"/>
      <c r="I28" s="722"/>
      <c r="J28" s="722"/>
      <c r="K28" s="722"/>
      <c r="L28" s="722"/>
      <c r="M28" s="722"/>
      <c r="N28" s="722"/>
      <c r="O28" s="722"/>
      <c r="P28" s="723"/>
      <c r="Q28" s="812">
        <v>31454</v>
      </c>
      <c r="R28" s="813"/>
      <c r="S28" s="813"/>
      <c r="T28" s="813"/>
      <c r="U28" s="813"/>
      <c r="V28" s="813">
        <v>31059</v>
      </c>
      <c r="W28" s="813"/>
      <c r="X28" s="813"/>
      <c r="Y28" s="813"/>
      <c r="Z28" s="813"/>
      <c r="AA28" s="813">
        <v>395</v>
      </c>
      <c r="AB28" s="813"/>
      <c r="AC28" s="813"/>
      <c r="AD28" s="813"/>
      <c r="AE28" s="814"/>
      <c r="AF28" s="815">
        <v>395</v>
      </c>
      <c r="AG28" s="813"/>
      <c r="AH28" s="813"/>
      <c r="AI28" s="813"/>
      <c r="AJ28" s="816"/>
      <c r="AK28" s="817">
        <v>1937</v>
      </c>
      <c r="AL28" s="808"/>
      <c r="AM28" s="808"/>
      <c r="AN28" s="808"/>
      <c r="AO28" s="808"/>
      <c r="AP28" s="808"/>
      <c r="AQ28" s="808"/>
      <c r="AR28" s="808"/>
      <c r="AS28" s="808"/>
      <c r="AT28" s="808"/>
      <c r="AU28" s="808"/>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383</v>
      </c>
      <c r="C29" s="746"/>
      <c r="D29" s="746"/>
      <c r="E29" s="746"/>
      <c r="F29" s="746"/>
      <c r="G29" s="746"/>
      <c r="H29" s="746"/>
      <c r="I29" s="746"/>
      <c r="J29" s="746"/>
      <c r="K29" s="746"/>
      <c r="L29" s="746"/>
      <c r="M29" s="746"/>
      <c r="N29" s="746"/>
      <c r="O29" s="746"/>
      <c r="P29" s="747"/>
      <c r="Q29" s="748">
        <v>24280</v>
      </c>
      <c r="R29" s="749"/>
      <c r="S29" s="749"/>
      <c r="T29" s="749"/>
      <c r="U29" s="749"/>
      <c r="V29" s="749">
        <v>24048</v>
      </c>
      <c r="W29" s="749"/>
      <c r="X29" s="749"/>
      <c r="Y29" s="749"/>
      <c r="Z29" s="749"/>
      <c r="AA29" s="749">
        <v>232</v>
      </c>
      <c r="AB29" s="749"/>
      <c r="AC29" s="749"/>
      <c r="AD29" s="749"/>
      <c r="AE29" s="750"/>
      <c r="AF29" s="751">
        <v>232</v>
      </c>
      <c r="AG29" s="752"/>
      <c r="AH29" s="752"/>
      <c r="AI29" s="752"/>
      <c r="AJ29" s="753"/>
      <c r="AK29" s="820">
        <v>3391</v>
      </c>
      <c r="AL29" s="821"/>
      <c r="AM29" s="821"/>
      <c r="AN29" s="821"/>
      <c r="AO29" s="821"/>
      <c r="AP29" s="821"/>
      <c r="AQ29" s="821"/>
      <c r="AR29" s="821"/>
      <c r="AS29" s="821"/>
      <c r="AT29" s="821"/>
      <c r="AU29" s="821"/>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384</v>
      </c>
      <c r="C30" s="746"/>
      <c r="D30" s="746"/>
      <c r="E30" s="746"/>
      <c r="F30" s="746"/>
      <c r="G30" s="746"/>
      <c r="H30" s="746"/>
      <c r="I30" s="746"/>
      <c r="J30" s="746"/>
      <c r="K30" s="746"/>
      <c r="L30" s="746"/>
      <c r="M30" s="746"/>
      <c r="N30" s="746"/>
      <c r="O30" s="746"/>
      <c r="P30" s="747"/>
      <c r="Q30" s="748">
        <v>2870</v>
      </c>
      <c r="R30" s="749"/>
      <c r="S30" s="749"/>
      <c r="T30" s="749"/>
      <c r="U30" s="749"/>
      <c r="V30" s="749">
        <v>2863</v>
      </c>
      <c r="W30" s="749"/>
      <c r="X30" s="749"/>
      <c r="Y30" s="749"/>
      <c r="Z30" s="749"/>
      <c r="AA30" s="749">
        <v>7</v>
      </c>
      <c r="AB30" s="749"/>
      <c r="AC30" s="749"/>
      <c r="AD30" s="749"/>
      <c r="AE30" s="750"/>
      <c r="AF30" s="751">
        <v>7</v>
      </c>
      <c r="AG30" s="752"/>
      <c r="AH30" s="752"/>
      <c r="AI30" s="752"/>
      <c r="AJ30" s="753"/>
      <c r="AK30" s="820">
        <v>3115</v>
      </c>
      <c r="AL30" s="821"/>
      <c r="AM30" s="821"/>
      <c r="AN30" s="821"/>
      <c r="AO30" s="821"/>
      <c r="AP30" s="821"/>
      <c r="AQ30" s="821"/>
      <c r="AR30" s="821"/>
      <c r="AS30" s="821"/>
      <c r="AT30" s="821"/>
      <c r="AU30" s="821"/>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385</v>
      </c>
      <c r="C31" s="746"/>
      <c r="D31" s="746"/>
      <c r="E31" s="746"/>
      <c r="F31" s="746"/>
      <c r="G31" s="746"/>
      <c r="H31" s="746"/>
      <c r="I31" s="746"/>
      <c r="J31" s="746"/>
      <c r="K31" s="746"/>
      <c r="L31" s="746"/>
      <c r="M31" s="746"/>
      <c r="N31" s="746"/>
      <c r="O31" s="746"/>
      <c r="P31" s="747"/>
      <c r="Q31" s="748">
        <v>7548</v>
      </c>
      <c r="R31" s="749"/>
      <c r="S31" s="749"/>
      <c r="T31" s="749"/>
      <c r="U31" s="749"/>
      <c r="V31" s="749">
        <v>5693</v>
      </c>
      <c r="W31" s="749"/>
      <c r="X31" s="749"/>
      <c r="Y31" s="749"/>
      <c r="Z31" s="749"/>
      <c r="AA31" s="749">
        <v>1855</v>
      </c>
      <c r="AB31" s="749"/>
      <c r="AC31" s="749"/>
      <c r="AD31" s="749"/>
      <c r="AE31" s="750"/>
      <c r="AF31" s="751">
        <v>10957</v>
      </c>
      <c r="AG31" s="752"/>
      <c r="AH31" s="752"/>
      <c r="AI31" s="752"/>
      <c r="AJ31" s="753"/>
      <c r="AK31" s="820">
        <v>141</v>
      </c>
      <c r="AL31" s="821"/>
      <c r="AM31" s="821"/>
      <c r="AN31" s="821"/>
      <c r="AO31" s="821"/>
      <c r="AP31" s="821">
        <v>12414</v>
      </c>
      <c r="AQ31" s="821"/>
      <c r="AR31" s="821"/>
      <c r="AS31" s="821"/>
      <c r="AT31" s="821"/>
      <c r="AU31" s="821">
        <v>87</v>
      </c>
      <c r="AV31" s="821"/>
      <c r="AW31" s="821"/>
      <c r="AX31" s="821"/>
      <c r="AY31" s="821"/>
      <c r="AZ31" s="822"/>
      <c r="BA31" s="822"/>
      <c r="BB31" s="822"/>
      <c r="BC31" s="822"/>
      <c r="BD31" s="822"/>
      <c r="BE31" s="818" t="s">
        <v>386</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387</v>
      </c>
      <c r="C32" s="746"/>
      <c r="D32" s="746"/>
      <c r="E32" s="746"/>
      <c r="F32" s="746"/>
      <c r="G32" s="746"/>
      <c r="H32" s="746"/>
      <c r="I32" s="746"/>
      <c r="J32" s="746"/>
      <c r="K32" s="746"/>
      <c r="L32" s="746"/>
      <c r="M32" s="746"/>
      <c r="N32" s="746"/>
      <c r="O32" s="746"/>
      <c r="P32" s="747"/>
      <c r="Q32" s="748">
        <v>8247</v>
      </c>
      <c r="R32" s="749"/>
      <c r="S32" s="749"/>
      <c r="T32" s="749"/>
      <c r="U32" s="749"/>
      <c r="V32" s="749">
        <v>7678</v>
      </c>
      <c r="W32" s="749"/>
      <c r="X32" s="749"/>
      <c r="Y32" s="749"/>
      <c r="Z32" s="749"/>
      <c r="AA32" s="749">
        <v>569</v>
      </c>
      <c r="AB32" s="749"/>
      <c r="AC32" s="749"/>
      <c r="AD32" s="749"/>
      <c r="AE32" s="750"/>
      <c r="AF32" s="751">
        <v>2189</v>
      </c>
      <c r="AG32" s="752"/>
      <c r="AH32" s="752"/>
      <c r="AI32" s="752"/>
      <c r="AJ32" s="753"/>
      <c r="AK32" s="820">
        <v>3349</v>
      </c>
      <c r="AL32" s="821"/>
      <c r="AM32" s="821"/>
      <c r="AN32" s="821"/>
      <c r="AO32" s="821"/>
      <c r="AP32" s="821">
        <v>41778</v>
      </c>
      <c r="AQ32" s="821"/>
      <c r="AR32" s="821"/>
      <c r="AS32" s="821"/>
      <c r="AT32" s="821"/>
      <c r="AU32" s="821">
        <v>20262</v>
      </c>
      <c r="AV32" s="821"/>
      <c r="AW32" s="821"/>
      <c r="AX32" s="821"/>
      <c r="AY32" s="821"/>
      <c r="AZ32" s="822"/>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388</v>
      </c>
      <c r="C33" s="746"/>
      <c r="D33" s="746"/>
      <c r="E33" s="746"/>
      <c r="F33" s="746"/>
      <c r="G33" s="746"/>
      <c r="H33" s="746"/>
      <c r="I33" s="746"/>
      <c r="J33" s="746"/>
      <c r="K33" s="746"/>
      <c r="L33" s="746"/>
      <c r="M33" s="746"/>
      <c r="N33" s="746"/>
      <c r="O33" s="746"/>
      <c r="P33" s="747"/>
      <c r="Q33" s="748">
        <v>3833</v>
      </c>
      <c r="R33" s="749"/>
      <c r="S33" s="749"/>
      <c r="T33" s="749"/>
      <c r="U33" s="749"/>
      <c r="V33" s="749">
        <v>3957</v>
      </c>
      <c r="W33" s="749"/>
      <c r="X33" s="749"/>
      <c r="Y33" s="749"/>
      <c r="Z33" s="749"/>
      <c r="AA33" s="749">
        <v>-124</v>
      </c>
      <c r="AB33" s="749"/>
      <c r="AC33" s="749"/>
      <c r="AD33" s="749"/>
      <c r="AE33" s="750"/>
      <c r="AF33" s="751">
        <v>88</v>
      </c>
      <c r="AG33" s="752"/>
      <c r="AH33" s="752"/>
      <c r="AI33" s="752"/>
      <c r="AJ33" s="753"/>
      <c r="AK33" s="820">
        <v>787</v>
      </c>
      <c r="AL33" s="821"/>
      <c r="AM33" s="821"/>
      <c r="AN33" s="821"/>
      <c r="AO33" s="821"/>
      <c r="AP33" s="821">
        <v>5470</v>
      </c>
      <c r="AQ33" s="821"/>
      <c r="AR33" s="821"/>
      <c r="AS33" s="821"/>
      <c r="AT33" s="821"/>
      <c r="AU33" s="821">
        <v>3632</v>
      </c>
      <c r="AV33" s="821"/>
      <c r="AW33" s="821"/>
      <c r="AX33" s="821"/>
      <c r="AY33" s="821"/>
      <c r="AZ33" s="822"/>
      <c r="BA33" s="822"/>
      <c r="BB33" s="822"/>
      <c r="BC33" s="822"/>
      <c r="BD33" s="822"/>
      <c r="BE33" s="818" t="s">
        <v>386</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389</v>
      </c>
      <c r="C34" s="746"/>
      <c r="D34" s="746"/>
      <c r="E34" s="746"/>
      <c r="F34" s="746"/>
      <c r="G34" s="746"/>
      <c r="H34" s="746"/>
      <c r="I34" s="746"/>
      <c r="J34" s="746"/>
      <c r="K34" s="746"/>
      <c r="L34" s="746"/>
      <c r="M34" s="746"/>
      <c r="N34" s="746"/>
      <c r="O34" s="746"/>
      <c r="P34" s="747"/>
      <c r="Q34" s="748">
        <v>541</v>
      </c>
      <c r="R34" s="749"/>
      <c r="S34" s="749"/>
      <c r="T34" s="749"/>
      <c r="U34" s="749"/>
      <c r="V34" s="749">
        <v>539</v>
      </c>
      <c r="W34" s="749"/>
      <c r="X34" s="749"/>
      <c r="Y34" s="749"/>
      <c r="Z34" s="749"/>
      <c r="AA34" s="749">
        <v>2</v>
      </c>
      <c r="AB34" s="749"/>
      <c r="AC34" s="749"/>
      <c r="AD34" s="749"/>
      <c r="AE34" s="750"/>
      <c r="AF34" s="751">
        <v>2</v>
      </c>
      <c r="AG34" s="752"/>
      <c r="AH34" s="752"/>
      <c r="AI34" s="752"/>
      <c r="AJ34" s="753"/>
      <c r="AK34" s="820">
        <v>458</v>
      </c>
      <c r="AL34" s="821"/>
      <c r="AM34" s="821"/>
      <c r="AN34" s="821"/>
      <c r="AO34" s="821"/>
      <c r="AP34" s="821">
        <v>3463</v>
      </c>
      <c r="AQ34" s="821"/>
      <c r="AR34" s="821"/>
      <c r="AS34" s="821"/>
      <c r="AT34" s="821"/>
      <c r="AU34" s="821">
        <v>3120</v>
      </c>
      <c r="AV34" s="821"/>
      <c r="AW34" s="821"/>
      <c r="AX34" s="821"/>
      <c r="AY34" s="821"/>
      <c r="AZ34" s="822"/>
      <c r="BA34" s="822"/>
      <c r="BB34" s="822"/>
      <c r="BC34" s="822"/>
      <c r="BD34" s="822"/>
      <c r="BE34" s="818" t="s">
        <v>390</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391</v>
      </c>
      <c r="C35" s="746"/>
      <c r="D35" s="746"/>
      <c r="E35" s="746"/>
      <c r="F35" s="746"/>
      <c r="G35" s="746"/>
      <c r="H35" s="746"/>
      <c r="I35" s="746"/>
      <c r="J35" s="746"/>
      <c r="K35" s="746"/>
      <c r="L35" s="746"/>
      <c r="M35" s="746"/>
      <c r="N35" s="746"/>
      <c r="O35" s="746"/>
      <c r="P35" s="747"/>
      <c r="Q35" s="748">
        <v>8</v>
      </c>
      <c r="R35" s="749"/>
      <c r="S35" s="749"/>
      <c r="T35" s="749"/>
      <c r="U35" s="749"/>
      <c r="V35" s="749">
        <v>8</v>
      </c>
      <c r="W35" s="749"/>
      <c r="X35" s="749"/>
      <c r="Y35" s="749"/>
      <c r="Z35" s="749"/>
      <c r="AA35" s="749">
        <v>0</v>
      </c>
      <c r="AB35" s="749"/>
      <c r="AC35" s="749"/>
      <c r="AD35" s="749"/>
      <c r="AE35" s="750"/>
      <c r="AF35" s="751">
        <v>0</v>
      </c>
      <c r="AG35" s="752"/>
      <c r="AH35" s="752"/>
      <c r="AI35" s="752"/>
      <c r="AJ35" s="753"/>
      <c r="AK35" s="820">
        <v>0</v>
      </c>
      <c r="AL35" s="821"/>
      <c r="AM35" s="821"/>
      <c r="AN35" s="821"/>
      <c r="AO35" s="821"/>
      <c r="AP35" s="821">
        <v>75</v>
      </c>
      <c r="AQ35" s="821"/>
      <c r="AR35" s="821"/>
      <c r="AS35" s="821"/>
      <c r="AT35" s="821"/>
      <c r="AU35" s="821">
        <v>22</v>
      </c>
      <c r="AV35" s="821"/>
      <c r="AW35" s="821"/>
      <c r="AX35" s="821"/>
      <c r="AY35" s="821"/>
      <c r="AZ35" s="822"/>
      <c r="BA35" s="822"/>
      <c r="BB35" s="822"/>
      <c r="BC35" s="822"/>
      <c r="BD35" s="822"/>
      <c r="BE35" s="818" t="s">
        <v>390</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t="s">
        <v>392</v>
      </c>
      <c r="C36" s="746"/>
      <c r="D36" s="746"/>
      <c r="E36" s="746"/>
      <c r="F36" s="746"/>
      <c r="G36" s="746"/>
      <c r="H36" s="746"/>
      <c r="I36" s="746"/>
      <c r="J36" s="746"/>
      <c r="K36" s="746"/>
      <c r="L36" s="746"/>
      <c r="M36" s="746"/>
      <c r="N36" s="746"/>
      <c r="O36" s="746"/>
      <c r="P36" s="747"/>
      <c r="Q36" s="748">
        <v>1586</v>
      </c>
      <c r="R36" s="749"/>
      <c r="S36" s="749"/>
      <c r="T36" s="749"/>
      <c r="U36" s="749"/>
      <c r="V36" s="749">
        <v>1585</v>
      </c>
      <c r="W36" s="749"/>
      <c r="X36" s="749"/>
      <c r="Y36" s="749"/>
      <c r="Z36" s="749"/>
      <c r="AA36" s="749">
        <v>1</v>
      </c>
      <c r="AB36" s="749"/>
      <c r="AC36" s="749"/>
      <c r="AD36" s="749"/>
      <c r="AE36" s="750"/>
      <c r="AF36" s="751">
        <v>1</v>
      </c>
      <c r="AG36" s="752"/>
      <c r="AH36" s="752"/>
      <c r="AI36" s="752"/>
      <c r="AJ36" s="753"/>
      <c r="AK36" s="820">
        <v>711</v>
      </c>
      <c r="AL36" s="821"/>
      <c r="AM36" s="821"/>
      <c r="AN36" s="821"/>
      <c r="AO36" s="821"/>
      <c r="AP36" s="821">
        <v>5672</v>
      </c>
      <c r="AQ36" s="821"/>
      <c r="AR36" s="821"/>
      <c r="AS36" s="821"/>
      <c r="AT36" s="821"/>
      <c r="AU36" s="821">
        <v>2802</v>
      </c>
      <c r="AV36" s="821"/>
      <c r="AW36" s="821"/>
      <c r="AX36" s="821"/>
      <c r="AY36" s="821"/>
      <c r="AZ36" s="822"/>
      <c r="BA36" s="822"/>
      <c r="BB36" s="822"/>
      <c r="BC36" s="822"/>
      <c r="BD36" s="822"/>
      <c r="BE36" s="818" t="s">
        <v>390</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393</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370</v>
      </c>
      <c r="B63" s="780" t="s">
        <v>394</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13871</v>
      </c>
      <c r="AG63" s="832"/>
      <c r="AH63" s="832"/>
      <c r="AI63" s="832"/>
      <c r="AJ63" s="833"/>
      <c r="AK63" s="834"/>
      <c r="AL63" s="829"/>
      <c r="AM63" s="829"/>
      <c r="AN63" s="829"/>
      <c r="AO63" s="829"/>
      <c r="AP63" s="832">
        <v>68872</v>
      </c>
      <c r="AQ63" s="832"/>
      <c r="AR63" s="832"/>
      <c r="AS63" s="832"/>
      <c r="AT63" s="832"/>
      <c r="AU63" s="832">
        <v>29925</v>
      </c>
      <c r="AV63" s="832"/>
      <c r="AW63" s="832"/>
      <c r="AX63" s="832"/>
      <c r="AY63" s="832"/>
      <c r="AZ63" s="836"/>
      <c r="BA63" s="836"/>
      <c r="BB63" s="836"/>
      <c r="BC63" s="836"/>
      <c r="BD63" s="836"/>
      <c r="BE63" s="837"/>
      <c r="BF63" s="837"/>
      <c r="BG63" s="837"/>
      <c r="BH63" s="837"/>
      <c r="BI63" s="838"/>
      <c r="BJ63" s="839" t="s">
        <v>113</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396</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2" t="s">
        <v>377</v>
      </c>
      <c r="AG66" s="803"/>
      <c r="AH66" s="803"/>
      <c r="AI66" s="803"/>
      <c r="AJ66" s="843"/>
      <c r="AK66" s="707" t="s">
        <v>378</v>
      </c>
      <c r="AL66" s="731"/>
      <c r="AM66" s="731"/>
      <c r="AN66" s="731"/>
      <c r="AO66" s="732"/>
      <c r="AP66" s="707" t="s">
        <v>379</v>
      </c>
      <c r="AQ66" s="708"/>
      <c r="AR66" s="708"/>
      <c r="AS66" s="708"/>
      <c r="AT66" s="709"/>
      <c r="AU66" s="707" t="s">
        <v>397</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539</v>
      </c>
      <c r="C68" s="860"/>
      <c r="D68" s="860"/>
      <c r="E68" s="860"/>
      <c r="F68" s="860"/>
      <c r="G68" s="860"/>
      <c r="H68" s="860"/>
      <c r="I68" s="860"/>
      <c r="J68" s="860"/>
      <c r="K68" s="860"/>
      <c r="L68" s="860"/>
      <c r="M68" s="860"/>
      <c r="N68" s="860"/>
      <c r="O68" s="860"/>
      <c r="P68" s="861"/>
      <c r="Q68" s="862">
        <v>6625</v>
      </c>
      <c r="R68" s="856"/>
      <c r="S68" s="856"/>
      <c r="T68" s="856"/>
      <c r="U68" s="856"/>
      <c r="V68" s="856">
        <v>6561</v>
      </c>
      <c r="W68" s="856"/>
      <c r="X68" s="856"/>
      <c r="Y68" s="856"/>
      <c r="Z68" s="856"/>
      <c r="AA68" s="856">
        <v>64</v>
      </c>
      <c r="AB68" s="856"/>
      <c r="AC68" s="856"/>
      <c r="AD68" s="856"/>
      <c r="AE68" s="856"/>
      <c r="AF68" s="856">
        <v>59</v>
      </c>
      <c r="AG68" s="856"/>
      <c r="AH68" s="856"/>
      <c r="AI68" s="856"/>
      <c r="AJ68" s="856"/>
      <c r="AK68" s="856"/>
      <c r="AL68" s="856"/>
      <c r="AM68" s="856"/>
      <c r="AN68" s="856"/>
      <c r="AO68" s="856"/>
      <c r="AP68" s="856">
        <v>4251</v>
      </c>
      <c r="AQ68" s="856"/>
      <c r="AR68" s="856"/>
      <c r="AS68" s="856"/>
      <c r="AT68" s="856"/>
      <c r="AU68" s="856">
        <v>1728</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540</v>
      </c>
      <c r="C69" s="864"/>
      <c r="D69" s="864"/>
      <c r="E69" s="864"/>
      <c r="F69" s="864"/>
      <c r="G69" s="864"/>
      <c r="H69" s="864"/>
      <c r="I69" s="864"/>
      <c r="J69" s="864"/>
      <c r="K69" s="864"/>
      <c r="L69" s="864"/>
      <c r="M69" s="864"/>
      <c r="N69" s="864"/>
      <c r="O69" s="864"/>
      <c r="P69" s="865"/>
      <c r="Q69" s="866">
        <v>2103</v>
      </c>
      <c r="R69" s="821"/>
      <c r="S69" s="821"/>
      <c r="T69" s="821"/>
      <c r="U69" s="821"/>
      <c r="V69" s="821">
        <v>2072</v>
      </c>
      <c r="W69" s="821"/>
      <c r="X69" s="821"/>
      <c r="Y69" s="821"/>
      <c r="Z69" s="821"/>
      <c r="AA69" s="821">
        <v>31</v>
      </c>
      <c r="AB69" s="821"/>
      <c r="AC69" s="821"/>
      <c r="AD69" s="821"/>
      <c r="AE69" s="821"/>
      <c r="AF69" s="821">
        <v>31</v>
      </c>
      <c r="AG69" s="821"/>
      <c r="AH69" s="821"/>
      <c r="AI69" s="821"/>
      <c r="AJ69" s="821"/>
      <c r="AK69" s="821"/>
      <c r="AL69" s="821"/>
      <c r="AM69" s="821"/>
      <c r="AN69" s="821"/>
      <c r="AO69" s="821"/>
      <c r="AP69" s="821">
        <v>1056</v>
      </c>
      <c r="AQ69" s="821"/>
      <c r="AR69" s="821"/>
      <c r="AS69" s="821"/>
      <c r="AT69" s="821"/>
      <c r="AU69" s="821">
        <v>372</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541</v>
      </c>
      <c r="C70" s="864"/>
      <c r="D70" s="864"/>
      <c r="E70" s="864"/>
      <c r="F70" s="864"/>
      <c r="G70" s="864"/>
      <c r="H70" s="864"/>
      <c r="I70" s="864"/>
      <c r="J70" s="864"/>
      <c r="K70" s="864"/>
      <c r="L70" s="864"/>
      <c r="M70" s="864"/>
      <c r="N70" s="864"/>
      <c r="O70" s="864"/>
      <c r="P70" s="865"/>
      <c r="Q70" s="866">
        <v>397</v>
      </c>
      <c r="R70" s="821"/>
      <c r="S70" s="821"/>
      <c r="T70" s="821"/>
      <c r="U70" s="821"/>
      <c r="V70" s="821">
        <v>386</v>
      </c>
      <c r="W70" s="821"/>
      <c r="X70" s="821"/>
      <c r="Y70" s="821"/>
      <c r="Z70" s="821"/>
      <c r="AA70" s="821">
        <v>11</v>
      </c>
      <c r="AB70" s="821"/>
      <c r="AC70" s="821"/>
      <c r="AD70" s="821"/>
      <c r="AE70" s="821"/>
      <c r="AF70" s="821">
        <v>11</v>
      </c>
      <c r="AG70" s="821"/>
      <c r="AH70" s="821"/>
      <c r="AI70" s="821"/>
      <c r="AJ70" s="821"/>
      <c r="AK70" s="821"/>
      <c r="AL70" s="821"/>
      <c r="AM70" s="821"/>
      <c r="AN70" s="821"/>
      <c r="AO70" s="821"/>
      <c r="AP70" s="821"/>
      <c r="AQ70" s="821"/>
      <c r="AR70" s="821"/>
      <c r="AS70" s="821"/>
      <c r="AT70" s="821"/>
      <c r="AU70" s="821"/>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542</v>
      </c>
      <c r="C71" s="864"/>
      <c r="D71" s="864"/>
      <c r="E71" s="864"/>
      <c r="F71" s="864"/>
      <c r="G71" s="864"/>
      <c r="H71" s="864"/>
      <c r="I71" s="864"/>
      <c r="J71" s="864"/>
      <c r="K71" s="864"/>
      <c r="L71" s="864"/>
      <c r="M71" s="864"/>
      <c r="N71" s="864"/>
      <c r="O71" s="864"/>
      <c r="P71" s="865"/>
      <c r="Q71" s="866">
        <v>668</v>
      </c>
      <c r="R71" s="821"/>
      <c r="S71" s="821"/>
      <c r="T71" s="821"/>
      <c r="U71" s="821"/>
      <c r="V71" s="821">
        <v>667</v>
      </c>
      <c r="W71" s="821"/>
      <c r="X71" s="821"/>
      <c r="Y71" s="821"/>
      <c r="Z71" s="821"/>
      <c r="AA71" s="821">
        <v>1</v>
      </c>
      <c r="AB71" s="821"/>
      <c r="AC71" s="821"/>
      <c r="AD71" s="821"/>
      <c r="AE71" s="821"/>
      <c r="AF71" s="821">
        <v>1</v>
      </c>
      <c r="AG71" s="821"/>
      <c r="AH71" s="821"/>
      <c r="AI71" s="821"/>
      <c r="AJ71" s="821"/>
      <c r="AK71" s="821"/>
      <c r="AL71" s="821"/>
      <c r="AM71" s="821"/>
      <c r="AN71" s="821"/>
      <c r="AO71" s="821"/>
      <c r="AP71" s="821">
        <v>596</v>
      </c>
      <c r="AQ71" s="821"/>
      <c r="AR71" s="821"/>
      <c r="AS71" s="821"/>
      <c r="AT71" s="821"/>
      <c r="AU71" s="821">
        <v>210</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543</v>
      </c>
      <c r="C72" s="864"/>
      <c r="D72" s="864"/>
      <c r="E72" s="864"/>
      <c r="F72" s="864"/>
      <c r="G72" s="864"/>
      <c r="H72" s="864"/>
      <c r="I72" s="864"/>
      <c r="J72" s="864"/>
      <c r="K72" s="864"/>
      <c r="L72" s="864"/>
      <c r="M72" s="864"/>
      <c r="N72" s="864"/>
      <c r="O72" s="864"/>
      <c r="P72" s="865"/>
      <c r="Q72" s="866">
        <v>120</v>
      </c>
      <c r="R72" s="821"/>
      <c r="S72" s="821"/>
      <c r="T72" s="821"/>
      <c r="U72" s="821"/>
      <c r="V72" s="821">
        <v>97</v>
      </c>
      <c r="W72" s="821"/>
      <c r="X72" s="821"/>
      <c r="Y72" s="821"/>
      <c r="Z72" s="821"/>
      <c r="AA72" s="821">
        <v>23</v>
      </c>
      <c r="AB72" s="821"/>
      <c r="AC72" s="821"/>
      <c r="AD72" s="821"/>
      <c r="AE72" s="821"/>
      <c r="AF72" s="821">
        <v>23</v>
      </c>
      <c r="AG72" s="821"/>
      <c r="AH72" s="821"/>
      <c r="AI72" s="821"/>
      <c r="AJ72" s="821"/>
      <c r="AK72" s="821"/>
      <c r="AL72" s="821"/>
      <c r="AM72" s="821"/>
      <c r="AN72" s="821"/>
      <c r="AO72" s="821"/>
      <c r="AP72" s="821">
        <v>71</v>
      </c>
      <c r="AQ72" s="821"/>
      <c r="AR72" s="821"/>
      <c r="AS72" s="821"/>
      <c r="AT72" s="821"/>
      <c r="AU72" s="821">
        <v>19</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544</v>
      </c>
      <c r="C73" s="864"/>
      <c r="D73" s="864"/>
      <c r="E73" s="864"/>
      <c r="F73" s="864"/>
      <c r="G73" s="864"/>
      <c r="H73" s="864"/>
      <c r="I73" s="864"/>
      <c r="J73" s="864"/>
      <c r="K73" s="864"/>
      <c r="L73" s="864"/>
      <c r="M73" s="864"/>
      <c r="N73" s="864"/>
      <c r="O73" s="864"/>
      <c r="P73" s="865"/>
      <c r="Q73" s="866">
        <v>3</v>
      </c>
      <c r="R73" s="821"/>
      <c r="S73" s="821"/>
      <c r="T73" s="821"/>
      <c r="U73" s="821"/>
      <c r="V73" s="821">
        <v>2</v>
      </c>
      <c r="W73" s="821"/>
      <c r="X73" s="821"/>
      <c r="Y73" s="821"/>
      <c r="Z73" s="821"/>
      <c r="AA73" s="821">
        <v>1</v>
      </c>
      <c r="AB73" s="821"/>
      <c r="AC73" s="821"/>
      <c r="AD73" s="821"/>
      <c r="AE73" s="821"/>
      <c r="AF73" s="821">
        <v>1</v>
      </c>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545</v>
      </c>
      <c r="C74" s="864"/>
      <c r="D74" s="864"/>
      <c r="E74" s="864"/>
      <c r="F74" s="864"/>
      <c r="G74" s="864"/>
      <c r="H74" s="864"/>
      <c r="I74" s="864"/>
      <c r="J74" s="864"/>
      <c r="K74" s="864"/>
      <c r="L74" s="864"/>
      <c r="M74" s="864"/>
      <c r="N74" s="864"/>
      <c r="O74" s="864"/>
      <c r="P74" s="865"/>
      <c r="Q74" s="866">
        <v>505</v>
      </c>
      <c r="R74" s="821"/>
      <c r="S74" s="821"/>
      <c r="T74" s="821"/>
      <c r="U74" s="821"/>
      <c r="V74" s="821">
        <v>433</v>
      </c>
      <c r="W74" s="821"/>
      <c r="X74" s="821"/>
      <c r="Y74" s="821"/>
      <c r="Z74" s="821"/>
      <c r="AA74" s="821">
        <v>72</v>
      </c>
      <c r="AB74" s="821"/>
      <c r="AC74" s="821"/>
      <c r="AD74" s="821"/>
      <c r="AE74" s="821"/>
      <c r="AF74" s="821">
        <v>72</v>
      </c>
      <c r="AG74" s="821"/>
      <c r="AH74" s="821"/>
      <c r="AI74" s="821"/>
      <c r="AJ74" s="821"/>
      <c r="AK74" s="821"/>
      <c r="AL74" s="821"/>
      <c r="AM74" s="821"/>
      <c r="AN74" s="821"/>
      <c r="AO74" s="821"/>
      <c r="AP74" s="821">
        <v>72</v>
      </c>
      <c r="AQ74" s="821"/>
      <c r="AR74" s="821"/>
      <c r="AS74" s="821"/>
      <c r="AT74" s="821"/>
      <c r="AU74" s="821">
        <v>35</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546</v>
      </c>
      <c r="C75" s="864"/>
      <c r="D75" s="864"/>
      <c r="E75" s="864"/>
      <c r="F75" s="864"/>
      <c r="G75" s="864"/>
      <c r="H75" s="864"/>
      <c r="I75" s="864"/>
      <c r="J75" s="864"/>
      <c r="K75" s="864"/>
      <c r="L75" s="864"/>
      <c r="M75" s="864"/>
      <c r="N75" s="864"/>
      <c r="O75" s="864"/>
      <c r="P75" s="865"/>
      <c r="Q75" s="869">
        <v>459</v>
      </c>
      <c r="R75" s="870"/>
      <c r="S75" s="870"/>
      <c r="T75" s="870"/>
      <c r="U75" s="820"/>
      <c r="V75" s="871">
        <v>434</v>
      </c>
      <c r="W75" s="870"/>
      <c r="X75" s="870"/>
      <c r="Y75" s="870"/>
      <c r="Z75" s="820"/>
      <c r="AA75" s="871">
        <v>25</v>
      </c>
      <c r="AB75" s="870"/>
      <c r="AC75" s="870"/>
      <c r="AD75" s="870"/>
      <c r="AE75" s="820"/>
      <c r="AF75" s="871">
        <v>25</v>
      </c>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547</v>
      </c>
      <c r="C76" s="864"/>
      <c r="D76" s="864"/>
      <c r="E76" s="864"/>
      <c r="F76" s="864"/>
      <c r="G76" s="864"/>
      <c r="H76" s="864"/>
      <c r="I76" s="864"/>
      <c r="J76" s="864"/>
      <c r="K76" s="864"/>
      <c r="L76" s="864"/>
      <c r="M76" s="864"/>
      <c r="N76" s="864"/>
      <c r="O76" s="864"/>
      <c r="P76" s="865"/>
      <c r="Q76" s="869">
        <v>2918</v>
      </c>
      <c r="R76" s="870"/>
      <c r="S76" s="870"/>
      <c r="T76" s="870"/>
      <c r="U76" s="820"/>
      <c r="V76" s="871">
        <v>2912</v>
      </c>
      <c r="W76" s="870"/>
      <c r="X76" s="870"/>
      <c r="Y76" s="870"/>
      <c r="Z76" s="820"/>
      <c r="AA76" s="871">
        <v>6</v>
      </c>
      <c r="AB76" s="870"/>
      <c r="AC76" s="870"/>
      <c r="AD76" s="870"/>
      <c r="AE76" s="820"/>
      <c r="AF76" s="871">
        <v>6</v>
      </c>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t="s">
        <v>548</v>
      </c>
      <c r="C77" s="864"/>
      <c r="D77" s="864"/>
      <c r="E77" s="864"/>
      <c r="F77" s="864"/>
      <c r="G77" s="864"/>
      <c r="H77" s="864"/>
      <c r="I77" s="864"/>
      <c r="J77" s="864"/>
      <c r="K77" s="864"/>
      <c r="L77" s="864"/>
      <c r="M77" s="864"/>
      <c r="N77" s="864"/>
      <c r="O77" s="864"/>
      <c r="P77" s="865"/>
      <c r="Q77" s="869">
        <v>11083</v>
      </c>
      <c r="R77" s="870"/>
      <c r="S77" s="870"/>
      <c r="T77" s="870"/>
      <c r="U77" s="820"/>
      <c r="V77" s="871">
        <v>10939</v>
      </c>
      <c r="W77" s="870"/>
      <c r="X77" s="870"/>
      <c r="Y77" s="870"/>
      <c r="Z77" s="820"/>
      <c r="AA77" s="871">
        <v>144</v>
      </c>
      <c r="AB77" s="870"/>
      <c r="AC77" s="870"/>
      <c r="AD77" s="870"/>
      <c r="AE77" s="820"/>
      <c r="AF77" s="871">
        <v>144</v>
      </c>
      <c r="AG77" s="870"/>
      <c r="AH77" s="870"/>
      <c r="AI77" s="870"/>
      <c r="AJ77" s="820"/>
      <c r="AK77" s="871">
        <v>86</v>
      </c>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370</v>
      </c>
      <c r="B88" s="780" t="s">
        <v>398</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373</v>
      </c>
      <c r="AG88" s="832"/>
      <c r="AH88" s="832"/>
      <c r="AI88" s="832"/>
      <c r="AJ88" s="832"/>
      <c r="AK88" s="829"/>
      <c r="AL88" s="829"/>
      <c r="AM88" s="829"/>
      <c r="AN88" s="829"/>
      <c r="AO88" s="829"/>
      <c r="AP88" s="832">
        <v>6046</v>
      </c>
      <c r="AQ88" s="832"/>
      <c r="AR88" s="832"/>
      <c r="AS88" s="832"/>
      <c r="AT88" s="832"/>
      <c r="AU88" s="832">
        <v>2364</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399</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1385</v>
      </c>
      <c r="CS102" s="840"/>
      <c r="CT102" s="840"/>
      <c r="CU102" s="840"/>
      <c r="CV102" s="883"/>
      <c r="CW102" s="882">
        <v>343</v>
      </c>
      <c r="CX102" s="840"/>
      <c r="CY102" s="840"/>
      <c r="CZ102" s="840"/>
      <c r="DA102" s="883"/>
      <c r="DB102" s="882">
        <v>59</v>
      </c>
      <c r="DC102" s="840"/>
      <c r="DD102" s="840"/>
      <c r="DE102" s="840"/>
      <c r="DF102" s="883"/>
      <c r="DG102" s="882"/>
      <c r="DH102" s="840"/>
      <c r="DI102" s="840"/>
      <c r="DJ102" s="840"/>
      <c r="DK102" s="883"/>
      <c r="DL102" s="882">
        <v>26</v>
      </c>
      <c r="DM102" s="840"/>
      <c r="DN102" s="840"/>
      <c r="DO102" s="840"/>
      <c r="DP102" s="883"/>
      <c r="DQ102" s="882">
        <v>3</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406</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407</v>
      </c>
      <c r="AB109" s="885"/>
      <c r="AC109" s="885"/>
      <c r="AD109" s="885"/>
      <c r="AE109" s="886"/>
      <c r="AF109" s="884" t="s">
        <v>288</v>
      </c>
      <c r="AG109" s="885"/>
      <c r="AH109" s="885"/>
      <c r="AI109" s="885"/>
      <c r="AJ109" s="886"/>
      <c r="AK109" s="884" t="s">
        <v>287</v>
      </c>
      <c r="AL109" s="885"/>
      <c r="AM109" s="885"/>
      <c r="AN109" s="885"/>
      <c r="AO109" s="886"/>
      <c r="AP109" s="884" t="s">
        <v>408</v>
      </c>
      <c r="AQ109" s="885"/>
      <c r="AR109" s="885"/>
      <c r="AS109" s="885"/>
      <c r="AT109" s="887"/>
      <c r="AU109" s="904" t="s">
        <v>406</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407</v>
      </c>
      <c r="BR109" s="885"/>
      <c r="BS109" s="885"/>
      <c r="BT109" s="885"/>
      <c r="BU109" s="886"/>
      <c r="BV109" s="884" t="s">
        <v>288</v>
      </c>
      <c r="BW109" s="885"/>
      <c r="BX109" s="885"/>
      <c r="BY109" s="885"/>
      <c r="BZ109" s="886"/>
      <c r="CA109" s="884" t="s">
        <v>287</v>
      </c>
      <c r="CB109" s="885"/>
      <c r="CC109" s="885"/>
      <c r="CD109" s="885"/>
      <c r="CE109" s="886"/>
      <c r="CF109" s="905" t="s">
        <v>408</v>
      </c>
      <c r="CG109" s="905"/>
      <c r="CH109" s="905"/>
      <c r="CI109" s="905"/>
      <c r="CJ109" s="905"/>
      <c r="CK109" s="884" t="s">
        <v>409</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407</v>
      </c>
      <c r="DH109" s="885"/>
      <c r="DI109" s="885"/>
      <c r="DJ109" s="885"/>
      <c r="DK109" s="886"/>
      <c r="DL109" s="884" t="s">
        <v>288</v>
      </c>
      <c r="DM109" s="885"/>
      <c r="DN109" s="885"/>
      <c r="DO109" s="885"/>
      <c r="DP109" s="886"/>
      <c r="DQ109" s="884" t="s">
        <v>287</v>
      </c>
      <c r="DR109" s="885"/>
      <c r="DS109" s="885"/>
      <c r="DT109" s="885"/>
      <c r="DU109" s="886"/>
      <c r="DV109" s="884" t="s">
        <v>408</v>
      </c>
      <c r="DW109" s="885"/>
      <c r="DX109" s="885"/>
      <c r="DY109" s="885"/>
      <c r="DZ109" s="887"/>
    </row>
    <row r="110" spans="1:131" s="199" customFormat="1" ht="26.25" customHeight="1" x14ac:dyDescent="0.15">
      <c r="A110" s="888" t="s">
        <v>410</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13315301</v>
      </c>
      <c r="AB110" s="892"/>
      <c r="AC110" s="892"/>
      <c r="AD110" s="892"/>
      <c r="AE110" s="893"/>
      <c r="AF110" s="894">
        <v>12920704</v>
      </c>
      <c r="AG110" s="892"/>
      <c r="AH110" s="892"/>
      <c r="AI110" s="892"/>
      <c r="AJ110" s="893"/>
      <c r="AK110" s="894">
        <v>12457368</v>
      </c>
      <c r="AL110" s="892"/>
      <c r="AM110" s="892"/>
      <c r="AN110" s="892"/>
      <c r="AO110" s="893"/>
      <c r="AP110" s="895">
        <v>23</v>
      </c>
      <c r="AQ110" s="896"/>
      <c r="AR110" s="896"/>
      <c r="AS110" s="896"/>
      <c r="AT110" s="897"/>
      <c r="AU110" s="898" t="s">
        <v>62</v>
      </c>
      <c r="AV110" s="899"/>
      <c r="AW110" s="899"/>
      <c r="AX110" s="899"/>
      <c r="AY110" s="899"/>
      <c r="AZ110" s="940" t="s">
        <v>411</v>
      </c>
      <c r="BA110" s="889"/>
      <c r="BB110" s="889"/>
      <c r="BC110" s="889"/>
      <c r="BD110" s="889"/>
      <c r="BE110" s="889"/>
      <c r="BF110" s="889"/>
      <c r="BG110" s="889"/>
      <c r="BH110" s="889"/>
      <c r="BI110" s="889"/>
      <c r="BJ110" s="889"/>
      <c r="BK110" s="889"/>
      <c r="BL110" s="889"/>
      <c r="BM110" s="889"/>
      <c r="BN110" s="889"/>
      <c r="BO110" s="889"/>
      <c r="BP110" s="890"/>
      <c r="BQ110" s="926">
        <v>130843384</v>
      </c>
      <c r="BR110" s="927"/>
      <c r="BS110" s="927"/>
      <c r="BT110" s="927"/>
      <c r="BU110" s="927"/>
      <c r="BV110" s="927">
        <v>132181290</v>
      </c>
      <c r="BW110" s="927"/>
      <c r="BX110" s="927"/>
      <c r="BY110" s="927"/>
      <c r="BZ110" s="927"/>
      <c r="CA110" s="927">
        <v>132055203</v>
      </c>
      <c r="CB110" s="927"/>
      <c r="CC110" s="927"/>
      <c r="CD110" s="927"/>
      <c r="CE110" s="927"/>
      <c r="CF110" s="941">
        <v>244.1</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9" customFormat="1" ht="26.25" customHeight="1" x14ac:dyDescent="0.15">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900"/>
      <c r="AV111" s="901"/>
      <c r="AW111" s="901"/>
      <c r="AX111" s="901"/>
      <c r="AY111" s="901"/>
      <c r="AZ111" s="949" t="s">
        <v>415</v>
      </c>
      <c r="BA111" s="950"/>
      <c r="BB111" s="950"/>
      <c r="BC111" s="950"/>
      <c r="BD111" s="950"/>
      <c r="BE111" s="950"/>
      <c r="BF111" s="950"/>
      <c r="BG111" s="950"/>
      <c r="BH111" s="950"/>
      <c r="BI111" s="950"/>
      <c r="BJ111" s="950"/>
      <c r="BK111" s="950"/>
      <c r="BL111" s="950"/>
      <c r="BM111" s="950"/>
      <c r="BN111" s="950"/>
      <c r="BO111" s="950"/>
      <c r="BP111" s="951"/>
      <c r="BQ111" s="919">
        <v>1702304</v>
      </c>
      <c r="BR111" s="920"/>
      <c r="BS111" s="920"/>
      <c r="BT111" s="920"/>
      <c r="BU111" s="920"/>
      <c r="BV111" s="920">
        <v>1317929</v>
      </c>
      <c r="BW111" s="920"/>
      <c r="BX111" s="920"/>
      <c r="BY111" s="920"/>
      <c r="BZ111" s="920"/>
      <c r="CA111" s="920">
        <v>975069</v>
      </c>
      <c r="CB111" s="920"/>
      <c r="CC111" s="920"/>
      <c r="CD111" s="920"/>
      <c r="CE111" s="920"/>
      <c r="CF111" s="914">
        <v>1.8</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1074428</v>
      </c>
      <c r="DH111" s="920"/>
      <c r="DI111" s="920"/>
      <c r="DJ111" s="920"/>
      <c r="DK111" s="920"/>
      <c r="DL111" s="920">
        <v>935051</v>
      </c>
      <c r="DM111" s="920"/>
      <c r="DN111" s="920"/>
      <c r="DO111" s="920"/>
      <c r="DP111" s="920"/>
      <c r="DQ111" s="920">
        <v>854935</v>
      </c>
      <c r="DR111" s="920"/>
      <c r="DS111" s="920"/>
      <c r="DT111" s="920"/>
      <c r="DU111" s="920"/>
      <c r="DV111" s="921">
        <v>1.6</v>
      </c>
      <c r="DW111" s="921"/>
      <c r="DX111" s="921"/>
      <c r="DY111" s="921"/>
      <c r="DZ111" s="922"/>
    </row>
    <row r="112" spans="1:131" s="199" customFormat="1" ht="26.25" customHeight="1" x14ac:dyDescent="0.15">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900"/>
      <c r="AV112" s="901"/>
      <c r="AW112" s="901"/>
      <c r="AX112" s="901"/>
      <c r="AY112" s="901"/>
      <c r="AZ112" s="949" t="s">
        <v>419</v>
      </c>
      <c r="BA112" s="950"/>
      <c r="BB112" s="950"/>
      <c r="BC112" s="950"/>
      <c r="BD112" s="950"/>
      <c r="BE112" s="950"/>
      <c r="BF112" s="950"/>
      <c r="BG112" s="950"/>
      <c r="BH112" s="950"/>
      <c r="BI112" s="950"/>
      <c r="BJ112" s="950"/>
      <c r="BK112" s="950"/>
      <c r="BL112" s="950"/>
      <c r="BM112" s="950"/>
      <c r="BN112" s="950"/>
      <c r="BO112" s="950"/>
      <c r="BP112" s="951"/>
      <c r="BQ112" s="919">
        <v>35195868</v>
      </c>
      <c r="BR112" s="920"/>
      <c r="BS112" s="920"/>
      <c r="BT112" s="920"/>
      <c r="BU112" s="920"/>
      <c r="BV112" s="920">
        <v>32355346</v>
      </c>
      <c r="BW112" s="920"/>
      <c r="BX112" s="920"/>
      <c r="BY112" s="920"/>
      <c r="BZ112" s="920"/>
      <c r="CA112" s="920">
        <v>29925188</v>
      </c>
      <c r="CB112" s="920"/>
      <c r="CC112" s="920"/>
      <c r="CD112" s="920"/>
      <c r="CE112" s="920"/>
      <c r="CF112" s="914">
        <v>55.3</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41350</v>
      </c>
      <c r="DH112" s="920"/>
      <c r="DI112" s="920"/>
      <c r="DJ112" s="920"/>
      <c r="DK112" s="920"/>
      <c r="DL112" s="920">
        <v>27826</v>
      </c>
      <c r="DM112" s="920"/>
      <c r="DN112" s="920"/>
      <c r="DO112" s="920"/>
      <c r="DP112" s="920"/>
      <c r="DQ112" s="920">
        <v>14317</v>
      </c>
      <c r="DR112" s="920"/>
      <c r="DS112" s="920"/>
      <c r="DT112" s="920"/>
      <c r="DU112" s="920"/>
      <c r="DV112" s="921">
        <v>0</v>
      </c>
      <c r="DW112" s="921"/>
      <c r="DX112" s="921"/>
      <c r="DY112" s="921"/>
      <c r="DZ112" s="922"/>
    </row>
    <row r="113" spans="1:130" s="199" customFormat="1" ht="26.25" customHeight="1" x14ac:dyDescent="0.15">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3726983</v>
      </c>
      <c r="AB113" s="934"/>
      <c r="AC113" s="934"/>
      <c r="AD113" s="934"/>
      <c r="AE113" s="935"/>
      <c r="AF113" s="936">
        <v>3771866</v>
      </c>
      <c r="AG113" s="934"/>
      <c r="AH113" s="934"/>
      <c r="AI113" s="934"/>
      <c r="AJ113" s="935"/>
      <c r="AK113" s="936">
        <v>3695018</v>
      </c>
      <c r="AL113" s="934"/>
      <c r="AM113" s="934"/>
      <c r="AN113" s="934"/>
      <c r="AO113" s="935"/>
      <c r="AP113" s="937">
        <v>6.8</v>
      </c>
      <c r="AQ113" s="938"/>
      <c r="AR113" s="938"/>
      <c r="AS113" s="938"/>
      <c r="AT113" s="939"/>
      <c r="AU113" s="900"/>
      <c r="AV113" s="901"/>
      <c r="AW113" s="901"/>
      <c r="AX113" s="901"/>
      <c r="AY113" s="901"/>
      <c r="AZ113" s="949" t="s">
        <v>422</v>
      </c>
      <c r="BA113" s="950"/>
      <c r="BB113" s="950"/>
      <c r="BC113" s="950"/>
      <c r="BD113" s="950"/>
      <c r="BE113" s="950"/>
      <c r="BF113" s="950"/>
      <c r="BG113" s="950"/>
      <c r="BH113" s="950"/>
      <c r="BI113" s="950"/>
      <c r="BJ113" s="950"/>
      <c r="BK113" s="950"/>
      <c r="BL113" s="950"/>
      <c r="BM113" s="950"/>
      <c r="BN113" s="950"/>
      <c r="BO113" s="950"/>
      <c r="BP113" s="951"/>
      <c r="BQ113" s="919">
        <v>2384608</v>
      </c>
      <c r="BR113" s="920"/>
      <c r="BS113" s="920"/>
      <c r="BT113" s="920"/>
      <c r="BU113" s="920"/>
      <c r="BV113" s="920">
        <v>2759303</v>
      </c>
      <c r="BW113" s="920"/>
      <c r="BX113" s="920"/>
      <c r="BY113" s="920"/>
      <c r="BZ113" s="920"/>
      <c r="CA113" s="920">
        <v>2674960</v>
      </c>
      <c r="CB113" s="920"/>
      <c r="CC113" s="920"/>
      <c r="CD113" s="920"/>
      <c r="CE113" s="920"/>
      <c r="CF113" s="914">
        <v>4.9000000000000004</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9" customFormat="1" ht="26.25" customHeight="1" x14ac:dyDescent="0.15">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495666</v>
      </c>
      <c r="AB114" s="959"/>
      <c r="AC114" s="959"/>
      <c r="AD114" s="959"/>
      <c r="AE114" s="960"/>
      <c r="AF114" s="961">
        <v>501399</v>
      </c>
      <c r="AG114" s="959"/>
      <c r="AH114" s="959"/>
      <c r="AI114" s="959"/>
      <c r="AJ114" s="960"/>
      <c r="AK114" s="961">
        <v>471829</v>
      </c>
      <c r="AL114" s="959"/>
      <c r="AM114" s="959"/>
      <c r="AN114" s="959"/>
      <c r="AO114" s="960"/>
      <c r="AP114" s="962">
        <v>0.9</v>
      </c>
      <c r="AQ114" s="963"/>
      <c r="AR114" s="963"/>
      <c r="AS114" s="963"/>
      <c r="AT114" s="964"/>
      <c r="AU114" s="900"/>
      <c r="AV114" s="901"/>
      <c r="AW114" s="901"/>
      <c r="AX114" s="901"/>
      <c r="AY114" s="901"/>
      <c r="AZ114" s="949" t="s">
        <v>425</v>
      </c>
      <c r="BA114" s="950"/>
      <c r="BB114" s="950"/>
      <c r="BC114" s="950"/>
      <c r="BD114" s="950"/>
      <c r="BE114" s="950"/>
      <c r="BF114" s="950"/>
      <c r="BG114" s="950"/>
      <c r="BH114" s="950"/>
      <c r="BI114" s="950"/>
      <c r="BJ114" s="950"/>
      <c r="BK114" s="950"/>
      <c r="BL114" s="950"/>
      <c r="BM114" s="950"/>
      <c r="BN114" s="950"/>
      <c r="BO114" s="950"/>
      <c r="BP114" s="951"/>
      <c r="BQ114" s="919">
        <v>15372261</v>
      </c>
      <c r="BR114" s="920"/>
      <c r="BS114" s="920"/>
      <c r="BT114" s="920"/>
      <c r="BU114" s="920"/>
      <c r="BV114" s="920">
        <v>13673425</v>
      </c>
      <c r="BW114" s="920"/>
      <c r="BX114" s="920"/>
      <c r="BY114" s="920"/>
      <c r="BZ114" s="920"/>
      <c r="CA114" s="920">
        <v>13919815</v>
      </c>
      <c r="CB114" s="920"/>
      <c r="CC114" s="920"/>
      <c r="CD114" s="920"/>
      <c r="CE114" s="920"/>
      <c r="CF114" s="914">
        <v>25.7</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9" customFormat="1" ht="26.25" customHeight="1" x14ac:dyDescent="0.15">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182592</v>
      </c>
      <c r="AB115" s="934"/>
      <c r="AC115" s="934"/>
      <c r="AD115" s="934"/>
      <c r="AE115" s="935"/>
      <c r="AF115" s="936">
        <v>182593</v>
      </c>
      <c r="AG115" s="934"/>
      <c r="AH115" s="934"/>
      <c r="AI115" s="934"/>
      <c r="AJ115" s="935"/>
      <c r="AK115" s="936">
        <v>182593</v>
      </c>
      <c r="AL115" s="934"/>
      <c r="AM115" s="934"/>
      <c r="AN115" s="934"/>
      <c r="AO115" s="935"/>
      <c r="AP115" s="937">
        <v>0.3</v>
      </c>
      <c r="AQ115" s="938"/>
      <c r="AR115" s="938"/>
      <c r="AS115" s="938"/>
      <c r="AT115" s="939"/>
      <c r="AU115" s="900"/>
      <c r="AV115" s="901"/>
      <c r="AW115" s="901"/>
      <c r="AX115" s="901"/>
      <c r="AY115" s="901"/>
      <c r="AZ115" s="949" t="s">
        <v>428</v>
      </c>
      <c r="BA115" s="950"/>
      <c r="BB115" s="950"/>
      <c r="BC115" s="950"/>
      <c r="BD115" s="950"/>
      <c r="BE115" s="950"/>
      <c r="BF115" s="950"/>
      <c r="BG115" s="950"/>
      <c r="BH115" s="950"/>
      <c r="BI115" s="950"/>
      <c r="BJ115" s="950"/>
      <c r="BK115" s="950"/>
      <c r="BL115" s="950"/>
      <c r="BM115" s="950"/>
      <c r="BN115" s="950"/>
      <c r="BO115" s="950"/>
      <c r="BP115" s="951"/>
      <c r="BQ115" s="919">
        <v>42082</v>
      </c>
      <c r="BR115" s="920"/>
      <c r="BS115" s="920"/>
      <c r="BT115" s="920"/>
      <c r="BU115" s="920"/>
      <c r="BV115" s="920">
        <v>21909</v>
      </c>
      <c r="BW115" s="920"/>
      <c r="BX115" s="920"/>
      <c r="BY115" s="920"/>
      <c r="BZ115" s="920"/>
      <c r="CA115" s="920">
        <v>2625</v>
      </c>
      <c r="CB115" s="920"/>
      <c r="CC115" s="920"/>
      <c r="CD115" s="920"/>
      <c r="CE115" s="920"/>
      <c r="CF115" s="914">
        <v>0</v>
      </c>
      <c r="CG115" s="915"/>
      <c r="CH115" s="915"/>
      <c r="CI115" s="915"/>
      <c r="CJ115" s="915"/>
      <c r="CK115" s="945"/>
      <c r="CL115" s="946"/>
      <c r="CM115" s="949" t="s">
        <v>429</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497769</v>
      </c>
      <c r="DH115" s="959"/>
      <c r="DI115" s="959"/>
      <c r="DJ115" s="959"/>
      <c r="DK115" s="960"/>
      <c r="DL115" s="961">
        <v>287956</v>
      </c>
      <c r="DM115" s="959"/>
      <c r="DN115" s="959"/>
      <c r="DO115" s="959"/>
      <c r="DP115" s="960"/>
      <c r="DQ115" s="961">
        <v>58588</v>
      </c>
      <c r="DR115" s="959"/>
      <c r="DS115" s="959"/>
      <c r="DT115" s="959"/>
      <c r="DU115" s="960"/>
      <c r="DV115" s="962">
        <v>0.1</v>
      </c>
      <c r="DW115" s="963"/>
      <c r="DX115" s="963"/>
      <c r="DY115" s="963"/>
      <c r="DZ115" s="964"/>
    </row>
    <row r="116" spans="1:130" s="199" customFormat="1" ht="26.25" customHeight="1" x14ac:dyDescent="0.15">
      <c r="A116" s="956"/>
      <c r="B116" s="957"/>
      <c r="C116" s="965" t="s">
        <v>430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900"/>
      <c r="AV116" s="901"/>
      <c r="AW116" s="901"/>
      <c r="AX116" s="901"/>
      <c r="AY116" s="901"/>
      <c r="AZ116" s="967" t="s">
        <v>431</v>
      </c>
      <c r="BA116" s="968"/>
      <c r="BB116" s="968"/>
      <c r="BC116" s="968"/>
      <c r="BD116" s="968"/>
      <c r="BE116" s="968"/>
      <c r="BF116" s="968"/>
      <c r="BG116" s="968"/>
      <c r="BH116" s="968"/>
      <c r="BI116" s="968"/>
      <c r="BJ116" s="968"/>
      <c r="BK116" s="968"/>
      <c r="BL116" s="968"/>
      <c r="BM116" s="968"/>
      <c r="BN116" s="968"/>
      <c r="BO116" s="968"/>
      <c r="BP116" s="969"/>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45000</v>
      </c>
      <c r="DH116" s="959"/>
      <c r="DI116" s="959"/>
      <c r="DJ116" s="959"/>
      <c r="DK116" s="960"/>
      <c r="DL116" s="961">
        <v>40000</v>
      </c>
      <c r="DM116" s="959"/>
      <c r="DN116" s="959"/>
      <c r="DO116" s="959"/>
      <c r="DP116" s="960"/>
      <c r="DQ116" s="961">
        <v>35858</v>
      </c>
      <c r="DR116" s="959"/>
      <c r="DS116" s="959"/>
      <c r="DT116" s="959"/>
      <c r="DU116" s="960"/>
      <c r="DV116" s="962">
        <v>0.1</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433</v>
      </c>
      <c r="Z117" s="886"/>
      <c r="AA117" s="976">
        <v>17720542</v>
      </c>
      <c r="AB117" s="977"/>
      <c r="AC117" s="977"/>
      <c r="AD117" s="977"/>
      <c r="AE117" s="978"/>
      <c r="AF117" s="979">
        <v>17376562</v>
      </c>
      <c r="AG117" s="977"/>
      <c r="AH117" s="977"/>
      <c r="AI117" s="977"/>
      <c r="AJ117" s="978"/>
      <c r="AK117" s="979">
        <v>16806808</v>
      </c>
      <c r="AL117" s="977"/>
      <c r="AM117" s="977"/>
      <c r="AN117" s="977"/>
      <c r="AO117" s="978"/>
      <c r="AP117" s="980"/>
      <c r="AQ117" s="981"/>
      <c r="AR117" s="981"/>
      <c r="AS117" s="981"/>
      <c r="AT117" s="982"/>
      <c r="AU117" s="900"/>
      <c r="AV117" s="901"/>
      <c r="AW117" s="901"/>
      <c r="AX117" s="901"/>
      <c r="AY117" s="901"/>
      <c r="AZ117" s="967" t="s">
        <v>434</v>
      </c>
      <c r="BA117" s="968"/>
      <c r="BB117" s="968"/>
      <c r="BC117" s="968"/>
      <c r="BD117" s="968"/>
      <c r="BE117" s="968"/>
      <c r="BF117" s="968"/>
      <c r="BG117" s="968"/>
      <c r="BH117" s="968"/>
      <c r="BI117" s="968"/>
      <c r="BJ117" s="968"/>
      <c r="BK117" s="968"/>
      <c r="BL117" s="968"/>
      <c r="BM117" s="968"/>
      <c r="BN117" s="968"/>
      <c r="BO117" s="968"/>
      <c r="BP117" s="969"/>
      <c r="BQ117" s="919" t="s">
        <v>113</v>
      </c>
      <c r="BR117" s="920"/>
      <c r="BS117" s="920"/>
      <c r="BT117" s="920"/>
      <c r="BU117" s="920"/>
      <c r="BV117" s="920" t="s">
        <v>113</v>
      </c>
      <c r="BW117" s="920"/>
      <c r="BX117" s="920"/>
      <c r="BY117" s="920"/>
      <c r="BZ117" s="920"/>
      <c r="CA117" s="920" t="s">
        <v>113</v>
      </c>
      <c r="CB117" s="920"/>
      <c r="CC117" s="920"/>
      <c r="CD117" s="920"/>
      <c r="CE117" s="920"/>
      <c r="CF117" s="914" t="s">
        <v>113</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9" customFormat="1" ht="26.25" customHeight="1" x14ac:dyDescent="0.15">
      <c r="A118" s="904" t="s">
        <v>409</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407</v>
      </c>
      <c r="AB118" s="885"/>
      <c r="AC118" s="885"/>
      <c r="AD118" s="885"/>
      <c r="AE118" s="886"/>
      <c r="AF118" s="884" t="s">
        <v>288</v>
      </c>
      <c r="AG118" s="885"/>
      <c r="AH118" s="885"/>
      <c r="AI118" s="885"/>
      <c r="AJ118" s="886"/>
      <c r="AK118" s="884" t="s">
        <v>287</v>
      </c>
      <c r="AL118" s="885"/>
      <c r="AM118" s="885"/>
      <c r="AN118" s="885"/>
      <c r="AO118" s="886"/>
      <c r="AP118" s="971" t="s">
        <v>408</v>
      </c>
      <c r="AQ118" s="972"/>
      <c r="AR118" s="972"/>
      <c r="AS118" s="972"/>
      <c r="AT118" s="973"/>
      <c r="AU118" s="900"/>
      <c r="AV118" s="901"/>
      <c r="AW118" s="901"/>
      <c r="AX118" s="901"/>
      <c r="AY118" s="901"/>
      <c r="AZ118" s="974" t="s">
        <v>436</v>
      </c>
      <c r="BA118" s="965"/>
      <c r="BB118" s="965"/>
      <c r="BC118" s="965"/>
      <c r="BD118" s="965"/>
      <c r="BE118" s="965"/>
      <c r="BF118" s="965"/>
      <c r="BG118" s="965"/>
      <c r="BH118" s="965"/>
      <c r="BI118" s="965"/>
      <c r="BJ118" s="965"/>
      <c r="BK118" s="965"/>
      <c r="BL118" s="965"/>
      <c r="BM118" s="965"/>
      <c r="BN118" s="965"/>
      <c r="BO118" s="965"/>
      <c r="BP118" s="966"/>
      <c r="BQ118" s="997" t="s">
        <v>113</v>
      </c>
      <c r="BR118" s="998"/>
      <c r="BS118" s="998"/>
      <c r="BT118" s="998"/>
      <c r="BU118" s="998"/>
      <c r="BV118" s="998" t="s">
        <v>113</v>
      </c>
      <c r="BW118" s="998"/>
      <c r="BX118" s="998"/>
      <c r="BY118" s="998"/>
      <c r="BZ118" s="998"/>
      <c r="CA118" s="998" t="s">
        <v>113</v>
      </c>
      <c r="CB118" s="998"/>
      <c r="CC118" s="998"/>
      <c r="CD118" s="998"/>
      <c r="CE118" s="998"/>
      <c r="CF118" s="914" t="s">
        <v>113</v>
      </c>
      <c r="CG118" s="915"/>
      <c r="CH118" s="915"/>
      <c r="CI118" s="915"/>
      <c r="CJ118" s="915"/>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9" customFormat="1" ht="26.25" customHeight="1" x14ac:dyDescent="0.15">
      <c r="A119" s="1058"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113</v>
      </c>
      <c r="AB119" s="892"/>
      <c r="AC119" s="892"/>
      <c r="AD119" s="892"/>
      <c r="AE119" s="893"/>
      <c r="AF119" s="894" t="s">
        <v>113</v>
      </c>
      <c r="AG119" s="892"/>
      <c r="AH119" s="892"/>
      <c r="AI119" s="892"/>
      <c r="AJ119" s="893"/>
      <c r="AK119" s="894" t="s">
        <v>113</v>
      </c>
      <c r="AL119" s="892"/>
      <c r="AM119" s="892"/>
      <c r="AN119" s="892"/>
      <c r="AO119" s="893"/>
      <c r="AP119" s="895" t="s">
        <v>113</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438</v>
      </c>
      <c r="BP119" s="1006"/>
      <c r="BQ119" s="997">
        <v>185540507</v>
      </c>
      <c r="BR119" s="998"/>
      <c r="BS119" s="998"/>
      <c r="BT119" s="998"/>
      <c r="BU119" s="998"/>
      <c r="BV119" s="998">
        <v>182309202</v>
      </c>
      <c r="BW119" s="998"/>
      <c r="BX119" s="998"/>
      <c r="BY119" s="998"/>
      <c r="BZ119" s="998"/>
      <c r="CA119" s="998">
        <v>179552860</v>
      </c>
      <c r="CB119" s="998"/>
      <c r="CC119" s="998"/>
      <c r="CD119" s="998"/>
      <c r="CE119" s="998"/>
      <c r="CF119" s="999"/>
      <c r="CG119" s="1000"/>
      <c r="CH119" s="1000"/>
      <c r="CI119" s="1000"/>
      <c r="CJ119" s="1001"/>
      <c r="CK119" s="947"/>
      <c r="CL119" s="948"/>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43757</v>
      </c>
      <c r="DH119" s="984"/>
      <c r="DI119" s="984"/>
      <c r="DJ119" s="984"/>
      <c r="DK119" s="985"/>
      <c r="DL119" s="983">
        <v>27096</v>
      </c>
      <c r="DM119" s="984"/>
      <c r="DN119" s="984"/>
      <c r="DO119" s="984"/>
      <c r="DP119" s="985"/>
      <c r="DQ119" s="983">
        <v>11371</v>
      </c>
      <c r="DR119" s="984"/>
      <c r="DS119" s="984"/>
      <c r="DT119" s="984"/>
      <c r="DU119" s="985"/>
      <c r="DV119" s="986">
        <v>0</v>
      </c>
      <c r="DW119" s="987"/>
      <c r="DX119" s="987"/>
      <c r="DY119" s="987"/>
      <c r="DZ119" s="988"/>
    </row>
    <row r="120" spans="1:130" s="199" customFormat="1" ht="26.25" customHeight="1" x14ac:dyDescent="0.15">
      <c r="A120" s="1059"/>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9" t="s">
        <v>440</v>
      </c>
      <c r="AV120" s="990"/>
      <c r="AW120" s="990"/>
      <c r="AX120" s="990"/>
      <c r="AY120" s="991"/>
      <c r="AZ120" s="940" t="s">
        <v>441</v>
      </c>
      <c r="BA120" s="889"/>
      <c r="BB120" s="889"/>
      <c r="BC120" s="889"/>
      <c r="BD120" s="889"/>
      <c r="BE120" s="889"/>
      <c r="BF120" s="889"/>
      <c r="BG120" s="889"/>
      <c r="BH120" s="889"/>
      <c r="BI120" s="889"/>
      <c r="BJ120" s="889"/>
      <c r="BK120" s="889"/>
      <c r="BL120" s="889"/>
      <c r="BM120" s="889"/>
      <c r="BN120" s="889"/>
      <c r="BO120" s="889"/>
      <c r="BP120" s="890"/>
      <c r="BQ120" s="926">
        <v>15240293</v>
      </c>
      <c r="BR120" s="927"/>
      <c r="BS120" s="927"/>
      <c r="BT120" s="927"/>
      <c r="BU120" s="927"/>
      <c r="BV120" s="927">
        <v>15137721</v>
      </c>
      <c r="BW120" s="927"/>
      <c r="BX120" s="927"/>
      <c r="BY120" s="927"/>
      <c r="BZ120" s="927"/>
      <c r="CA120" s="927">
        <v>16695625</v>
      </c>
      <c r="CB120" s="927"/>
      <c r="CC120" s="927"/>
      <c r="CD120" s="927"/>
      <c r="CE120" s="927"/>
      <c r="CF120" s="941">
        <v>30.9</v>
      </c>
      <c r="CG120" s="942"/>
      <c r="CH120" s="942"/>
      <c r="CI120" s="942"/>
      <c r="CJ120" s="942"/>
      <c r="CK120" s="1007" t="s">
        <v>442</v>
      </c>
      <c r="CL120" s="1008"/>
      <c r="CM120" s="1008"/>
      <c r="CN120" s="1008"/>
      <c r="CO120" s="1009"/>
      <c r="CP120" s="1015" t="s">
        <v>387</v>
      </c>
      <c r="CQ120" s="1016"/>
      <c r="CR120" s="1016"/>
      <c r="CS120" s="1016"/>
      <c r="CT120" s="1016"/>
      <c r="CU120" s="1016"/>
      <c r="CV120" s="1016"/>
      <c r="CW120" s="1016"/>
      <c r="CX120" s="1016"/>
      <c r="CY120" s="1016"/>
      <c r="CZ120" s="1016"/>
      <c r="DA120" s="1016"/>
      <c r="DB120" s="1016"/>
      <c r="DC120" s="1016"/>
      <c r="DD120" s="1016"/>
      <c r="DE120" s="1016"/>
      <c r="DF120" s="1017"/>
      <c r="DG120" s="926">
        <v>23814509</v>
      </c>
      <c r="DH120" s="927"/>
      <c r="DI120" s="927"/>
      <c r="DJ120" s="927"/>
      <c r="DK120" s="927"/>
      <c r="DL120" s="927">
        <v>21902933</v>
      </c>
      <c r="DM120" s="927"/>
      <c r="DN120" s="927"/>
      <c r="DO120" s="927"/>
      <c r="DP120" s="927"/>
      <c r="DQ120" s="927">
        <v>20262458</v>
      </c>
      <c r="DR120" s="927"/>
      <c r="DS120" s="927"/>
      <c r="DT120" s="927"/>
      <c r="DU120" s="927"/>
      <c r="DV120" s="928">
        <v>37.5</v>
      </c>
      <c r="DW120" s="928"/>
      <c r="DX120" s="928"/>
      <c r="DY120" s="928"/>
      <c r="DZ120" s="929"/>
    </row>
    <row r="121" spans="1:130" s="199" customFormat="1" ht="26.25" customHeight="1" x14ac:dyDescent="0.15">
      <c r="A121" s="1059"/>
      <c r="B121" s="946"/>
      <c r="C121" s="967" t="s">
        <v>443</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92"/>
      <c r="AV121" s="993"/>
      <c r="AW121" s="993"/>
      <c r="AX121" s="993"/>
      <c r="AY121" s="994"/>
      <c r="AZ121" s="949" t="s">
        <v>444</v>
      </c>
      <c r="BA121" s="950"/>
      <c r="BB121" s="950"/>
      <c r="BC121" s="950"/>
      <c r="BD121" s="950"/>
      <c r="BE121" s="950"/>
      <c r="BF121" s="950"/>
      <c r="BG121" s="950"/>
      <c r="BH121" s="950"/>
      <c r="BI121" s="950"/>
      <c r="BJ121" s="950"/>
      <c r="BK121" s="950"/>
      <c r="BL121" s="950"/>
      <c r="BM121" s="950"/>
      <c r="BN121" s="950"/>
      <c r="BO121" s="950"/>
      <c r="BP121" s="951"/>
      <c r="BQ121" s="919">
        <v>22281914</v>
      </c>
      <c r="BR121" s="920"/>
      <c r="BS121" s="920"/>
      <c r="BT121" s="920"/>
      <c r="BU121" s="920"/>
      <c r="BV121" s="920">
        <v>21290474</v>
      </c>
      <c r="BW121" s="920"/>
      <c r="BX121" s="920"/>
      <c r="BY121" s="920"/>
      <c r="BZ121" s="920"/>
      <c r="CA121" s="920">
        <v>21055187</v>
      </c>
      <c r="CB121" s="920"/>
      <c r="CC121" s="920"/>
      <c r="CD121" s="920"/>
      <c r="CE121" s="920"/>
      <c r="CF121" s="914">
        <v>38.9</v>
      </c>
      <c r="CG121" s="915"/>
      <c r="CH121" s="915"/>
      <c r="CI121" s="915"/>
      <c r="CJ121" s="915"/>
      <c r="CK121" s="1010"/>
      <c r="CL121" s="1011"/>
      <c r="CM121" s="1011"/>
      <c r="CN121" s="1011"/>
      <c r="CO121" s="1012"/>
      <c r="CP121" s="1020" t="s">
        <v>388</v>
      </c>
      <c r="CQ121" s="1021"/>
      <c r="CR121" s="1021"/>
      <c r="CS121" s="1021"/>
      <c r="CT121" s="1021"/>
      <c r="CU121" s="1021"/>
      <c r="CV121" s="1021"/>
      <c r="CW121" s="1021"/>
      <c r="CX121" s="1021"/>
      <c r="CY121" s="1021"/>
      <c r="CZ121" s="1021"/>
      <c r="DA121" s="1021"/>
      <c r="DB121" s="1021"/>
      <c r="DC121" s="1021"/>
      <c r="DD121" s="1021"/>
      <c r="DE121" s="1021"/>
      <c r="DF121" s="1022"/>
      <c r="DG121" s="919">
        <v>4152495</v>
      </c>
      <c r="DH121" s="920"/>
      <c r="DI121" s="920"/>
      <c r="DJ121" s="920"/>
      <c r="DK121" s="920"/>
      <c r="DL121" s="920">
        <v>3836794</v>
      </c>
      <c r="DM121" s="920"/>
      <c r="DN121" s="920"/>
      <c r="DO121" s="920"/>
      <c r="DP121" s="920"/>
      <c r="DQ121" s="920">
        <v>3631998</v>
      </c>
      <c r="DR121" s="920"/>
      <c r="DS121" s="920"/>
      <c r="DT121" s="920"/>
      <c r="DU121" s="920"/>
      <c r="DV121" s="921">
        <v>6.7</v>
      </c>
      <c r="DW121" s="921"/>
      <c r="DX121" s="921"/>
      <c r="DY121" s="921"/>
      <c r="DZ121" s="922"/>
    </row>
    <row r="122" spans="1:130" s="199" customFormat="1" ht="26.25" customHeight="1" x14ac:dyDescent="0.15">
      <c r="A122" s="1059"/>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92"/>
      <c r="AV122" s="993"/>
      <c r="AW122" s="993"/>
      <c r="AX122" s="993"/>
      <c r="AY122" s="994"/>
      <c r="AZ122" s="974" t="s">
        <v>445</v>
      </c>
      <c r="BA122" s="965"/>
      <c r="BB122" s="965"/>
      <c r="BC122" s="965"/>
      <c r="BD122" s="965"/>
      <c r="BE122" s="965"/>
      <c r="BF122" s="965"/>
      <c r="BG122" s="965"/>
      <c r="BH122" s="965"/>
      <c r="BI122" s="965"/>
      <c r="BJ122" s="965"/>
      <c r="BK122" s="965"/>
      <c r="BL122" s="965"/>
      <c r="BM122" s="965"/>
      <c r="BN122" s="965"/>
      <c r="BO122" s="965"/>
      <c r="BP122" s="966"/>
      <c r="BQ122" s="997">
        <v>106588149</v>
      </c>
      <c r="BR122" s="998"/>
      <c r="BS122" s="998"/>
      <c r="BT122" s="998"/>
      <c r="BU122" s="998"/>
      <c r="BV122" s="998">
        <v>106271557</v>
      </c>
      <c r="BW122" s="998"/>
      <c r="BX122" s="998"/>
      <c r="BY122" s="998"/>
      <c r="BZ122" s="998"/>
      <c r="CA122" s="998">
        <v>104664572</v>
      </c>
      <c r="CB122" s="998"/>
      <c r="CC122" s="998"/>
      <c r="CD122" s="998"/>
      <c r="CE122" s="998"/>
      <c r="CF122" s="1018">
        <v>193.5</v>
      </c>
      <c r="CG122" s="1019"/>
      <c r="CH122" s="1019"/>
      <c r="CI122" s="1019"/>
      <c r="CJ122" s="1019"/>
      <c r="CK122" s="1010"/>
      <c r="CL122" s="1011"/>
      <c r="CM122" s="1011"/>
      <c r="CN122" s="1011"/>
      <c r="CO122" s="1012"/>
      <c r="CP122" s="1020" t="s">
        <v>389</v>
      </c>
      <c r="CQ122" s="1021"/>
      <c r="CR122" s="1021"/>
      <c r="CS122" s="1021"/>
      <c r="CT122" s="1021"/>
      <c r="CU122" s="1021"/>
      <c r="CV122" s="1021"/>
      <c r="CW122" s="1021"/>
      <c r="CX122" s="1021"/>
      <c r="CY122" s="1021"/>
      <c r="CZ122" s="1021"/>
      <c r="DA122" s="1021"/>
      <c r="DB122" s="1021"/>
      <c r="DC122" s="1021"/>
      <c r="DD122" s="1021"/>
      <c r="DE122" s="1021"/>
      <c r="DF122" s="1022"/>
      <c r="DG122" s="919">
        <v>3744977</v>
      </c>
      <c r="DH122" s="920"/>
      <c r="DI122" s="920"/>
      <c r="DJ122" s="920"/>
      <c r="DK122" s="920"/>
      <c r="DL122" s="920">
        <v>3433214</v>
      </c>
      <c r="DM122" s="920"/>
      <c r="DN122" s="920"/>
      <c r="DO122" s="920"/>
      <c r="DP122" s="920"/>
      <c r="DQ122" s="920">
        <v>3120069</v>
      </c>
      <c r="DR122" s="920"/>
      <c r="DS122" s="920"/>
      <c r="DT122" s="920"/>
      <c r="DU122" s="920"/>
      <c r="DV122" s="921">
        <v>5.8</v>
      </c>
      <c r="DW122" s="921"/>
      <c r="DX122" s="921"/>
      <c r="DY122" s="921"/>
      <c r="DZ122" s="922"/>
    </row>
    <row r="123" spans="1:130" s="199" customFormat="1" ht="26.25" customHeight="1" x14ac:dyDescent="0.15">
      <c r="A123" s="1059"/>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446</v>
      </c>
      <c r="BP123" s="1006"/>
      <c r="BQ123" s="1065">
        <v>144110356</v>
      </c>
      <c r="BR123" s="1066"/>
      <c r="BS123" s="1066"/>
      <c r="BT123" s="1066"/>
      <c r="BU123" s="1066"/>
      <c r="BV123" s="1066">
        <v>142699752</v>
      </c>
      <c r="BW123" s="1066"/>
      <c r="BX123" s="1066"/>
      <c r="BY123" s="1066"/>
      <c r="BZ123" s="1066"/>
      <c r="CA123" s="1066">
        <v>142415384</v>
      </c>
      <c r="CB123" s="1066"/>
      <c r="CC123" s="1066"/>
      <c r="CD123" s="1066"/>
      <c r="CE123" s="1066"/>
      <c r="CF123" s="999"/>
      <c r="CG123" s="1000"/>
      <c r="CH123" s="1000"/>
      <c r="CI123" s="1000"/>
      <c r="CJ123" s="1001"/>
      <c r="CK123" s="1010"/>
      <c r="CL123" s="1011"/>
      <c r="CM123" s="1011"/>
      <c r="CN123" s="1011"/>
      <c r="CO123" s="1012"/>
      <c r="CP123" s="1020" t="s">
        <v>392</v>
      </c>
      <c r="CQ123" s="1021"/>
      <c r="CR123" s="1021"/>
      <c r="CS123" s="1021"/>
      <c r="CT123" s="1021"/>
      <c r="CU123" s="1021"/>
      <c r="CV123" s="1021"/>
      <c r="CW123" s="1021"/>
      <c r="CX123" s="1021"/>
      <c r="CY123" s="1021"/>
      <c r="CZ123" s="1021"/>
      <c r="DA123" s="1021"/>
      <c r="DB123" s="1021"/>
      <c r="DC123" s="1021"/>
      <c r="DD123" s="1021"/>
      <c r="DE123" s="1021"/>
      <c r="DF123" s="1022"/>
      <c r="DG123" s="958">
        <v>3016189</v>
      </c>
      <c r="DH123" s="959"/>
      <c r="DI123" s="959"/>
      <c r="DJ123" s="959"/>
      <c r="DK123" s="960"/>
      <c r="DL123" s="961">
        <v>2935538</v>
      </c>
      <c r="DM123" s="959"/>
      <c r="DN123" s="959"/>
      <c r="DO123" s="959"/>
      <c r="DP123" s="960"/>
      <c r="DQ123" s="961">
        <v>2801793</v>
      </c>
      <c r="DR123" s="959"/>
      <c r="DS123" s="959"/>
      <c r="DT123" s="959"/>
      <c r="DU123" s="960"/>
      <c r="DV123" s="962">
        <v>5.2</v>
      </c>
      <c r="DW123" s="963"/>
      <c r="DX123" s="963"/>
      <c r="DY123" s="963"/>
      <c r="DZ123" s="964"/>
    </row>
    <row r="124" spans="1:130" s="199" customFormat="1" ht="26.25" customHeight="1" thickBot="1" x14ac:dyDescent="0.2">
      <c r="A124" s="1059"/>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1061" t="s">
        <v>447</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75.599999999999994</v>
      </c>
      <c r="BR124" s="1028"/>
      <c r="BS124" s="1028"/>
      <c r="BT124" s="1028"/>
      <c r="BU124" s="1028"/>
      <c r="BV124" s="1028">
        <v>73</v>
      </c>
      <c r="BW124" s="1028"/>
      <c r="BX124" s="1028"/>
      <c r="BY124" s="1028"/>
      <c r="BZ124" s="1028"/>
      <c r="CA124" s="1028">
        <v>68.599999999999994</v>
      </c>
      <c r="CB124" s="1028"/>
      <c r="CC124" s="1028"/>
      <c r="CD124" s="1028"/>
      <c r="CE124" s="1028"/>
      <c r="CF124" s="1029"/>
      <c r="CG124" s="1030"/>
      <c r="CH124" s="1030"/>
      <c r="CI124" s="1030"/>
      <c r="CJ124" s="1031"/>
      <c r="CK124" s="1013"/>
      <c r="CL124" s="1013"/>
      <c r="CM124" s="1013"/>
      <c r="CN124" s="1013"/>
      <c r="CO124" s="1014"/>
      <c r="CP124" s="1020" t="s">
        <v>448</v>
      </c>
      <c r="CQ124" s="1021"/>
      <c r="CR124" s="1021"/>
      <c r="CS124" s="1021"/>
      <c r="CT124" s="1021"/>
      <c r="CU124" s="1021"/>
      <c r="CV124" s="1021"/>
      <c r="CW124" s="1021"/>
      <c r="CX124" s="1021"/>
      <c r="CY124" s="1021"/>
      <c r="CZ124" s="1021"/>
      <c r="DA124" s="1021"/>
      <c r="DB124" s="1021"/>
      <c r="DC124" s="1021"/>
      <c r="DD124" s="1021"/>
      <c r="DE124" s="1021"/>
      <c r="DF124" s="1022"/>
      <c r="DG124" s="1005">
        <v>467698</v>
      </c>
      <c r="DH124" s="984"/>
      <c r="DI124" s="984"/>
      <c r="DJ124" s="984"/>
      <c r="DK124" s="985"/>
      <c r="DL124" s="983">
        <v>246867</v>
      </c>
      <c r="DM124" s="984"/>
      <c r="DN124" s="984"/>
      <c r="DO124" s="984"/>
      <c r="DP124" s="985"/>
      <c r="DQ124" s="983">
        <v>108870</v>
      </c>
      <c r="DR124" s="984"/>
      <c r="DS124" s="984"/>
      <c r="DT124" s="984"/>
      <c r="DU124" s="985"/>
      <c r="DV124" s="986">
        <v>0.2</v>
      </c>
      <c r="DW124" s="987"/>
      <c r="DX124" s="987"/>
      <c r="DY124" s="987"/>
      <c r="DZ124" s="988"/>
    </row>
    <row r="125" spans="1:130" s="199" customFormat="1" ht="26.25" customHeight="1" x14ac:dyDescent="0.15">
      <c r="A125" s="1059"/>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449</v>
      </c>
      <c r="CL125" s="1008"/>
      <c r="CM125" s="1008"/>
      <c r="CN125" s="1008"/>
      <c r="CO125" s="1009"/>
      <c r="CP125" s="940" t="s">
        <v>450</v>
      </c>
      <c r="CQ125" s="889"/>
      <c r="CR125" s="889"/>
      <c r="CS125" s="889"/>
      <c r="CT125" s="889"/>
      <c r="CU125" s="889"/>
      <c r="CV125" s="889"/>
      <c r="CW125" s="889"/>
      <c r="CX125" s="889"/>
      <c r="CY125" s="889"/>
      <c r="CZ125" s="889"/>
      <c r="DA125" s="889"/>
      <c r="DB125" s="889"/>
      <c r="DC125" s="889"/>
      <c r="DD125" s="889"/>
      <c r="DE125" s="889"/>
      <c r="DF125" s="890"/>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9" customFormat="1" ht="26.25" customHeight="1" thickBot="1" x14ac:dyDescent="0.2">
      <c r="A126" s="1059"/>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182592</v>
      </c>
      <c r="AB126" s="959"/>
      <c r="AC126" s="959"/>
      <c r="AD126" s="959"/>
      <c r="AE126" s="960"/>
      <c r="AF126" s="961">
        <v>182593</v>
      </c>
      <c r="AG126" s="959"/>
      <c r="AH126" s="959"/>
      <c r="AI126" s="959"/>
      <c r="AJ126" s="960"/>
      <c r="AK126" s="961">
        <v>182593</v>
      </c>
      <c r="AL126" s="959"/>
      <c r="AM126" s="959"/>
      <c r="AN126" s="959"/>
      <c r="AO126" s="960"/>
      <c r="AP126" s="962">
        <v>0.3</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451</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9" customFormat="1" ht="26.25" customHeight="1" x14ac:dyDescent="0.15">
      <c r="A127" s="1060"/>
      <c r="B127" s="948"/>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5"/>
      <c r="AV127" s="235"/>
      <c r="AW127" s="235"/>
      <c r="AX127" s="1032" t="s">
        <v>453</v>
      </c>
      <c r="AY127" s="1033"/>
      <c r="AZ127" s="1033"/>
      <c r="BA127" s="1033"/>
      <c r="BB127" s="1033"/>
      <c r="BC127" s="1033"/>
      <c r="BD127" s="1033"/>
      <c r="BE127" s="1034"/>
      <c r="BF127" s="1035" t="s">
        <v>454</v>
      </c>
      <c r="BG127" s="1033"/>
      <c r="BH127" s="1033"/>
      <c r="BI127" s="1033"/>
      <c r="BJ127" s="1033"/>
      <c r="BK127" s="1033"/>
      <c r="BL127" s="1034"/>
      <c r="BM127" s="1035" t="s">
        <v>455</v>
      </c>
      <c r="BN127" s="1033"/>
      <c r="BO127" s="1033"/>
      <c r="BP127" s="1033"/>
      <c r="BQ127" s="1033"/>
      <c r="BR127" s="1033"/>
      <c r="BS127" s="1034"/>
      <c r="BT127" s="1035" t="s">
        <v>456</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457</v>
      </c>
      <c r="CQ127" s="950"/>
      <c r="CR127" s="950"/>
      <c r="CS127" s="950"/>
      <c r="CT127" s="950"/>
      <c r="CU127" s="950"/>
      <c r="CV127" s="950"/>
      <c r="CW127" s="950"/>
      <c r="CX127" s="950"/>
      <c r="CY127" s="950"/>
      <c r="CZ127" s="950"/>
      <c r="DA127" s="950"/>
      <c r="DB127" s="950"/>
      <c r="DC127" s="950"/>
      <c r="DD127" s="950"/>
      <c r="DE127" s="950"/>
      <c r="DF127" s="951"/>
      <c r="DG127" s="919" t="s">
        <v>113</v>
      </c>
      <c r="DH127" s="920"/>
      <c r="DI127" s="920"/>
      <c r="DJ127" s="920"/>
      <c r="DK127" s="920"/>
      <c r="DL127" s="920" t="s">
        <v>113</v>
      </c>
      <c r="DM127" s="920"/>
      <c r="DN127" s="920"/>
      <c r="DO127" s="920"/>
      <c r="DP127" s="920"/>
      <c r="DQ127" s="920" t="s">
        <v>113</v>
      </c>
      <c r="DR127" s="920"/>
      <c r="DS127" s="920"/>
      <c r="DT127" s="920"/>
      <c r="DU127" s="920"/>
      <c r="DV127" s="921" t="s">
        <v>113</v>
      </c>
      <c r="DW127" s="921"/>
      <c r="DX127" s="921"/>
      <c r="DY127" s="921"/>
      <c r="DZ127" s="922"/>
    </row>
    <row r="128" spans="1:130" s="199" customFormat="1" ht="26.25" customHeight="1" thickBot="1" x14ac:dyDescent="0.2">
      <c r="A128" s="1043" t="s">
        <v>458</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459</v>
      </c>
      <c r="X128" s="1045"/>
      <c r="Y128" s="1045"/>
      <c r="Z128" s="1046"/>
      <c r="AA128" s="1047">
        <v>2233215</v>
      </c>
      <c r="AB128" s="1048"/>
      <c r="AC128" s="1048"/>
      <c r="AD128" s="1048"/>
      <c r="AE128" s="1049"/>
      <c r="AF128" s="1050">
        <v>1846577</v>
      </c>
      <c r="AG128" s="1048"/>
      <c r="AH128" s="1048"/>
      <c r="AI128" s="1048"/>
      <c r="AJ128" s="1049"/>
      <c r="AK128" s="1050">
        <v>1810516</v>
      </c>
      <c r="AL128" s="1048"/>
      <c r="AM128" s="1048"/>
      <c r="AN128" s="1048"/>
      <c r="AO128" s="1049"/>
      <c r="AP128" s="1051"/>
      <c r="AQ128" s="1052"/>
      <c r="AR128" s="1052"/>
      <c r="AS128" s="1052"/>
      <c r="AT128" s="1053"/>
      <c r="AU128" s="235"/>
      <c r="AV128" s="235"/>
      <c r="AW128" s="235"/>
      <c r="AX128" s="888" t="s">
        <v>460</v>
      </c>
      <c r="AY128" s="889"/>
      <c r="AZ128" s="889"/>
      <c r="BA128" s="889"/>
      <c r="BB128" s="889"/>
      <c r="BC128" s="889"/>
      <c r="BD128" s="889"/>
      <c r="BE128" s="890"/>
      <c r="BF128" s="1054" t="s">
        <v>113</v>
      </c>
      <c r="BG128" s="1055"/>
      <c r="BH128" s="1055"/>
      <c r="BI128" s="1055"/>
      <c r="BJ128" s="1055"/>
      <c r="BK128" s="1055"/>
      <c r="BL128" s="1056"/>
      <c r="BM128" s="1054">
        <v>11.25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461</v>
      </c>
      <c r="CQ128" s="1037"/>
      <c r="CR128" s="1037"/>
      <c r="CS128" s="1037"/>
      <c r="CT128" s="1037"/>
      <c r="CU128" s="1037"/>
      <c r="CV128" s="1037"/>
      <c r="CW128" s="1037"/>
      <c r="CX128" s="1037"/>
      <c r="CY128" s="1037"/>
      <c r="CZ128" s="1037"/>
      <c r="DA128" s="1037"/>
      <c r="DB128" s="1037"/>
      <c r="DC128" s="1037"/>
      <c r="DD128" s="1037"/>
      <c r="DE128" s="1037"/>
      <c r="DF128" s="1038"/>
      <c r="DG128" s="1039">
        <v>42082</v>
      </c>
      <c r="DH128" s="1040"/>
      <c r="DI128" s="1040"/>
      <c r="DJ128" s="1040"/>
      <c r="DK128" s="1040"/>
      <c r="DL128" s="1040">
        <v>21909</v>
      </c>
      <c r="DM128" s="1040"/>
      <c r="DN128" s="1040"/>
      <c r="DO128" s="1040"/>
      <c r="DP128" s="1040"/>
      <c r="DQ128" s="1040">
        <v>2625</v>
      </c>
      <c r="DR128" s="1040"/>
      <c r="DS128" s="1040"/>
      <c r="DT128" s="1040"/>
      <c r="DU128" s="1040"/>
      <c r="DV128" s="1041">
        <v>0</v>
      </c>
      <c r="DW128" s="1041"/>
      <c r="DX128" s="1041"/>
      <c r="DY128" s="1041"/>
      <c r="DZ128" s="1042"/>
    </row>
    <row r="129" spans="1:131" s="199" customFormat="1" ht="26.25" customHeight="1" x14ac:dyDescent="0.15">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462</v>
      </c>
      <c r="X129" s="1074"/>
      <c r="Y129" s="1074"/>
      <c r="Z129" s="1075"/>
      <c r="AA129" s="958">
        <v>64995118</v>
      </c>
      <c r="AB129" s="959"/>
      <c r="AC129" s="959"/>
      <c r="AD129" s="959"/>
      <c r="AE129" s="960"/>
      <c r="AF129" s="961">
        <v>64272557</v>
      </c>
      <c r="AG129" s="959"/>
      <c r="AH129" s="959"/>
      <c r="AI129" s="959"/>
      <c r="AJ129" s="960"/>
      <c r="AK129" s="961">
        <v>64080361</v>
      </c>
      <c r="AL129" s="959"/>
      <c r="AM129" s="959"/>
      <c r="AN129" s="959"/>
      <c r="AO129" s="960"/>
      <c r="AP129" s="1076"/>
      <c r="AQ129" s="1077"/>
      <c r="AR129" s="1077"/>
      <c r="AS129" s="1077"/>
      <c r="AT129" s="1078"/>
      <c r="AU129" s="237"/>
      <c r="AV129" s="237"/>
      <c r="AW129" s="237"/>
      <c r="AX129" s="1067" t="s">
        <v>463</v>
      </c>
      <c r="AY129" s="950"/>
      <c r="AZ129" s="950"/>
      <c r="BA129" s="950"/>
      <c r="BB129" s="950"/>
      <c r="BC129" s="950"/>
      <c r="BD129" s="950"/>
      <c r="BE129" s="951"/>
      <c r="BF129" s="1068" t="s">
        <v>113</v>
      </c>
      <c r="BG129" s="1069"/>
      <c r="BH129" s="1069"/>
      <c r="BI129" s="1069"/>
      <c r="BJ129" s="1069"/>
      <c r="BK129" s="1069"/>
      <c r="BL129" s="1070"/>
      <c r="BM129" s="1068">
        <v>16.25</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465</v>
      </c>
      <c r="X130" s="1074"/>
      <c r="Y130" s="1074"/>
      <c r="Z130" s="1075"/>
      <c r="AA130" s="958">
        <v>10245725</v>
      </c>
      <c r="AB130" s="959"/>
      <c r="AC130" s="959"/>
      <c r="AD130" s="959"/>
      <c r="AE130" s="960"/>
      <c r="AF130" s="961">
        <v>10014535</v>
      </c>
      <c r="AG130" s="959"/>
      <c r="AH130" s="959"/>
      <c r="AI130" s="959"/>
      <c r="AJ130" s="960"/>
      <c r="AK130" s="961">
        <v>9990511</v>
      </c>
      <c r="AL130" s="959"/>
      <c r="AM130" s="959"/>
      <c r="AN130" s="959"/>
      <c r="AO130" s="960"/>
      <c r="AP130" s="1076"/>
      <c r="AQ130" s="1077"/>
      <c r="AR130" s="1077"/>
      <c r="AS130" s="1077"/>
      <c r="AT130" s="1078"/>
      <c r="AU130" s="237"/>
      <c r="AV130" s="237"/>
      <c r="AW130" s="237"/>
      <c r="AX130" s="1067" t="s">
        <v>466</v>
      </c>
      <c r="AY130" s="950"/>
      <c r="AZ130" s="950"/>
      <c r="BA130" s="950"/>
      <c r="BB130" s="950"/>
      <c r="BC130" s="950"/>
      <c r="BD130" s="950"/>
      <c r="BE130" s="951"/>
      <c r="BF130" s="1104">
        <v>9.6</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467</v>
      </c>
      <c r="X131" s="1112"/>
      <c r="Y131" s="1112"/>
      <c r="Z131" s="1113"/>
      <c r="AA131" s="1005">
        <v>54749393</v>
      </c>
      <c r="AB131" s="984"/>
      <c r="AC131" s="984"/>
      <c r="AD131" s="984"/>
      <c r="AE131" s="985"/>
      <c r="AF131" s="983">
        <v>54258022</v>
      </c>
      <c r="AG131" s="984"/>
      <c r="AH131" s="984"/>
      <c r="AI131" s="984"/>
      <c r="AJ131" s="985"/>
      <c r="AK131" s="983">
        <v>54089850</v>
      </c>
      <c r="AL131" s="984"/>
      <c r="AM131" s="984"/>
      <c r="AN131" s="984"/>
      <c r="AO131" s="985"/>
      <c r="AP131" s="1114"/>
      <c r="AQ131" s="1115"/>
      <c r="AR131" s="1115"/>
      <c r="AS131" s="1115"/>
      <c r="AT131" s="1116"/>
      <c r="AU131" s="237"/>
      <c r="AV131" s="237"/>
      <c r="AW131" s="237"/>
      <c r="AX131" s="1086" t="s">
        <v>468</v>
      </c>
      <c r="AY131" s="1037"/>
      <c r="AZ131" s="1037"/>
      <c r="BA131" s="1037"/>
      <c r="BB131" s="1037"/>
      <c r="BC131" s="1037"/>
      <c r="BD131" s="1037"/>
      <c r="BE131" s="1038"/>
      <c r="BF131" s="1087">
        <v>68.599999999999994</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469</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470</v>
      </c>
      <c r="W132" s="1097"/>
      <c r="X132" s="1097"/>
      <c r="Y132" s="1097"/>
      <c r="Z132" s="1098"/>
      <c r="AA132" s="1099">
        <v>9.5738084259999994</v>
      </c>
      <c r="AB132" s="1100"/>
      <c r="AC132" s="1100"/>
      <c r="AD132" s="1100"/>
      <c r="AE132" s="1101"/>
      <c r="AF132" s="1102">
        <v>10.165224970000001</v>
      </c>
      <c r="AG132" s="1100"/>
      <c r="AH132" s="1100"/>
      <c r="AI132" s="1100"/>
      <c r="AJ132" s="1101"/>
      <c r="AK132" s="1102">
        <v>9.2545662449999995</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471</v>
      </c>
      <c r="W133" s="1080"/>
      <c r="X133" s="1080"/>
      <c r="Y133" s="1080"/>
      <c r="Z133" s="1081"/>
      <c r="AA133" s="1082">
        <v>11.2</v>
      </c>
      <c r="AB133" s="1083"/>
      <c r="AC133" s="1083"/>
      <c r="AD133" s="1083"/>
      <c r="AE133" s="1084"/>
      <c r="AF133" s="1082">
        <v>10.4</v>
      </c>
      <c r="AG133" s="1083"/>
      <c r="AH133" s="1083"/>
      <c r="AI133" s="1083"/>
      <c r="AJ133" s="1084"/>
      <c r="AK133" s="1082">
        <v>9.6</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0" zoomScaleNormal="8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20" t="s">
        <v>474</v>
      </c>
      <c r="L7" s="256"/>
      <c r="M7" s="257" t="s">
        <v>475</v>
      </c>
      <c r="N7" s="258"/>
    </row>
    <row r="8" spans="1:16" x14ac:dyDescent="0.15">
      <c r="A8" s="250"/>
      <c r="B8" s="246"/>
      <c r="C8" s="246"/>
      <c r="D8" s="246"/>
      <c r="E8" s="246"/>
      <c r="F8" s="246"/>
      <c r="G8" s="259"/>
      <c r="H8" s="260"/>
      <c r="I8" s="260"/>
      <c r="J8" s="261"/>
      <c r="K8" s="1121"/>
      <c r="L8" s="262" t="s">
        <v>476</v>
      </c>
      <c r="M8" s="263" t="s">
        <v>477</v>
      </c>
      <c r="N8" s="264" t="s">
        <v>478</v>
      </c>
    </row>
    <row r="9" spans="1:16" x14ac:dyDescent="0.15">
      <c r="A9" s="250"/>
      <c r="B9" s="246"/>
      <c r="C9" s="246"/>
      <c r="D9" s="246"/>
      <c r="E9" s="246"/>
      <c r="F9" s="246"/>
      <c r="G9" s="1122" t="s">
        <v>479</v>
      </c>
      <c r="H9" s="1123"/>
      <c r="I9" s="1123"/>
      <c r="J9" s="1124"/>
      <c r="K9" s="265">
        <v>15362506</v>
      </c>
      <c r="L9" s="266">
        <v>52468</v>
      </c>
      <c r="M9" s="267">
        <v>57606</v>
      </c>
      <c r="N9" s="268">
        <v>-8.9</v>
      </c>
    </row>
    <row r="10" spans="1:16" x14ac:dyDescent="0.15">
      <c r="A10" s="250"/>
      <c r="B10" s="246"/>
      <c r="C10" s="246"/>
      <c r="D10" s="246"/>
      <c r="E10" s="246"/>
      <c r="F10" s="246"/>
      <c r="G10" s="1122" t="s">
        <v>480</v>
      </c>
      <c r="H10" s="1123"/>
      <c r="I10" s="1123"/>
      <c r="J10" s="1124"/>
      <c r="K10" s="269">
        <v>397480</v>
      </c>
      <c r="L10" s="270">
        <v>1358</v>
      </c>
      <c r="M10" s="271">
        <v>2562</v>
      </c>
      <c r="N10" s="272">
        <v>-47</v>
      </c>
    </row>
    <row r="11" spans="1:16" ht="13.5" customHeight="1" x14ac:dyDescent="0.15">
      <c r="A11" s="250"/>
      <c r="B11" s="246"/>
      <c r="C11" s="246"/>
      <c r="D11" s="246"/>
      <c r="E11" s="246"/>
      <c r="F11" s="246"/>
      <c r="G11" s="1122" t="s">
        <v>481</v>
      </c>
      <c r="H11" s="1123"/>
      <c r="I11" s="1123"/>
      <c r="J11" s="1124"/>
      <c r="K11" s="269">
        <v>2664719</v>
      </c>
      <c r="L11" s="270">
        <v>9101</v>
      </c>
      <c r="M11" s="271">
        <v>1597</v>
      </c>
      <c r="N11" s="272">
        <v>469.9</v>
      </c>
    </row>
    <row r="12" spans="1:16" ht="13.5" customHeight="1" x14ac:dyDescent="0.15">
      <c r="A12" s="250"/>
      <c r="B12" s="246"/>
      <c r="C12" s="246"/>
      <c r="D12" s="246"/>
      <c r="E12" s="246"/>
      <c r="F12" s="246"/>
      <c r="G12" s="1122" t="s">
        <v>482</v>
      </c>
      <c r="H12" s="1123"/>
      <c r="I12" s="1123"/>
      <c r="J12" s="1124"/>
      <c r="K12" s="269">
        <v>96797</v>
      </c>
      <c r="L12" s="270">
        <v>331</v>
      </c>
      <c r="M12" s="271">
        <v>583</v>
      </c>
      <c r="N12" s="272">
        <v>-43.2</v>
      </c>
    </row>
    <row r="13" spans="1:16" ht="13.5" customHeight="1" x14ac:dyDescent="0.15">
      <c r="A13" s="250"/>
      <c r="B13" s="246"/>
      <c r="C13" s="246"/>
      <c r="D13" s="246"/>
      <c r="E13" s="246"/>
      <c r="F13" s="246"/>
      <c r="G13" s="1122" t="s">
        <v>483</v>
      </c>
      <c r="H13" s="1123"/>
      <c r="I13" s="1123"/>
      <c r="J13" s="1124"/>
      <c r="K13" s="269" t="s">
        <v>484</v>
      </c>
      <c r="L13" s="270" t="s">
        <v>484</v>
      </c>
      <c r="M13" s="271">
        <v>23</v>
      </c>
      <c r="N13" s="272" t="s">
        <v>484</v>
      </c>
    </row>
    <row r="14" spans="1:16" ht="13.5" customHeight="1" x14ac:dyDescent="0.15">
      <c r="A14" s="250"/>
      <c r="B14" s="246"/>
      <c r="C14" s="246"/>
      <c r="D14" s="246"/>
      <c r="E14" s="246"/>
      <c r="F14" s="246"/>
      <c r="G14" s="1122" t="s">
        <v>485</v>
      </c>
      <c r="H14" s="1123"/>
      <c r="I14" s="1123"/>
      <c r="J14" s="1124"/>
      <c r="K14" s="269">
        <v>457067</v>
      </c>
      <c r="L14" s="270">
        <v>1561</v>
      </c>
      <c r="M14" s="271">
        <v>1821</v>
      </c>
      <c r="N14" s="272">
        <v>-14.3</v>
      </c>
    </row>
    <row r="15" spans="1:16" ht="13.5" customHeight="1" x14ac:dyDescent="0.15">
      <c r="A15" s="250"/>
      <c r="B15" s="246"/>
      <c r="C15" s="246"/>
      <c r="D15" s="246"/>
      <c r="E15" s="246"/>
      <c r="F15" s="246"/>
      <c r="G15" s="1122" t="s">
        <v>486</v>
      </c>
      <c r="H15" s="1123"/>
      <c r="I15" s="1123"/>
      <c r="J15" s="1124"/>
      <c r="K15" s="269">
        <v>523808</v>
      </c>
      <c r="L15" s="270">
        <v>1789</v>
      </c>
      <c r="M15" s="271">
        <v>1288</v>
      </c>
      <c r="N15" s="272">
        <v>38.9</v>
      </c>
    </row>
    <row r="16" spans="1:16" x14ac:dyDescent="0.15">
      <c r="A16" s="250"/>
      <c r="B16" s="246"/>
      <c r="C16" s="246"/>
      <c r="D16" s="246"/>
      <c r="E16" s="246"/>
      <c r="F16" s="246"/>
      <c r="G16" s="1125" t="s">
        <v>487</v>
      </c>
      <c r="H16" s="1126"/>
      <c r="I16" s="1126"/>
      <c r="J16" s="1127"/>
      <c r="K16" s="270">
        <v>-1282890</v>
      </c>
      <c r="L16" s="270">
        <v>-4382</v>
      </c>
      <c r="M16" s="271">
        <v>-4777</v>
      </c>
      <c r="N16" s="272">
        <v>-8.3000000000000007</v>
      </c>
    </row>
    <row r="17" spans="1:16" x14ac:dyDescent="0.15">
      <c r="A17" s="250"/>
      <c r="B17" s="246"/>
      <c r="C17" s="246"/>
      <c r="D17" s="246"/>
      <c r="E17" s="246"/>
      <c r="F17" s="246"/>
      <c r="G17" s="1125" t="s">
        <v>171</v>
      </c>
      <c r="H17" s="1126"/>
      <c r="I17" s="1126"/>
      <c r="J17" s="1127"/>
      <c r="K17" s="270">
        <v>18219487</v>
      </c>
      <c r="L17" s="270">
        <v>62226</v>
      </c>
      <c r="M17" s="271">
        <v>60704</v>
      </c>
      <c r="N17" s="272">
        <v>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17" t="s">
        <v>492</v>
      </c>
      <c r="H21" s="1118"/>
      <c r="I21" s="1118"/>
      <c r="J21" s="1119"/>
      <c r="K21" s="282">
        <v>5.88</v>
      </c>
      <c r="L21" s="283">
        <v>6.19</v>
      </c>
      <c r="M21" s="284">
        <v>-0.31</v>
      </c>
      <c r="N21" s="251"/>
      <c r="O21" s="285"/>
      <c r="P21" s="281"/>
    </row>
    <row r="22" spans="1:16" s="286" customFormat="1" x14ac:dyDescent="0.15">
      <c r="A22" s="281"/>
      <c r="B22" s="251"/>
      <c r="C22" s="251"/>
      <c r="D22" s="251"/>
      <c r="E22" s="251"/>
      <c r="F22" s="251"/>
      <c r="G22" s="1117" t="s">
        <v>493</v>
      </c>
      <c r="H22" s="1118"/>
      <c r="I22" s="1118"/>
      <c r="J22" s="1119"/>
      <c r="K22" s="287">
        <v>99.8</v>
      </c>
      <c r="L22" s="288">
        <v>100.2</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20" t="s">
        <v>474</v>
      </c>
      <c r="L30" s="256"/>
      <c r="M30" s="257" t="s">
        <v>475</v>
      </c>
      <c r="N30" s="258"/>
    </row>
    <row r="31" spans="1:16" x14ac:dyDescent="0.15">
      <c r="A31" s="250"/>
      <c r="B31" s="246"/>
      <c r="C31" s="246"/>
      <c r="D31" s="246"/>
      <c r="E31" s="246"/>
      <c r="F31" s="246"/>
      <c r="G31" s="259"/>
      <c r="H31" s="260"/>
      <c r="I31" s="260"/>
      <c r="J31" s="261"/>
      <c r="K31" s="1121"/>
      <c r="L31" s="262" t="s">
        <v>476</v>
      </c>
      <c r="M31" s="263" t="s">
        <v>477</v>
      </c>
      <c r="N31" s="264" t="s">
        <v>478</v>
      </c>
    </row>
    <row r="32" spans="1:16" ht="27" customHeight="1" x14ac:dyDescent="0.15">
      <c r="A32" s="250"/>
      <c r="B32" s="246"/>
      <c r="C32" s="246"/>
      <c r="D32" s="246"/>
      <c r="E32" s="246"/>
      <c r="F32" s="246"/>
      <c r="G32" s="1133" t="s">
        <v>497</v>
      </c>
      <c r="H32" s="1134"/>
      <c r="I32" s="1134"/>
      <c r="J32" s="1135"/>
      <c r="K32" s="296">
        <v>12457368</v>
      </c>
      <c r="L32" s="296">
        <v>42546</v>
      </c>
      <c r="M32" s="297">
        <v>38230</v>
      </c>
      <c r="N32" s="298">
        <v>11.3</v>
      </c>
    </row>
    <row r="33" spans="1:16" ht="13.5" customHeight="1" x14ac:dyDescent="0.15">
      <c r="A33" s="250"/>
      <c r="B33" s="246"/>
      <c r="C33" s="246"/>
      <c r="D33" s="246"/>
      <c r="E33" s="246"/>
      <c r="F33" s="246"/>
      <c r="G33" s="1133" t="s">
        <v>498</v>
      </c>
      <c r="H33" s="1134"/>
      <c r="I33" s="1134"/>
      <c r="J33" s="1135"/>
      <c r="K33" s="296" t="s">
        <v>484</v>
      </c>
      <c r="L33" s="296" t="s">
        <v>484</v>
      </c>
      <c r="M33" s="297" t="s">
        <v>484</v>
      </c>
      <c r="N33" s="298" t="s">
        <v>484</v>
      </c>
    </row>
    <row r="34" spans="1:16" ht="27" customHeight="1" x14ac:dyDescent="0.15">
      <c r="A34" s="250"/>
      <c r="B34" s="246"/>
      <c r="C34" s="246"/>
      <c r="D34" s="246"/>
      <c r="E34" s="246"/>
      <c r="F34" s="246"/>
      <c r="G34" s="1133" t="s">
        <v>499</v>
      </c>
      <c r="H34" s="1134"/>
      <c r="I34" s="1134"/>
      <c r="J34" s="1135"/>
      <c r="K34" s="296" t="s">
        <v>484</v>
      </c>
      <c r="L34" s="296" t="s">
        <v>484</v>
      </c>
      <c r="M34" s="297">
        <v>109</v>
      </c>
      <c r="N34" s="298" t="s">
        <v>484</v>
      </c>
    </row>
    <row r="35" spans="1:16" ht="27" customHeight="1" x14ac:dyDescent="0.15">
      <c r="A35" s="250"/>
      <c r="B35" s="246"/>
      <c r="C35" s="246"/>
      <c r="D35" s="246"/>
      <c r="E35" s="246"/>
      <c r="F35" s="246"/>
      <c r="G35" s="1133" t="s">
        <v>500</v>
      </c>
      <c r="H35" s="1134"/>
      <c r="I35" s="1134"/>
      <c r="J35" s="1135"/>
      <c r="K35" s="296">
        <v>3695018</v>
      </c>
      <c r="L35" s="296">
        <v>12620</v>
      </c>
      <c r="M35" s="297">
        <v>9521</v>
      </c>
      <c r="N35" s="298">
        <v>32.5</v>
      </c>
    </row>
    <row r="36" spans="1:16" ht="27" customHeight="1" x14ac:dyDescent="0.15">
      <c r="A36" s="250"/>
      <c r="B36" s="246"/>
      <c r="C36" s="246"/>
      <c r="D36" s="246"/>
      <c r="E36" s="246"/>
      <c r="F36" s="246"/>
      <c r="G36" s="1133" t="s">
        <v>501</v>
      </c>
      <c r="H36" s="1134"/>
      <c r="I36" s="1134"/>
      <c r="J36" s="1135"/>
      <c r="K36" s="296">
        <v>471829</v>
      </c>
      <c r="L36" s="296">
        <v>1611</v>
      </c>
      <c r="M36" s="297">
        <v>386</v>
      </c>
      <c r="N36" s="298">
        <v>317.39999999999998</v>
      </c>
    </row>
    <row r="37" spans="1:16" ht="13.5" customHeight="1" x14ac:dyDescent="0.15">
      <c r="A37" s="250"/>
      <c r="B37" s="246"/>
      <c r="C37" s="246"/>
      <c r="D37" s="246"/>
      <c r="E37" s="246"/>
      <c r="F37" s="246"/>
      <c r="G37" s="1133" t="s">
        <v>502</v>
      </c>
      <c r="H37" s="1134"/>
      <c r="I37" s="1134"/>
      <c r="J37" s="1135"/>
      <c r="K37" s="296">
        <v>182593</v>
      </c>
      <c r="L37" s="296">
        <v>624</v>
      </c>
      <c r="M37" s="297">
        <v>876</v>
      </c>
      <c r="N37" s="298">
        <v>-28.8</v>
      </c>
    </row>
    <row r="38" spans="1:16" ht="27" customHeight="1" x14ac:dyDescent="0.15">
      <c r="A38" s="250"/>
      <c r="B38" s="246"/>
      <c r="C38" s="246"/>
      <c r="D38" s="246"/>
      <c r="E38" s="246"/>
      <c r="F38" s="246"/>
      <c r="G38" s="1136" t="s">
        <v>503</v>
      </c>
      <c r="H38" s="1137"/>
      <c r="I38" s="1137"/>
      <c r="J38" s="1138"/>
      <c r="K38" s="299" t="s">
        <v>484</v>
      </c>
      <c r="L38" s="299" t="s">
        <v>484</v>
      </c>
      <c r="M38" s="300">
        <v>2</v>
      </c>
      <c r="N38" s="301" t="s">
        <v>484</v>
      </c>
      <c r="O38" s="295"/>
    </row>
    <row r="39" spans="1:16" x14ac:dyDescent="0.15">
      <c r="A39" s="250"/>
      <c r="B39" s="246"/>
      <c r="C39" s="246"/>
      <c r="D39" s="246"/>
      <c r="E39" s="246"/>
      <c r="F39" s="246"/>
      <c r="G39" s="1136" t="s">
        <v>504</v>
      </c>
      <c r="H39" s="1137"/>
      <c r="I39" s="1137"/>
      <c r="J39" s="1138"/>
      <c r="K39" s="302">
        <v>-1810516</v>
      </c>
      <c r="L39" s="302">
        <v>-6184</v>
      </c>
      <c r="M39" s="303">
        <v>-8387</v>
      </c>
      <c r="N39" s="304">
        <v>-26.3</v>
      </c>
      <c r="O39" s="295"/>
    </row>
    <row r="40" spans="1:16" ht="27" customHeight="1" x14ac:dyDescent="0.15">
      <c r="A40" s="250"/>
      <c r="B40" s="246"/>
      <c r="C40" s="246"/>
      <c r="D40" s="246"/>
      <c r="E40" s="246"/>
      <c r="F40" s="246"/>
      <c r="G40" s="1133" t="s">
        <v>505</v>
      </c>
      <c r="H40" s="1134"/>
      <c r="I40" s="1134"/>
      <c r="J40" s="1135"/>
      <c r="K40" s="302">
        <v>-9990511</v>
      </c>
      <c r="L40" s="302">
        <v>-34121</v>
      </c>
      <c r="M40" s="303">
        <v>-29253</v>
      </c>
      <c r="N40" s="304">
        <v>16.600000000000001</v>
      </c>
      <c r="O40" s="295"/>
    </row>
    <row r="41" spans="1:16" x14ac:dyDescent="0.15">
      <c r="A41" s="250"/>
      <c r="B41" s="246"/>
      <c r="C41" s="246"/>
      <c r="D41" s="246"/>
      <c r="E41" s="246"/>
      <c r="F41" s="246"/>
      <c r="G41" s="1139" t="s">
        <v>282</v>
      </c>
      <c r="H41" s="1140"/>
      <c r="I41" s="1140"/>
      <c r="J41" s="1141"/>
      <c r="K41" s="296">
        <v>5005781</v>
      </c>
      <c r="L41" s="302">
        <v>17097</v>
      </c>
      <c r="M41" s="303">
        <v>11483</v>
      </c>
      <c r="N41" s="304">
        <v>48.9</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28" t="s">
        <v>474</v>
      </c>
      <c r="J49" s="1130" t="s">
        <v>509</v>
      </c>
      <c r="K49" s="1131"/>
      <c r="L49" s="1131"/>
      <c r="M49" s="1131"/>
      <c r="N49" s="1132"/>
    </row>
    <row r="50" spans="1:14" x14ac:dyDescent="0.15">
      <c r="A50" s="250"/>
      <c r="B50" s="246"/>
      <c r="C50" s="246"/>
      <c r="D50" s="246"/>
      <c r="E50" s="246"/>
      <c r="F50" s="246"/>
      <c r="G50" s="314"/>
      <c r="H50" s="315"/>
      <c r="I50" s="1129"/>
      <c r="J50" s="316" t="s">
        <v>510</v>
      </c>
      <c r="K50" s="317" t="s">
        <v>511</v>
      </c>
      <c r="L50" s="318" t="s">
        <v>512</v>
      </c>
      <c r="M50" s="319" t="s">
        <v>513</v>
      </c>
      <c r="N50" s="320" t="s">
        <v>514</v>
      </c>
    </row>
    <row r="51" spans="1:14" x14ac:dyDescent="0.15">
      <c r="A51" s="250"/>
      <c r="B51" s="246"/>
      <c r="C51" s="246"/>
      <c r="D51" s="246"/>
      <c r="E51" s="246"/>
      <c r="F51" s="246"/>
      <c r="G51" s="312" t="s">
        <v>515</v>
      </c>
      <c r="H51" s="313"/>
      <c r="I51" s="321">
        <v>14531024</v>
      </c>
      <c r="J51" s="322">
        <v>49352</v>
      </c>
      <c r="K51" s="323">
        <v>-16.100000000000001</v>
      </c>
      <c r="L51" s="324">
        <v>41705</v>
      </c>
      <c r="M51" s="325">
        <v>-4.9000000000000004</v>
      </c>
      <c r="N51" s="326">
        <v>-11.2</v>
      </c>
    </row>
    <row r="52" spans="1:14" x14ac:dyDescent="0.15">
      <c r="A52" s="250"/>
      <c r="B52" s="246"/>
      <c r="C52" s="246"/>
      <c r="D52" s="246"/>
      <c r="E52" s="246"/>
      <c r="F52" s="246"/>
      <c r="G52" s="327"/>
      <c r="H52" s="328" t="s">
        <v>516</v>
      </c>
      <c r="I52" s="329">
        <v>6806981</v>
      </c>
      <c r="J52" s="330">
        <v>23119</v>
      </c>
      <c r="K52" s="331">
        <v>-27.5</v>
      </c>
      <c r="L52" s="332">
        <v>22742</v>
      </c>
      <c r="M52" s="333">
        <v>-4.0999999999999996</v>
      </c>
      <c r="N52" s="334">
        <v>-23.4</v>
      </c>
    </row>
    <row r="53" spans="1:14" x14ac:dyDescent="0.15">
      <c r="A53" s="250"/>
      <c r="B53" s="246"/>
      <c r="C53" s="246"/>
      <c r="D53" s="246"/>
      <c r="E53" s="246"/>
      <c r="F53" s="246"/>
      <c r="G53" s="312" t="s">
        <v>517</v>
      </c>
      <c r="H53" s="313"/>
      <c r="I53" s="321">
        <v>15126866</v>
      </c>
      <c r="J53" s="322">
        <v>51160</v>
      </c>
      <c r="K53" s="323">
        <v>3.7</v>
      </c>
      <c r="L53" s="324">
        <v>47677</v>
      </c>
      <c r="M53" s="325">
        <v>14.3</v>
      </c>
      <c r="N53" s="326">
        <v>-10.6</v>
      </c>
    </row>
    <row r="54" spans="1:14" x14ac:dyDescent="0.15">
      <c r="A54" s="250"/>
      <c r="B54" s="246"/>
      <c r="C54" s="246"/>
      <c r="D54" s="246"/>
      <c r="E54" s="246"/>
      <c r="F54" s="246"/>
      <c r="G54" s="327"/>
      <c r="H54" s="328" t="s">
        <v>516</v>
      </c>
      <c r="I54" s="329">
        <v>5482231</v>
      </c>
      <c r="J54" s="330">
        <v>18541</v>
      </c>
      <c r="K54" s="331">
        <v>-19.8</v>
      </c>
      <c r="L54" s="332">
        <v>23360</v>
      </c>
      <c r="M54" s="333">
        <v>2.7</v>
      </c>
      <c r="N54" s="334">
        <v>-22.5</v>
      </c>
    </row>
    <row r="55" spans="1:14" x14ac:dyDescent="0.15">
      <c r="A55" s="250"/>
      <c r="B55" s="246"/>
      <c r="C55" s="246"/>
      <c r="D55" s="246"/>
      <c r="E55" s="246"/>
      <c r="F55" s="246"/>
      <c r="G55" s="312" t="s">
        <v>518</v>
      </c>
      <c r="H55" s="313"/>
      <c r="I55" s="321">
        <v>14698870</v>
      </c>
      <c r="J55" s="322">
        <v>49798</v>
      </c>
      <c r="K55" s="323">
        <v>-2.7</v>
      </c>
      <c r="L55" s="324">
        <v>51613</v>
      </c>
      <c r="M55" s="325">
        <v>8.3000000000000007</v>
      </c>
      <c r="N55" s="326">
        <v>-11</v>
      </c>
    </row>
    <row r="56" spans="1:14" x14ac:dyDescent="0.15">
      <c r="A56" s="250"/>
      <c r="B56" s="246"/>
      <c r="C56" s="246"/>
      <c r="D56" s="246"/>
      <c r="E56" s="246"/>
      <c r="F56" s="246"/>
      <c r="G56" s="327"/>
      <c r="H56" s="328" t="s">
        <v>516</v>
      </c>
      <c r="I56" s="329">
        <v>6148202</v>
      </c>
      <c r="J56" s="330">
        <v>20829</v>
      </c>
      <c r="K56" s="331">
        <v>12.3</v>
      </c>
      <c r="L56" s="332">
        <v>25872</v>
      </c>
      <c r="M56" s="333">
        <v>10.8</v>
      </c>
      <c r="N56" s="334">
        <v>1.5</v>
      </c>
    </row>
    <row r="57" spans="1:14" x14ac:dyDescent="0.15">
      <c r="A57" s="250"/>
      <c r="B57" s="246"/>
      <c r="C57" s="246"/>
      <c r="D57" s="246"/>
      <c r="E57" s="246"/>
      <c r="F57" s="246"/>
      <c r="G57" s="312" t="s">
        <v>519</v>
      </c>
      <c r="H57" s="313"/>
      <c r="I57" s="321">
        <v>15351178</v>
      </c>
      <c r="J57" s="322">
        <v>52196</v>
      </c>
      <c r="K57" s="323">
        <v>4.8</v>
      </c>
      <c r="L57" s="324">
        <v>50880</v>
      </c>
      <c r="M57" s="325">
        <v>-1.4</v>
      </c>
      <c r="N57" s="326">
        <v>6.2</v>
      </c>
    </row>
    <row r="58" spans="1:14" x14ac:dyDescent="0.15">
      <c r="A58" s="250"/>
      <c r="B58" s="246"/>
      <c r="C58" s="246"/>
      <c r="D58" s="246"/>
      <c r="E58" s="246"/>
      <c r="F58" s="246"/>
      <c r="G58" s="327"/>
      <c r="H58" s="328" t="s">
        <v>516</v>
      </c>
      <c r="I58" s="329">
        <v>6015552</v>
      </c>
      <c r="J58" s="330">
        <v>20454</v>
      </c>
      <c r="K58" s="331">
        <v>-1.8</v>
      </c>
      <c r="L58" s="332">
        <v>27819</v>
      </c>
      <c r="M58" s="333">
        <v>7.5</v>
      </c>
      <c r="N58" s="334">
        <v>-9.3000000000000007</v>
      </c>
    </row>
    <row r="59" spans="1:14" x14ac:dyDescent="0.15">
      <c r="A59" s="250"/>
      <c r="B59" s="246"/>
      <c r="C59" s="246"/>
      <c r="D59" s="246"/>
      <c r="E59" s="246"/>
      <c r="F59" s="246"/>
      <c r="G59" s="312" t="s">
        <v>520</v>
      </c>
      <c r="H59" s="313"/>
      <c r="I59" s="321">
        <v>13331391</v>
      </c>
      <c r="J59" s="322">
        <v>45531</v>
      </c>
      <c r="K59" s="323">
        <v>-12.8</v>
      </c>
      <c r="L59" s="324">
        <v>46395</v>
      </c>
      <c r="M59" s="325">
        <v>-8.8000000000000007</v>
      </c>
      <c r="N59" s="326">
        <v>-4</v>
      </c>
    </row>
    <row r="60" spans="1:14" x14ac:dyDescent="0.15">
      <c r="A60" s="250"/>
      <c r="B60" s="246"/>
      <c r="C60" s="246"/>
      <c r="D60" s="246"/>
      <c r="E60" s="246"/>
      <c r="F60" s="246"/>
      <c r="G60" s="327"/>
      <c r="H60" s="328" t="s">
        <v>516</v>
      </c>
      <c r="I60" s="335">
        <v>5603448</v>
      </c>
      <c r="J60" s="330">
        <v>19138</v>
      </c>
      <c r="K60" s="331">
        <v>-6.4</v>
      </c>
      <c r="L60" s="332">
        <v>26304</v>
      </c>
      <c r="M60" s="333">
        <v>-5.4</v>
      </c>
      <c r="N60" s="334">
        <v>-1</v>
      </c>
    </row>
    <row r="61" spans="1:14" x14ac:dyDescent="0.15">
      <c r="A61" s="250"/>
      <c r="B61" s="246"/>
      <c r="C61" s="246"/>
      <c r="D61" s="246"/>
      <c r="E61" s="246"/>
      <c r="F61" s="246"/>
      <c r="G61" s="312" t="s">
        <v>521</v>
      </c>
      <c r="H61" s="336"/>
      <c r="I61" s="337">
        <v>14607866</v>
      </c>
      <c r="J61" s="338">
        <v>49607</v>
      </c>
      <c r="K61" s="339">
        <v>-4.5999999999999996</v>
      </c>
      <c r="L61" s="340">
        <v>47654</v>
      </c>
      <c r="M61" s="341">
        <v>1.5</v>
      </c>
      <c r="N61" s="326">
        <v>-6.1</v>
      </c>
    </row>
    <row r="62" spans="1:14" x14ac:dyDescent="0.15">
      <c r="A62" s="250"/>
      <c r="B62" s="246"/>
      <c r="C62" s="246"/>
      <c r="D62" s="246"/>
      <c r="E62" s="246"/>
      <c r="F62" s="246"/>
      <c r="G62" s="327"/>
      <c r="H62" s="328" t="s">
        <v>516</v>
      </c>
      <c r="I62" s="329">
        <v>6011283</v>
      </c>
      <c r="J62" s="330">
        <v>20416</v>
      </c>
      <c r="K62" s="331">
        <v>-8.6</v>
      </c>
      <c r="L62" s="332">
        <v>25219</v>
      </c>
      <c r="M62" s="333">
        <v>2.2999999999999998</v>
      </c>
      <c r="N62" s="334">
        <v>-10.9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42" t="s">
        <v>3</v>
      </c>
      <c r="D47" s="1142"/>
      <c r="E47" s="1143"/>
      <c r="F47" s="11">
        <v>12.74</v>
      </c>
      <c r="G47" s="12">
        <v>14.72</v>
      </c>
      <c r="H47" s="12">
        <v>15.84</v>
      </c>
      <c r="I47" s="12">
        <v>16.11</v>
      </c>
      <c r="J47" s="13">
        <v>14.34</v>
      </c>
    </row>
    <row r="48" spans="2:10" ht="57.75" customHeight="1" x14ac:dyDescent="0.15">
      <c r="B48" s="14"/>
      <c r="C48" s="1144" t="s">
        <v>4</v>
      </c>
      <c r="D48" s="1144"/>
      <c r="E48" s="1145"/>
      <c r="F48" s="15">
        <v>2.33</v>
      </c>
      <c r="G48" s="16">
        <v>1.7</v>
      </c>
      <c r="H48" s="16">
        <v>2.2400000000000002</v>
      </c>
      <c r="I48" s="16">
        <v>2.83</v>
      </c>
      <c r="J48" s="17">
        <v>2</v>
      </c>
    </row>
    <row r="49" spans="2:10" ht="57.75" customHeight="1" thickBot="1" x14ac:dyDescent="0.2">
      <c r="B49" s="18"/>
      <c r="C49" s="1146" t="s">
        <v>5</v>
      </c>
      <c r="D49" s="1146"/>
      <c r="E49" s="1147"/>
      <c r="F49" s="19">
        <v>2.0099999999999998</v>
      </c>
      <c r="G49" s="20">
        <v>1.42</v>
      </c>
      <c r="H49" s="20">
        <v>1.67</v>
      </c>
      <c r="I49" s="20">
        <v>0.66</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2018-02-22T11:23:33Z</cp:lastPrinted>
  <dcterms:created xsi:type="dcterms:W3CDTF">2018-01-24T03:36:05Z</dcterms:created>
  <dcterms:modified xsi:type="dcterms:W3CDTF">2018-03-13T05:17:32Z</dcterms:modified>
</cp:coreProperties>
</file>