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一次分析用チェックリスト" sheetId="44" r:id="rId1"/>
    <sheet name="チェックマーク" sheetId="48" state="hidden" r:id="rId2"/>
    <sheet name="岩手県" sheetId="46" state="hidden" r:id="rId3"/>
    <sheet name="事業種別" sheetId="47" state="hidden" r:id="rId4"/>
    <sheet name="表紙" sheetId="43" state="hidden" r:id="rId5"/>
    <sheet name="①サービス活動収益規模別" sheetId="26" state="hidden" r:id="rId6"/>
    <sheet name="②従業員規模別" sheetId="27" state="hidden" r:id="rId7"/>
    <sheet name="③サービス区分別" sheetId="22" state="hidden" r:id="rId8"/>
    <sheet name="④都道府県別" sheetId="28" state="hidden" r:id="rId9"/>
  </sheets>
  <definedNames>
    <definedName name="_xlnm._FilterDatabase" localSheetId="5" hidden="1">①サービス活動収益規模別!$A$5:$C$53</definedName>
    <definedName name="_xlnm._FilterDatabase" localSheetId="6" hidden="1">②従業員規模別!$A$5:$C$38</definedName>
    <definedName name="_xlnm._FilterDatabase" localSheetId="7" hidden="1">③サービス区分別!$A$6:$C$36</definedName>
    <definedName name="_xlnm._FilterDatabase" localSheetId="8" hidden="1">④都道府県別!$A$5:$I$149</definedName>
    <definedName name="_xlnm._FilterDatabase" localSheetId="2" hidden="1">岩手県!$A$4:$E$7</definedName>
    <definedName name="_xlnm._FilterDatabase" localSheetId="3" hidden="1">事業種別!$A$4:$C$13</definedName>
    <definedName name="_xlnm.Print_Area" localSheetId="5">①サービス活動収益規模別!$A$1:$DJ$53</definedName>
    <definedName name="_xlnm.Print_Area" localSheetId="6">②従業員規模別!$A$1:$DJ$47</definedName>
    <definedName name="_xlnm.Print_Area" localSheetId="7">③サービス区分別!$A$1:$DJ$36</definedName>
    <definedName name="_xlnm.Print_Area" localSheetId="8">④都道府県別!$A$1:$DJ$149</definedName>
    <definedName name="_xlnm.Print_Area" localSheetId="0">一次分析用チェックリスト!$A$1:$K$34</definedName>
    <definedName name="_xlnm.Print_Area" localSheetId="2">岩手県!$A$1:$L$7</definedName>
    <definedName name="_xlnm.Print_Area" localSheetId="3">事業種別!$A$1:$L$13</definedName>
    <definedName name="_xlnm.Print_Area" localSheetId="4">表紙!$A$1:$Q$17</definedName>
    <definedName name="_xlnm.Print_Titles" localSheetId="5">①サービス活動収益規模別!$A:$C,①サービス活動収益規模別!$1:$5</definedName>
    <definedName name="_xlnm.Print_Titles" localSheetId="6">②従業員規模別!$A:$C,②従業員規模別!$1:$5</definedName>
    <definedName name="_xlnm.Print_Titles" localSheetId="7">③サービス区分別!$A:$C,③サービス区分別!$1:$6</definedName>
    <definedName name="_xlnm.Print_Titles" localSheetId="8">④都道府県別!$A:$C,④都道府県別!$1:$5</definedName>
    <definedName name="_xlnm.Print_Titles" localSheetId="2">岩手県!$A:$C,岩手県!$1:$4</definedName>
    <definedName name="_xlnm.Print_Titles" localSheetId="3">事業種別!$A:$C,事業種別!$1:$4</definedName>
    <definedName name="届出状況" localSheetId="2">#REF!</definedName>
    <definedName name="届出状況" localSheetId="3">#REF!</definedName>
    <definedName name="届出状況" localSheetId="4">#REF!</definedName>
    <definedName name="届出状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44" l="1"/>
  <c r="H18" i="44"/>
  <c r="H17" i="44"/>
  <c r="H16" i="44"/>
  <c r="H15" i="44"/>
  <c r="H14" i="44"/>
  <c r="H13" i="44"/>
  <c r="H12" i="44"/>
  <c r="H11" i="44"/>
  <c r="F18" i="44"/>
  <c r="F17" i="44"/>
  <c r="F16" i="44"/>
  <c r="F15" i="44"/>
  <c r="F14" i="44"/>
  <c r="F13" i="44"/>
  <c r="F12" i="44"/>
  <c r="F11" i="44"/>
  <c r="F10" i="44"/>
  <c r="K18" i="44" l="1"/>
  <c r="K17" i="44"/>
  <c r="K16" i="44"/>
  <c r="K15" i="44"/>
  <c r="K14" i="44"/>
  <c r="K13" i="44"/>
  <c r="K12" i="44"/>
  <c r="K11" i="44"/>
  <c r="K10" i="44"/>
  <c r="I18" i="44" l="1"/>
  <c r="J18" i="44" s="1"/>
  <c r="I17" i="44"/>
  <c r="J17" i="44" s="1"/>
  <c r="I16" i="44"/>
  <c r="J16" i="44" s="1"/>
  <c r="I15" i="44"/>
  <c r="J15" i="44" s="1"/>
  <c r="I14" i="44"/>
  <c r="J14" i="44" s="1"/>
  <c r="I13" i="44"/>
  <c r="J13" i="44" s="1"/>
  <c r="I12" i="44"/>
  <c r="J12" i="44" s="1"/>
  <c r="I11" i="44"/>
  <c r="J11" i="44" s="1"/>
  <c r="I10" i="44"/>
  <c r="J10" i="44" s="1"/>
  <c r="G18" i="44"/>
  <c r="G17" i="44"/>
  <c r="G16" i="44"/>
  <c r="G15" i="44"/>
  <c r="G14" i="44"/>
  <c r="G13" i="44"/>
  <c r="G12" i="44"/>
  <c r="G11" i="44"/>
  <c r="G10" i="44"/>
</calcChain>
</file>

<file path=xl/sharedStrings.xml><?xml version="1.0" encoding="utf-8"?>
<sst xmlns="http://schemas.openxmlformats.org/spreadsheetml/2006/main" count="1574" uniqueCount="326">
  <si>
    <t>-</t>
    <phoneticPr fontId="18"/>
  </si>
  <si>
    <t>保育事業収益</t>
  </si>
  <si>
    <t>介護保険事業収益</t>
  </si>
  <si>
    <t>老人福祉事業収益</t>
  </si>
  <si>
    <t>生活保護事業収益</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</si>
  <si>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</si>
  <si>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</si>
  <si>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</si>
  <si>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</si>
  <si>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</si>
  <si>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</si>
  <si>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</si>
  <si>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</si>
  <si>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</si>
  <si>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</si>
  <si>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</si>
  <si>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</si>
  <si>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</si>
  <si>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</si>
  <si>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</si>
  <si>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</si>
  <si>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</si>
  <si>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</si>
  <si>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</si>
  <si>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</si>
  <si>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</si>
  <si>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</si>
  <si>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</si>
  <si>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</si>
  <si>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</si>
  <si>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</si>
  <si>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</si>
  <si>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</si>
  <si>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</si>
  <si>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</si>
  <si>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</si>
  <si>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</si>
  <si>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</si>
  <si>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</si>
  <si>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</si>
  <si>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</si>
  <si>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</si>
  <si>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</si>
  <si>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</si>
  <si>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</si>
  <si>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</si>
  <si>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</si>
  <si>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</si>
  <si>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</si>
  <si>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</si>
  <si>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</si>
  <si>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</si>
  <si>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30人以上50人未満</t>
  </si>
  <si>
    <t>50人以上100人未満</t>
  </si>
  <si>
    <t>100人以上150人未満</t>
  </si>
  <si>
    <t>150人以上200人未満</t>
  </si>
  <si>
    <t>200人以上250人未満</t>
  </si>
  <si>
    <t>3億円以上4億円未満</t>
  </si>
  <si>
    <t>4億円以上5億円未満</t>
  </si>
  <si>
    <t>10億円以上15億円未満</t>
  </si>
  <si>
    <t>児童福祉事業収益</t>
  </si>
  <si>
    <t>1億円以上2億円未満</t>
  </si>
  <si>
    <t>10人以上30人未満</t>
  </si>
  <si>
    <t>2億円以上3億円未満</t>
  </si>
  <si>
    <t>6億円以上7億円未満</t>
  </si>
  <si>
    <t>7億円以上8億円未満</t>
  </si>
  <si>
    <t>1億円未満</t>
  </si>
  <si>
    <t>1人以上10人未満</t>
  </si>
  <si>
    <t>5億円以上6億円未満</t>
  </si>
  <si>
    <t>8億円以上9億円未満</t>
  </si>
  <si>
    <t>20億円以上25億円未満</t>
  </si>
  <si>
    <t>15億円以上20億円未満</t>
  </si>
  <si>
    <t>9億円以上10億円未満</t>
  </si>
  <si>
    <t>30億円以上</t>
  </si>
  <si>
    <t>25億円以上30億円未満</t>
  </si>
  <si>
    <t>就労支援事業収益</t>
  </si>
  <si>
    <t>債務償還年数(年)</t>
    <rPh sb="7" eb="8">
      <t>ネン</t>
    </rPh>
    <phoneticPr fontId="18"/>
  </si>
  <si>
    <t>正味金融資産額(円)</t>
    <rPh sb="8" eb="9">
      <t>エン</t>
    </rPh>
    <phoneticPr fontId="18"/>
  </si>
  <si>
    <t>サービス活動増減差額(円)</t>
    <phoneticPr fontId="18"/>
  </si>
  <si>
    <t>サービス活動外増減差額(円)</t>
    <phoneticPr fontId="18"/>
  </si>
  <si>
    <t>経常増減差額(円)</t>
    <phoneticPr fontId="18"/>
  </si>
  <si>
    <t>当期活動増減差額(円)</t>
    <phoneticPr fontId="18"/>
  </si>
  <si>
    <t>収益性</t>
    <rPh sb="0" eb="3">
      <t>シュウエキセイ</t>
    </rPh>
    <phoneticPr fontId="18"/>
  </si>
  <si>
    <t>安定性・持続性(資金繰り)</t>
    <phoneticPr fontId="18"/>
  </si>
  <si>
    <t>合理性(費用)</t>
    <phoneticPr fontId="18"/>
  </si>
  <si>
    <t>効率性</t>
    <phoneticPr fontId="18"/>
  </si>
  <si>
    <t>平均値</t>
    <rPh sb="0" eb="3">
      <t>ヘイキンチ</t>
    </rPh>
    <phoneticPr fontId="2"/>
  </si>
  <si>
    <t>中央値</t>
    <rPh sb="0" eb="2">
      <t>チュウオウ</t>
    </rPh>
    <rPh sb="2" eb="3">
      <t>チ</t>
    </rPh>
    <phoneticPr fontId="2"/>
  </si>
  <si>
    <t>全体</t>
    <rPh sb="0" eb="2">
      <t>ゼンタイ</t>
    </rPh>
    <phoneticPr fontId="18"/>
  </si>
  <si>
    <t>障害福祉サービス等事業収益</t>
    <phoneticPr fontId="18"/>
  </si>
  <si>
    <t>医療事業収益</t>
    <phoneticPr fontId="18"/>
  </si>
  <si>
    <t>介護保険事業</t>
    <phoneticPr fontId="18"/>
  </si>
  <si>
    <t>老人福祉事業</t>
    <phoneticPr fontId="18"/>
  </si>
  <si>
    <t>児童福祉事業</t>
    <phoneticPr fontId="18"/>
  </si>
  <si>
    <t>保育事業</t>
    <phoneticPr fontId="18"/>
  </si>
  <si>
    <t>就労支援事業</t>
    <phoneticPr fontId="18"/>
  </si>
  <si>
    <t>障害福祉サービス等事業</t>
    <phoneticPr fontId="18"/>
  </si>
  <si>
    <t>生活保護事業</t>
    <phoneticPr fontId="18"/>
  </si>
  <si>
    <t>特定不可能</t>
    <rPh sb="0" eb="2">
      <t>トクテイ</t>
    </rPh>
    <rPh sb="2" eb="5">
      <t>フカノウ</t>
    </rPh>
    <phoneticPr fontId="18"/>
  </si>
  <si>
    <t>医療事業</t>
    <rPh sb="0" eb="2">
      <t>イリョウ</t>
    </rPh>
    <rPh sb="2" eb="4">
      <t>ジギョウ</t>
    </rPh>
    <phoneticPr fontId="18"/>
  </si>
  <si>
    <t>1億円未満</t>
    <phoneticPr fontId="18"/>
  </si>
  <si>
    <t>1億円以上2億円未満</t>
    <phoneticPr fontId="18"/>
  </si>
  <si>
    <t>2億円以上3億円未満</t>
    <phoneticPr fontId="18"/>
  </si>
  <si>
    <t>3億円以上4億円未満</t>
    <phoneticPr fontId="18"/>
  </si>
  <si>
    <t>4億円以上5億円未満</t>
    <phoneticPr fontId="18"/>
  </si>
  <si>
    <t>5億円以上6億円未満</t>
    <phoneticPr fontId="18"/>
  </si>
  <si>
    <t>6億円以上7億円未満</t>
    <phoneticPr fontId="18"/>
  </si>
  <si>
    <t>7億円以上8億円未満</t>
    <phoneticPr fontId="18"/>
  </si>
  <si>
    <t>8億円以上9億円未満</t>
    <phoneticPr fontId="18"/>
  </si>
  <si>
    <t>9億円以上10億円未満</t>
    <phoneticPr fontId="18"/>
  </si>
  <si>
    <t>10億円以上15億円未満</t>
    <phoneticPr fontId="18"/>
  </si>
  <si>
    <t>15億円以上20億円未満</t>
    <phoneticPr fontId="18"/>
  </si>
  <si>
    <t>20億円以上25億円未満</t>
    <phoneticPr fontId="18"/>
  </si>
  <si>
    <t>25億円以上30億円未満</t>
    <phoneticPr fontId="18"/>
  </si>
  <si>
    <t>30億円以上</t>
    <phoneticPr fontId="18"/>
  </si>
  <si>
    <t>1000人以上</t>
  </si>
  <si>
    <t>500人以上1000人未満</t>
  </si>
  <si>
    <t>1人以上10人未満</t>
    <phoneticPr fontId="18"/>
  </si>
  <si>
    <t>10人以上30人未満</t>
    <phoneticPr fontId="18"/>
  </si>
  <si>
    <t>30人以上50人未満</t>
    <phoneticPr fontId="18"/>
  </si>
  <si>
    <t>50人以上100人未満</t>
    <phoneticPr fontId="18"/>
  </si>
  <si>
    <t>100人以上150人未満</t>
    <phoneticPr fontId="18"/>
  </si>
  <si>
    <t>150人以上200人未満</t>
    <phoneticPr fontId="18"/>
  </si>
  <si>
    <t>200人以上250人未満</t>
    <phoneticPr fontId="18"/>
  </si>
  <si>
    <t>500人以上1000人未満</t>
    <phoneticPr fontId="18"/>
  </si>
  <si>
    <t>1000人以上</t>
    <phoneticPr fontId="18"/>
  </si>
  <si>
    <t>300人以上500人未満</t>
  </si>
  <si>
    <t>300人以上500人未満</t>
    <phoneticPr fontId="18"/>
  </si>
  <si>
    <t>北海道</t>
    <phoneticPr fontId="18"/>
  </si>
  <si>
    <t>青森県</t>
    <phoneticPr fontId="18"/>
  </si>
  <si>
    <t>岩手県</t>
    <phoneticPr fontId="18"/>
  </si>
  <si>
    <t>宮城県</t>
    <phoneticPr fontId="18"/>
  </si>
  <si>
    <t>秋田県</t>
    <phoneticPr fontId="18"/>
  </si>
  <si>
    <t>山形県</t>
    <phoneticPr fontId="18"/>
  </si>
  <si>
    <t>福島県</t>
    <phoneticPr fontId="18"/>
  </si>
  <si>
    <t>茨城県</t>
    <phoneticPr fontId="18"/>
  </si>
  <si>
    <t>栃木県</t>
    <phoneticPr fontId="18"/>
  </si>
  <si>
    <t>群馬県</t>
    <phoneticPr fontId="18"/>
  </si>
  <si>
    <t>埼玉県</t>
    <phoneticPr fontId="18"/>
  </si>
  <si>
    <t>千葉県</t>
    <phoneticPr fontId="18"/>
  </si>
  <si>
    <t>東京都</t>
    <phoneticPr fontId="18"/>
  </si>
  <si>
    <t>神奈川県</t>
    <phoneticPr fontId="18"/>
  </si>
  <si>
    <t>新潟県</t>
    <phoneticPr fontId="18"/>
  </si>
  <si>
    <t>富山県</t>
    <phoneticPr fontId="18"/>
  </si>
  <si>
    <t>石川県</t>
    <phoneticPr fontId="18"/>
  </si>
  <si>
    <t>福井県</t>
    <phoneticPr fontId="18"/>
  </si>
  <si>
    <t>山梨県</t>
    <phoneticPr fontId="18"/>
  </si>
  <si>
    <t>長野県</t>
    <phoneticPr fontId="18"/>
  </si>
  <si>
    <t>岐阜県</t>
    <phoneticPr fontId="18"/>
  </si>
  <si>
    <t>静岡県</t>
    <phoneticPr fontId="18"/>
  </si>
  <si>
    <t>愛知県</t>
    <phoneticPr fontId="18"/>
  </si>
  <si>
    <t>三重県</t>
    <phoneticPr fontId="18"/>
  </si>
  <si>
    <t>滋賀県</t>
    <phoneticPr fontId="18"/>
  </si>
  <si>
    <t>京都府</t>
    <phoneticPr fontId="18"/>
  </si>
  <si>
    <t>大阪府</t>
    <phoneticPr fontId="18"/>
  </si>
  <si>
    <t>兵庫県</t>
    <phoneticPr fontId="18"/>
  </si>
  <si>
    <t>奈良県</t>
    <phoneticPr fontId="18"/>
  </si>
  <si>
    <t>和歌山県</t>
    <phoneticPr fontId="18"/>
  </si>
  <si>
    <t>鳥取県</t>
    <phoneticPr fontId="18"/>
  </si>
  <si>
    <t>島根県</t>
    <phoneticPr fontId="18"/>
  </si>
  <si>
    <t>岡山県</t>
    <phoneticPr fontId="18"/>
  </si>
  <si>
    <t>広島県</t>
    <phoneticPr fontId="18"/>
  </si>
  <si>
    <t>山口県</t>
    <phoneticPr fontId="18"/>
  </si>
  <si>
    <t>徳島県</t>
    <phoneticPr fontId="18"/>
  </si>
  <si>
    <t>香川県</t>
    <phoneticPr fontId="18"/>
  </si>
  <si>
    <t>愛媛県</t>
    <phoneticPr fontId="18"/>
  </si>
  <si>
    <t>高知県</t>
    <phoneticPr fontId="18"/>
  </si>
  <si>
    <t>福岡県</t>
    <phoneticPr fontId="18"/>
  </si>
  <si>
    <t>佐賀県</t>
    <phoneticPr fontId="18"/>
  </si>
  <si>
    <t>長崎県</t>
    <phoneticPr fontId="18"/>
  </si>
  <si>
    <t>熊本県</t>
    <phoneticPr fontId="18"/>
  </si>
  <si>
    <t>大分県</t>
    <phoneticPr fontId="18"/>
  </si>
  <si>
    <t>宮崎県</t>
    <phoneticPr fontId="18"/>
  </si>
  <si>
    <t>鹿児島県</t>
    <phoneticPr fontId="18"/>
  </si>
  <si>
    <t>沖縄県</t>
    <phoneticPr fontId="18"/>
  </si>
  <si>
    <t>法人数</t>
    <rPh sb="0" eb="2">
      <t>ホウジン</t>
    </rPh>
    <rPh sb="2" eb="3">
      <t>スウ</t>
    </rPh>
    <phoneticPr fontId="18"/>
  </si>
  <si>
    <t>分析結果一覧</t>
    <rPh sb="0" eb="2">
      <t>ブンセキ</t>
    </rPh>
    <rPh sb="2" eb="4">
      <t>ケッカ</t>
    </rPh>
    <rPh sb="4" eb="6">
      <t>イチラン</t>
    </rPh>
    <phoneticPr fontId="18"/>
  </si>
  <si>
    <t>平成28年度</t>
    <rPh sb="0" eb="2">
      <t>ヘイセイ</t>
    </rPh>
    <rPh sb="4" eb="5">
      <t>ネン</t>
    </rPh>
    <rPh sb="5" eb="6">
      <t>ド</t>
    </rPh>
    <phoneticPr fontId="18"/>
  </si>
  <si>
    <t>平成29年度</t>
    <rPh sb="0" eb="2">
      <t>ヘイセイ</t>
    </rPh>
    <rPh sb="4" eb="5">
      <t>ネン</t>
    </rPh>
    <rPh sb="5" eb="6">
      <t>ド</t>
    </rPh>
    <phoneticPr fontId="18"/>
  </si>
  <si>
    <t>平成30年度</t>
    <rPh sb="0" eb="2">
      <t>ヘイセイ</t>
    </rPh>
    <rPh sb="4" eb="5">
      <t>ネン</t>
    </rPh>
    <rPh sb="5" eb="6">
      <t>ド</t>
    </rPh>
    <phoneticPr fontId="18"/>
  </si>
  <si>
    <t>PwC コンサルティング合同会社</t>
    <phoneticPr fontId="18"/>
  </si>
  <si>
    <t>①サービス活動収益規模別</t>
    <rPh sb="5" eb="7">
      <t>カツドウ</t>
    </rPh>
    <rPh sb="7" eb="9">
      <t>シュウエキ</t>
    </rPh>
    <rPh sb="9" eb="11">
      <t>キボ</t>
    </rPh>
    <rPh sb="11" eb="12">
      <t>ベツ</t>
    </rPh>
    <phoneticPr fontId="18"/>
  </si>
  <si>
    <t>時系列分析結果</t>
    <rPh sb="0" eb="3">
      <t>ジケイレツ</t>
    </rPh>
    <rPh sb="3" eb="5">
      <t>ブンセキ</t>
    </rPh>
    <rPh sb="5" eb="7">
      <t>ケッカ</t>
    </rPh>
    <phoneticPr fontId="18"/>
  </si>
  <si>
    <t>時系列分析結果</t>
    <rPh sb="0" eb="5">
      <t>ジケイレツブンセキ</t>
    </rPh>
    <rPh sb="5" eb="7">
      <t>ケッカ</t>
    </rPh>
    <phoneticPr fontId="2"/>
  </si>
  <si>
    <t>(常勤換算数)</t>
    <rPh sb="1" eb="3">
      <t>ジョウキン</t>
    </rPh>
    <rPh sb="3" eb="5">
      <t>カンサン</t>
    </rPh>
    <rPh sb="5" eb="6">
      <t>スウ</t>
    </rPh>
    <phoneticPr fontId="2"/>
  </si>
  <si>
    <t>社会福祉法人の経営状況に関するチェックリスト</t>
    <phoneticPr fontId="18"/>
  </si>
  <si>
    <t>―財務分析の視点を中心にー</t>
    <rPh sb="1" eb="3">
      <t>ザイム</t>
    </rPh>
    <rPh sb="3" eb="5">
      <t>ブンセキ</t>
    </rPh>
    <rPh sb="6" eb="8">
      <t>シテン</t>
    </rPh>
    <rPh sb="9" eb="11">
      <t>チュウシン</t>
    </rPh>
    <phoneticPr fontId="18"/>
  </si>
  <si>
    <t>別冊付録 データ集</t>
    <rPh sb="0" eb="2">
      <t>ベッサツ</t>
    </rPh>
    <rPh sb="2" eb="4">
      <t>フロク</t>
    </rPh>
    <rPh sb="8" eb="9">
      <t>シュウ</t>
    </rPh>
    <phoneticPr fontId="18"/>
  </si>
  <si>
    <t>一次分析活用指標</t>
    <rPh sb="0" eb="2">
      <t>イチジ</t>
    </rPh>
    <rPh sb="2" eb="4">
      <t>ブンセキ</t>
    </rPh>
    <rPh sb="4" eb="6">
      <t>カツヨウ</t>
    </rPh>
    <rPh sb="6" eb="8">
      <t>シヒョウ</t>
    </rPh>
    <phoneticPr fontId="18"/>
  </si>
  <si>
    <t>資金繰り</t>
    <phoneticPr fontId="18"/>
  </si>
  <si>
    <t>短期安定性</t>
    <rPh sb="0" eb="2">
      <t>タンキ</t>
    </rPh>
    <rPh sb="2" eb="5">
      <t>アンテイセイ</t>
    </rPh>
    <phoneticPr fontId="18"/>
  </si>
  <si>
    <t>長期持続性</t>
    <rPh sb="0" eb="2">
      <t>チョウキ</t>
    </rPh>
    <rPh sb="2" eb="5">
      <t>ジゾクセイ</t>
    </rPh>
    <phoneticPr fontId="18"/>
  </si>
  <si>
    <t>二次分析活用指標</t>
    <rPh sb="0" eb="2">
      <t>ニジ</t>
    </rPh>
    <rPh sb="2" eb="4">
      <t>ブンセキ</t>
    </rPh>
    <rPh sb="4" eb="6">
      <t>カツヨウ</t>
    </rPh>
    <rPh sb="6" eb="8">
      <t>シヒョウ</t>
    </rPh>
    <phoneticPr fontId="18"/>
  </si>
  <si>
    <t>参考(補助的指標)</t>
    <rPh sb="0" eb="2">
      <t>サンコウ</t>
    </rPh>
    <rPh sb="3" eb="6">
      <t>ホジョテキ</t>
    </rPh>
    <rPh sb="6" eb="8">
      <t>シヒョウ</t>
    </rPh>
    <phoneticPr fontId="18"/>
  </si>
  <si>
    <t>収益性(収益)</t>
    <rPh sb="0" eb="3">
      <t>シュウエキセイ</t>
    </rPh>
    <rPh sb="4" eb="6">
      <t>シュウエキ</t>
    </rPh>
    <phoneticPr fontId="18"/>
  </si>
  <si>
    <t>収益性(費用)</t>
    <rPh sb="0" eb="3">
      <t>シュウエキセイ</t>
    </rPh>
    <rPh sb="4" eb="6">
      <t>ヒヨウ</t>
    </rPh>
    <phoneticPr fontId="18"/>
  </si>
  <si>
    <t>収益性(投資)</t>
    <rPh sb="0" eb="3">
      <t>シュウエキセイ</t>
    </rPh>
    <rPh sb="4" eb="6">
      <t>トウシ</t>
    </rPh>
    <phoneticPr fontId="18"/>
  </si>
  <si>
    <t>資金繰り(借入負担)</t>
    <rPh sb="0" eb="2">
      <t>シキン</t>
    </rPh>
    <rPh sb="2" eb="3">
      <t>グ</t>
    </rPh>
    <rPh sb="5" eb="7">
      <t>カリイレ</t>
    </rPh>
    <rPh sb="7" eb="9">
      <t>フタン</t>
    </rPh>
    <phoneticPr fontId="18"/>
  </si>
  <si>
    <t>資金繰り(資金獲得力)</t>
    <rPh sb="0" eb="2">
      <t>シキン</t>
    </rPh>
    <rPh sb="2" eb="3">
      <t>グ</t>
    </rPh>
    <rPh sb="5" eb="7">
      <t>シキン</t>
    </rPh>
    <rPh sb="7" eb="9">
      <t>カクトク</t>
    </rPh>
    <rPh sb="9" eb="10">
      <t>リョク</t>
    </rPh>
    <phoneticPr fontId="18"/>
  </si>
  <si>
    <t>資金繰り(返済能力)</t>
    <rPh sb="0" eb="2">
      <t>シキン</t>
    </rPh>
    <rPh sb="2" eb="3">
      <t>グ</t>
    </rPh>
    <rPh sb="5" eb="7">
      <t>ヘンサイ</t>
    </rPh>
    <rPh sb="7" eb="9">
      <t>ノウリョク</t>
    </rPh>
    <phoneticPr fontId="18"/>
  </si>
  <si>
    <t>短期安定性(支払能力)</t>
    <rPh sb="0" eb="2">
      <t>タンキ</t>
    </rPh>
    <rPh sb="2" eb="5">
      <t>アンテイセイ</t>
    </rPh>
    <rPh sb="6" eb="8">
      <t>シハラ</t>
    </rPh>
    <rPh sb="8" eb="10">
      <t>ノウリョク</t>
    </rPh>
    <phoneticPr fontId="18"/>
  </si>
  <si>
    <t>長期持続性(資金調達構造)</t>
    <rPh sb="0" eb="2">
      <t>チョウキ</t>
    </rPh>
    <rPh sb="2" eb="5">
      <t>ジゾクセイ</t>
    </rPh>
    <rPh sb="6" eb="8">
      <t>シキン</t>
    </rPh>
    <rPh sb="8" eb="10">
      <t>チョウタツ</t>
    </rPh>
    <rPh sb="10" eb="12">
      <t>コウゾウ</t>
    </rPh>
    <phoneticPr fontId="18"/>
  </si>
  <si>
    <t>次期繰越活動増減差額(円)</t>
    <rPh sb="4" eb="6">
      <t>カツドウ</t>
    </rPh>
    <rPh sb="11" eb="12">
      <t>エン</t>
    </rPh>
    <phoneticPr fontId="18"/>
  </si>
  <si>
    <t>現金預金、積立資産合計(円)</t>
    <rPh sb="12" eb="13">
      <t>エン</t>
    </rPh>
    <phoneticPr fontId="18"/>
  </si>
  <si>
    <t>平成28年度～平成30年度 層別データ</t>
    <rPh sb="0" eb="2">
      <t>ヘイセイ</t>
    </rPh>
    <rPh sb="4" eb="5">
      <t>ネン</t>
    </rPh>
    <rPh sb="5" eb="6">
      <t>ド</t>
    </rPh>
    <rPh sb="7" eb="9">
      <t>ヘイセイ</t>
    </rPh>
    <rPh sb="11" eb="12">
      <t>ネン</t>
    </rPh>
    <rPh sb="12" eb="13">
      <t>ド</t>
    </rPh>
    <rPh sb="14" eb="16">
      <t>ソウベツ</t>
    </rPh>
    <phoneticPr fontId="18"/>
  </si>
  <si>
    <t>①サービス活動収益規模別データ</t>
    <rPh sb="5" eb="7">
      <t>カツドウ</t>
    </rPh>
    <rPh sb="7" eb="9">
      <t>シュウエキ</t>
    </rPh>
    <rPh sb="9" eb="11">
      <t>キボ</t>
    </rPh>
    <rPh sb="11" eb="12">
      <t>ベツ</t>
    </rPh>
    <phoneticPr fontId="18"/>
  </si>
  <si>
    <t>②従業員(常勤換算数)規模別データ</t>
    <rPh sb="1" eb="4">
      <t>ジュウギョウイン</t>
    </rPh>
    <rPh sb="5" eb="7">
      <t>ジョウキン</t>
    </rPh>
    <rPh sb="7" eb="9">
      <t>カンサン</t>
    </rPh>
    <rPh sb="9" eb="10">
      <t>スウ</t>
    </rPh>
    <rPh sb="11" eb="13">
      <t>キボ</t>
    </rPh>
    <rPh sb="13" eb="14">
      <t>ベツ</t>
    </rPh>
    <phoneticPr fontId="18"/>
  </si>
  <si>
    <t>③サービス区分別データ</t>
    <rPh sb="5" eb="7">
      <t>クブン</t>
    </rPh>
    <rPh sb="7" eb="8">
      <t>ベツ</t>
    </rPh>
    <phoneticPr fontId="18"/>
  </si>
  <si>
    <t>④都道府県別データ</t>
    <rPh sb="1" eb="5">
      <t>トドウフケン</t>
    </rPh>
    <rPh sb="5" eb="6">
      <t>ベツ</t>
    </rPh>
    <phoneticPr fontId="18"/>
  </si>
  <si>
    <t>②従業員規模別</t>
    <rPh sb="1" eb="4">
      <t>ジュウギョウイン</t>
    </rPh>
    <rPh sb="4" eb="6">
      <t>キボ</t>
    </rPh>
    <rPh sb="6" eb="7">
      <t>ベツ</t>
    </rPh>
    <phoneticPr fontId="18"/>
  </si>
  <si>
    <t>③サービス区分別</t>
    <rPh sb="5" eb="7">
      <t>クブン</t>
    </rPh>
    <rPh sb="7" eb="8">
      <t>ベツ</t>
    </rPh>
    <phoneticPr fontId="18"/>
  </si>
  <si>
    <t>④都道府県別</t>
    <rPh sb="1" eb="5">
      <t>トドウフケン</t>
    </rPh>
    <rPh sb="5" eb="6">
      <t>ベツ</t>
    </rPh>
    <phoneticPr fontId="18"/>
  </si>
  <si>
    <t>※分析結果は、本調査研究事業における分析対象法人に関するものです。分析対象法人の選定基準は、事業報告書P31をご参照ください。</t>
    <phoneticPr fontId="18"/>
  </si>
  <si>
    <t>現預金回転期間(か月)</t>
    <rPh sb="0" eb="3">
      <t>ゲンヨキン</t>
    </rPh>
    <phoneticPr fontId="18"/>
  </si>
  <si>
    <t>事業未収金回転期間(か月)</t>
  </si>
  <si>
    <t>事業未払金回転期間(か月)</t>
  </si>
  <si>
    <t>*1　サービス活動収益計が3億円以上の法人が32法人(うち、10億円以上の法人が6法人)あることが、平均を押し上げる要因となっていると考えられる
　　なお、10億円以上の法人についてサービス活動収益において最も大きな割合を占めている事業を確認すると、5法人が介護保険事業、1法人が障害福祉サービス等事業である</t>
    <phoneticPr fontId="2"/>
  </si>
  <si>
    <t>*2　サービス活動収益計が3億円以上の法人が30法人(うち、10億円以上の法人が3法人)あることが、平均を押し上げる要因となっていると考えられる
　　なお、10億円以上の法人についてサービス活動収益において最も大きな割合を占めている事業を確認すると、2法人が介護保険事業、1法人が保育事業である</t>
    <phoneticPr fontId="2"/>
  </si>
  <si>
    <t>*3　サービス活動収益計が3億円以上の法人が24法人(うち、10億円以上の法人が4法人)あることが、平均を押し上げる要因となっていると考えられる
　　なお、10億円以上の法人についてサービス活動収益において最も大きな割合を占めている事業を確認すると、3法人が介護保険事業、1法人が障害福祉サービス等事業である</t>
    <rPh sb="14" eb="16">
      <t>オクエン</t>
    </rPh>
    <rPh sb="19" eb="21">
      <t>ホウジン</t>
    </rPh>
    <rPh sb="24" eb="26">
      <t>ホウジン</t>
    </rPh>
    <rPh sb="32" eb="34">
      <t>オクエン</t>
    </rPh>
    <rPh sb="37" eb="39">
      <t>ホウジン</t>
    </rPh>
    <rPh sb="41" eb="43">
      <t>ホウジン</t>
    </rPh>
    <rPh sb="50" eb="52">
      <t>ヘイキン</t>
    </rPh>
    <rPh sb="53" eb="54">
      <t>オ</t>
    </rPh>
    <rPh sb="55" eb="56">
      <t>ア</t>
    </rPh>
    <rPh sb="58" eb="60">
      <t>ヨウイン</t>
    </rPh>
    <phoneticPr fontId="2"/>
  </si>
  <si>
    <t>職員一人当たりサービス活動収益(円)</t>
    <rPh sb="16" eb="17">
      <t>エン</t>
    </rPh>
    <phoneticPr fontId="18"/>
  </si>
  <si>
    <t>現金預金対事業活動支出比率(か月)</t>
    <phoneticPr fontId="18"/>
  </si>
  <si>
    <t>サービス活動増減差額率(％)</t>
  </si>
  <si>
    <t>経常増減差額率(％)</t>
    <rPh sb="0" eb="2">
      <t>ケイジョウ</t>
    </rPh>
    <rPh sb="2" eb="4">
      <t>ゾウゲン</t>
    </rPh>
    <phoneticPr fontId="18"/>
  </si>
  <si>
    <t>借入金償還余裕率(％)</t>
  </si>
  <si>
    <t>事業活動資金収支差額率(％)</t>
  </si>
  <si>
    <t>流動比率(％)</t>
  </si>
  <si>
    <t>固定長期適合率(％)</t>
  </si>
  <si>
    <t>人件費比率(％)</t>
  </si>
  <si>
    <t>人件費・委託費比率(％)</t>
    <rPh sb="6" eb="7">
      <t>ヒ</t>
    </rPh>
    <phoneticPr fontId="18"/>
  </si>
  <si>
    <t>事業費比率(％)</t>
  </si>
  <si>
    <t>事務費比率(％)</t>
  </si>
  <si>
    <t>減価償却費比率(％)</t>
  </si>
  <si>
    <t>国庫補助金等特別積立金取崩額比率(％)</t>
  </si>
  <si>
    <t>事業用固定資産回転率(％)</t>
  </si>
  <si>
    <t>借入金比率(％)</t>
  </si>
  <si>
    <t>サービス活動収益対借入金比率(％)</t>
    <rPh sb="4" eb="6">
      <t>カツドウ</t>
    </rPh>
    <rPh sb="6" eb="8">
      <t>シュウエキ</t>
    </rPh>
    <rPh sb="8" eb="9">
      <t>タイ</t>
    </rPh>
    <rPh sb="9" eb="11">
      <t>カリイレ</t>
    </rPh>
    <rPh sb="11" eb="12">
      <t>キン</t>
    </rPh>
    <rPh sb="12" eb="14">
      <t>ヒリツ</t>
    </rPh>
    <phoneticPr fontId="18"/>
  </si>
  <si>
    <t>支払利息率(％)</t>
    <rPh sb="0" eb="2">
      <t>シハラ</t>
    </rPh>
    <rPh sb="2" eb="4">
      <t>リソク</t>
    </rPh>
    <rPh sb="4" eb="5">
      <t>リツ</t>
    </rPh>
    <phoneticPr fontId="18"/>
  </si>
  <si>
    <t>自己収益比率(％)</t>
  </si>
  <si>
    <t>借入金償還余裕率（正味）(％)</t>
    <rPh sb="9" eb="11">
      <t>ショウミ</t>
    </rPh>
    <phoneticPr fontId="18"/>
  </si>
  <si>
    <t>当座比率(％)</t>
    <rPh sb="0" eb="2">
      <t>トウザ</t>
    </rPh>
    <rPh sb="2" eb="4">
      <t>ヒリツ</t>
    </rPh>
    <phoneticPr fontId="18"/>
  </si>
  <si>
    <t>固定比率(％)</t>
  </si>
  <si>
    <t>純資産比率(％)</t>
  </si>
  <si>
    <t>純資産比率（正味）(％)</t>
    <rPh sb="6" eb="8">
      <t>ショウミ</t>
    </rPh>
    <phoneticPr fontId="18"/>
  </si>
  <si>
    <t>付加価値率(％)</t>
  </si>
  <si>
    <t>総資産経常増減差額率(％)</t>
  </si>
  <si>
    <t>令和3年(2021年)3月</t>
    <phoneticPr fontId="18"/>
  </si>
  <si>
    <t>観点</t>
    <rPh sb="0" eb="2">
      <t>カンテン</t>
    </rPh>
    <phoneticPr fontId="18"/>
  </si>
  <si>
    <t>指標名</t>
    <rPh sb="0" eb="2">
      <t>シヒョウ</t>
    </rPh>
    <rPh sb="2" eb="3">
      <t>ナ</t>
    </rPh>
    <phoneticPr fontId="18"/>
  </si>
  <si>
    <t>算出結果</t>
    <rPh sb="0" eb="2">
      <t>サンシュツ</t>
    </rPh>
    <rPh sb="2" eb="4">
      <t>ケッカ</t>
    </rPh>
    <phoneticPr fontId="18"/>
  </si>
  <si>
    <t>課題有無判定基準</t>
    <rPh sb="0" eb="2">
      <t>カダイ</t>
    </rPh>
    <rPh sb="2" eb="4">
      <t>ウム</t>
    </rPh>
    <rPh sb="4" eb="6">
      <t>ハンテイ</t>
    </rPh>
    <rPh sb="6" eb="8">
      <t>キジュン</t>
    </rPh>
    <phoneticPr fontId="18"/>
  </si>
  <si>
    <t>一般的基準値</t>
    <rPh sb="0" eb="3">
      <t>イッパンテキ</t>
    </rPh>
    <rPh sb="3" eb="6">
      <t>キジュンチ</t>
    </rPh>
    <phoneticPr fontId="18"/>
  </si>
  <si>
    <t>判定結果</t>
    <rPh sb="0" eb="2">
      <t>ハンテイ</t>
    </rPh>
    <rPh sb="2" eb="4">
      <t>ケッカ</t>
    </rPh>
    <phoneticPr fontId="18"/>
  </si>
  <si>
    <t>資金繰り</t>
    <rPh sb="0" eb="3">
      <t>シキング</t>
    </rPh>
    <phoneticPr fontId="18"/>
  </si>
  <si>
    <t>計算式</t>
    <rPh sb="0" eb="3">
      <t>ケイサンシキ</t>
    </rPh>
    <phoneticPr fontId="18"/>
  </si>
  <si>
    <t>解説</t>
    <rPh sb="0" eb="2">
      <t>カイセツ</t>
    </rPh>
    <phoneticPr fontId="18"/>
  </si>
  <si>
    <t>100％未満</t>
    <rPh sb="4" eb="6">
      <t>ミマン</t>
    </rPh>
    <phoneticPr fontId="18"/>
  </si>
  <si>
    <t>100％以上</t>
    <rPh sb="4" eb="6">
      <t>イジョウ</t>
    </rPh>
    <phoneticPr fontId="18"/>
  </si>
  <si>
    <t>1.サービス活動増減差額率(％)</t>
    <rPh sb="6" eb="8">
      <t>カツドウ</t>
    </rPh>
    <rPh sb="8" eb="10">
      <t>ゾウゲン</t>
    </rPh>
    <rPh sb="10" eb="12">
      <t>サガク</t>
    </rPh>
    <rPh sb="12" eb="13">
      <t>リツ</t>
    </rPh>
    <phoneticPr fontId="18"/>
  </si>
  <si>
    <t>2.経常増減差額率(％)</t>
    <rPh sb="2" eb="6">
      <t>ケイジョウゾウゲン</t>
    </rPh>
    <rPh sb="6" eb="8">
      <t>サガク</t>
    </rPh>
    <rPh sb="8" eb="9">
      <t>リツ</t>
    </rPh>
    <phoneticPr fontId="18"/>
  </si>
  <si>
    <t>3.借入金償還余裕率(％)</t>
    <rPh sb="2" eb="5">
      <t>カリイレキン</t>
    </rPh>
    <rPh sb="5" eb="7">
      <t>ショウカン</t>
    </rPh>
    <rPh sb="7" eb="10">
      <t>ヨユウリツ</t>
    </rPh>
    <phoneticPr fontId="18"/>
  </si>
  <si>
    <t>6.事業活動資金収支差額率(％)</t>
    <rPh sb="2" eb="6">
      <t>ジギョウカツドウ</t>
    </rPh>
    <rPh sb="6" eb="8">
      <t>シキン</t>
    </rPh>
    <rPh sb="8" eb="10">
      <t>シュウシ</t>
    </rPh>
    <rPh sb="10" eb="13">
      <t>サガクリツ</t>
    </rPh>
    <phoneticPr fontId="18"/>
  </si>
  <si>
    <t>8.流動比率(％)</t>
    <rPh sb="2" eb="6">
      <t>リュウドウヒリツ</t>
    </rPh>
    <phoneticPr fontId="18"/>
  </si>
  <si>
    <t>5.現預金回転期間(か月)</t>
    <rPh sb="2" eb="5">
      <t>ゲンヨキン</t>
    </rPh>
    <rPh sb="5" eb="7">
      <t>カイテン</t>
    </rPh>
    <rPh sb="7" eb="9">
      <t>キカン</t>
    </rPh>
    <rPh sb="11" eb="12">
      <t>ゲツ</t>
    </rPh>
    <phoneticPr fontId="18"/>
  </si>
  <si>
    <t>4.債務償還年数(年)</t>
    <rPh sb="2" eb="6">
      <t>サイムショウカン</t>
    </rPh>
    <rPh sb="6" eb="8">
      <t>ネンスウ</t>
    </rPh>
    <rPh sb="9" eb="10">
      <t>ネン</t>
    </rPh>
    <phoneticPr fontId="18"/>
  </si>
  <si>
    <t>0％以上</t>
    <rPh sb="2" eb="4">
      <t>イジョウ</t>
    </rPh>
    <phoneticPr fontId="18"/>
  </si>
  <si>
    <t>0％以上
100％未満</t>
    <phoneticPr fontId="18"/>
  </si>
  <si>
    <t>2か月以上</t>
    <rPh sb="2" eb="3">
      <t>ゲツ</t>
    </rPh>
    <rPh sb="3" eb="5">
      <t>イジョウ</t>
    </rPh>
    <phoneticPr fontId="18"/>
  </si>
  <si>
    <t>社会福祉法人</t>
    <rPh sb="0" eb="6">
      <t>シャカイフクシホウジン</t>
    </rPh>
    <phoneticPr fontId="18"/>
  </si>
  <si>
    <t>7.当期活動増減差額(円)</t>
    <phoneticPr fontId="18"/>
  </si>
  <si>
    <t>1.サービス活動増減差額率(％)</t>
    <phoneticPr fontId="18"/>
  </si>
  <si>
    <t>3.借入金償還余裕率(％)</t>
    <phoneticPr fontId="18"/>
  </si>
  <si>
    <t>6.事業活動資金収支差額率(％)</t>
    <phoneticPr fontId="18"/>
  </si>
  <si>
    <t>8.流動比率(％)</t>
    <phoneticPr fontId="18"/>
  </si>
  <si>
    <t>9.固定長期適合率(％)</t>
    <phoneticPr fontId="18"/>
  </si>
  <si>
    <t>短期
安定性</t>
    <rPh sb="0" eb="2">
      <t>タンキ</t>
    </rPh>
    <rPh sb="3" eb="5">
      <t>アンテイ</t>
    </rPh>
    <rPh sb="5" eb="6">
      <t>セイ</t>
    </rPh>
    <phoneticPr fontId="18"/>
  </si>
  <si>
    <t>長期
持続性</t>
    <rPh sb="0" eb="2">
      <t>チョウキ</t>
    </rPh>
    <rPh sb="3" eb="5">
      <t>ジゾク</t>
    </rPh>
    <rPh sb="5" eb="6">
      <t>セイ</t>
    </rPh>
    <phoneticPr fontId="18"/>
  </si>
  <si>
    <t>全国の同事業法人の平均値</t>
    <rPh sb="0" eb="2">
      <t>ゼンコク</t>
    </rPh>
    <rPh sb="3" eb="4">
      <t>ドウ</t>
    </rPh>
    <rPh sb="4" eb="6">
      <t>ジギョウ</t>
    </rPh>
    <rPh sb="6" eb="8">
      <t>ホウジン</t>
    </rPh>
    <rPh sb="9" eb="12">
      <t>ヘイキンチ</t>
    </rPh>
    <phoneticPr fontId="18"/>
  </si>
  <si>
    <t>9.固定長期適合率(％)</t>
    <rPh sb="2" eb="4">
      <t>コテイ</t>
    </rPh>
    <rPh sb="4" eb="6">
      <t>チョウキ</t>
    </rPh>
    <rPh sb="6" eb="8">
      <t>テキゴウ</t>
    </rPh>
    <rPh sb="8" eb="9">
      <t>リツ</t>
    </rPh>
    <phoneticPr fontId="18"/>
  </si>
  <si>
    <t>事業種別</t>
    <rPh sb="0" eb="2">
      <t>ジギョウ</t>
    </rPh>
    <rPh sb="2" eb="4">
      <t>シュベツ</t>
    </rPh>
    <phoneticPr fontId="18"/>
  </si>
  <si>
    <t>0以上
10年以下</t>
    <rPh sb="1" eb="3">
      <t>イジョウ</t>
    </rPh>
    <rPh sb="6" eb="7">
      <t>ネン</t>
    </rPh>
    <rPh sb="7" eb="9">
      <t>イカ</t>
    </rPh>
    <phoneticPr fontId="18"/>
  </si>
  <si>
    <t>0以上</t>
    <rPh sb="1" eb="3">
      <t>イジョウ</t>
    </rPh>
    <phoneticPr fontId="18"/>
  </si>
  <si>
    <t>岩手県の平均値</t>
    <rPh sb="0" eb="3">
      <t>イワテケン</t>
    </rPh>
    <rPh sb="4" eb="7">
      <t>ヘイキンチ</t>
    </rPh>
    <phoneticPr fontId="18"/>
  </si>
  <si>
    <t>2.経常増減差額率(％)</t>
    <rPh sb="2" eb="4">
      <t>ケイジョウ</t>
    </rPh>
    <rPh sb="4" eb="6">
      <t>ゾウゲン</t>
    </rPh>
    <phoneticPr fontId="18"/>
  </si>
  <si>
    <t>4.債務償還年数(年)</t>
    <rPh sb="9" eb="10">
      <t>ネン</t>
    </rPh>
    <phoneticPr fontId="18"/>
  </si>
  <si>
    <t>5.現預金回転期間(か月)</t>
    <rPh sb="2" eb="5">
      <t>ゲンヨキン</t>
    </rPh>
    <phoneticPr fontId="18"/>
  </si>
  <si>
    <t>借入金残高合計（ファイナンス・リース債務を含む）［貸］
÷事業活動資金収支差額［資］</t>
    <rPh sb="0" eb="3">
      <t>カリイレキン</t>
    </rPh>
    <rPh sb="3" eb="5">
      <t>ザンダカ</t>
    </rPh>
    <rPh sb="5" eb="7">
      <t>ゴウケイ</t>
    </rPh>
    <rPh sb="18" eb="20">
      <t>サイム</t>
    </rPh>
    <rPh sb="21" eb="22">
      <t>フク</t>
    </rPh>
    <rPh sb="25" eb="26">
      <t>カシ</t>
    </rPh>
    <rPh sb="29" eb="33">
      <t>ジギョウカツドウ</t>
    </rPh>
    <rPh sb="33" eb="35">
      <t>シキン</t>
    </rPh>
    <rPh sb="35" eb="37">
      <t>シュウシ</t>
    </rPh>
    <rPh sb="37" eb="39">
      <t>サガク</t>
    </rPh>
    <rPh sb="40" eb="41">
      <t>シ</t>
    </rPh>
    <phoneticPr fontId="18"/>
  </si>
  <si>
    <t>現金預金［貸］÷（サービス活動収益計［事］÷12）</t>
    <rPh sb="0" eb="2">
      <t>ゲンキン</t>
    </rPh>
    <rPh sb="2" eb="4">
      <t>ヨキン</t>
    </rPh>
    <rPh sb="5" eb="6">
      <t>カシ</t>
    </rPh>
    <rPh sb="13" eb="15">
      <t>カツドウ</t>
    </rPh>
    <rPh sb="15" eb="17">
      <t>シュウエキ</t>
    </rPh>
    <rPh sb="17" eb="18">
      <t>ケイ</t>
    </rPh>
    <rPh sb="19" eb="20">
      <t>コト</t>
    </rPh>
    <phoneticPr fontId="18"/>
  </si>
  <si>
    <t>当期活動増減差額［事］</t>
    <rPh sb="0" eb="4">
      <t>トウキカツドウ</t>
    </rPh>
    <rPh sb="4" eb="6">
      <t>ゾウゲン</t>
    </rPh>
    <rPh sb="6" eb="8">
      <t>サガク</t>
    </rPh>
    <phoneticPr fontId="18"/>
  </si>
  <si>
    <t>　　・法人単位事業活動計算書（第２号第１様式）［事］</t>
    <rPh sb="3" eb="7">
      <t>ホウジンタンイ</t>
    </rPh>
    <rPh sb="7" eb="11">
      <t>ジギョウカツドウ</t>
    </rPh>
    <rPh sb="11" eb="14">
      <t>ケイサンショ</t>
    </rPh>
    <rPh sb="15" eb="16">
      <t>ダイ</t>
    </rPh>
    <rPh sb="17" eb="18">
      <t>ゴウ</t>
    </rPh>
    <rPh sb="18" eb="19">
      <t>ダイ</t>
    </rPh>
    <rPh sb="20" eb="22">
      <t>ヨウシキ</t>
    </rPh>
    <rPh sb="24" eb="25">
      <t>コト</t>
    </rPh>
    <phoneticPr fontId="18"/>
  </si>
  <si>
    <t>　　・法人単位資金収支計算書（第１号第１様式）［資］</t>
    <rPh sb="3" eb="7">
      <t>ホウジンタンイ</t>
    </rPh>
    <rPh sb="7" eb="9">
      <t>シキン</t>
    </rPh>
    <rPh sb="9" eb="11">
      <t>シュウシ</t>
    </rPh>
    <rPh sb="11" eb="14">
      <t>ケイサンショ</t>
    </rPh>
    <rPh sb="15" eb="16">
      <t>ダイ</t>
    </rPh>
    <rPh sb="17" eb="18">
      <t>ゴウ</t>
    </rPh>
    <rPh sb="18" eb="19">
      <t>ダイ</t>
    </rPh>
    <rPh sb="20" eb="22">
      <t>ヨウシキ</t>
    </rPh>
    <rPh sb="24" eb="25">
      <t>シ</t>
    </rPh>
    <phoneticPr fontId="18"/>
  </si>
  <si>
    <t>１　次の計算書類を用意する</t>
    <rPh sb="2" eb="3">
      <t>ツギ</t>
    </rPh>
    <rPh sb="4" eb="6">
      <t>ケイサン</t>
    </rPh>
    <rPh sb="6" eb="8">
      <t>ショルイ</t>
    </rPh>
    <rPh sb="9" eb="11">
      <t>ヨウイ</t>
    </rPh>
    <phoneticPr fontId="18"/>
  </si>
  <si>
    <t>２　法人名を記載する</t>
    <rPh sb="2" eb="5">
      <t>ホウジンメイ</t>
    </rPh>
    <rPh sb="6" eb="8">
      <t>キサイ</t>
    </rPh>
    <phoneticPr fontId="18"/>
  </si>
  <si>
    <t>３　事業種別をプルダウンから選択する</t>
    <rPh sb="2" eb="4">
      <t>ジギョウ</t>
    </rPh>
    <rPh sb="4" eb="6">
      <t>シュベツ</t>
    </rPh>
    <rPh sb="14" eb="16">
      <t>センタク</t>
    </rPh>
    <phoneticPr fontId="18"/>
  </si>
  <si>
    <t>　　・法人単位貸借対照表　　（第３号第１様式）［貸］</t>
    <rPh sb="3" eb="7">
      <t>ホウジンタンイ</t>
    </rPh>
    <rPh sb="7" eb="9">
      <t>タイシャク</t>
    </rPh>
    <rPh sb="9" eb="12">
      <t>タイショウヒョウ</t>
    </rPh>
    <rPh sb="15" eb="16">
      <t>ダイ</t>
    </rPh>
    <rPh sb="17" eb="18">
      <t>ゴウ</t>
    </rPh>
    <rPh sb="18" eb="19">
      <t>ダイ</t>
    </rPh>
    <rPh sb="20" eb="22">
      <t>ヨウシキ</t>
    </rPh>
    <rPh sb="24" eb="25">
      <t>カシ</t>
    </rPh>
    <phoneticPr fontId="18"/>
  </si>
  <si>
    <t>7.当期活動増減差額(円)</t>
    <rPh sb="2" eb="6">
      <t>トウキカツドウ</t>
    </rPh>
    <rPh sb="6" eb="8">
      <t>ゾウゲン</t>
    </rPh>
    <rPh sb="8" eb="10">
      <t>サガク</t>
    </rPh>
    <rPh sb="11" eb="12">
      <t>エン</t>
    </rPh>
    <phoneticPr fontId="18"/>
  </si>
  <si>
    <t>参考基準値（平成30年度）</t>
    <rPh sb="0" eb="2">
      <t>サンコウ</t>
    </rPh>
    <rPh sb="2" eb="5">
      <t>キジュンチ</t>
    </rPh>
    <rPh sb="6" eb="8">
      <t>ヘイセイ</t>
    </rPh>
    <rPh sb="10" eb="12">
      <t>ネンド</t>
    </rPh>
    <phoneticPr fontId="18"/>
  </si>
  <si>
    <t>＜記載要領＞ 　</t>
    <rPh sb="1" eb="3">
      <t>キサイ</t>
    </rPh>
    <rPh sb="3" eb="5">
      <t>ヨウリョウ</t>
    </rPh>
    <phoneticPr fontId="18"/>
  </si>
  <si>
    <t>※　当該エクセルを加工する場合は「シートの保護」を解除してください（パスワード無し）</t>
    <rPh sb="2" eb="4">
      <t>トウガイ</t>
    </rPh>
    <rPh sb="9" eb="11">
      <t>カコウ</t>
    </rPh>
    <rPh sb="13" eb="15">
      <t>バアイ</t>
    </rPh>
    <rPh sb="21" eb="23">
      <t>ホゴ</t>
    </rPh>
    <rPh sb="25" eb="27">
      <t>カイジョ</t>
    </rPh>
    <rPh sb="39" eb="40">
      <t>ナ</t>
    </rPh>
    <phoneticPr fontId="18"/>
  </si>
  <si>
    <t>（社会福祉法人の経営状況に関するチェックリスト）</t>
    <phoneticPr fontId="18"/>
  </si>
  <si>
    <t>選択してください。</t>
    <rPh sb="0" eb="2">
      <t>センタク</t>
    </rPh>
    <phoneticPr fontId="18"/>
  </si>
  <si>
    <t>þ</t>
    <phoneticPr fontId="18"/>
  </si>
  <si>
    <t>指標の解説</t>
    <rPh sb="0" eb="2">
      <t>シヒョウ</t>
    </rPh>
    <rPh sb="3" eb="5">
      <t>カイセツ</t>
    </rPh>
    <phoneticPr fontId="18"/>
  </si>
  <si>
    <t>値が大きいほど良い</t>
    <rPh sb="0" eb="1">
      <t>アタイ</t>
    </rPh>
    <rPh sb="2" eb="3">
      <t>オオ</t>
    </rPh>
    <rPh sb="7" eb="8">
      <t>ヨ</t>
    </rPh>
    <phoneticPr fontId="18"/>
  </si>
  <si>
    <t>値が大きいほど良い</t>
    <phoneticPr fontId="18"/>
  </si>
  <si>
    <t>値が小さいほど良い</t>
    <phoneticPr fontId="18"/>
  </si>
  <si>
    <t>法人の主とする事業での収益性を示す。</t>
    <rPh sb="0" eb="2">
      <t>ホウジン</t>
    </rPh>
    <rPh sb="3" eb="4">
      <t>シュ</t>
    </rPh>
    <rPh sb="7" eb="9">
      <t>ジギョウ</t>
    </rPh>
    <rPh sb="11" eb="13">
      <t>シュウエキ</t>
    </rPh>
    <rPh sb="13" eb="14">
      <t>セイ</t>
    </rPh>
    <rPh sb="15" eb="16">
      <t>シメ</t>
    </rPh>
    <phoneticPr fontId="18"/>
  </si>
  <si>
    <t>特別な要因を除く法人の経常的な活動による収益性を示す。</t>
    <rPh sb="0" eb="2">
      <t>トクベツ</t>
    </rPh>
    <rPh sb="3" eb="5">
      <t>ヨウイン</t>
    </rPh>
    <rPh sb="6" eb="7">
      <t>ノゾ</t>
    </rPh>
    <rPh sb="8" eb="10">
      <t>ホウジン</t>
    </rPh>
    <rPh sb="11" eb="14">
      <t>ケイジョウテキ</t>
    </rPh>
    <rPh sb="15" eb="17">
      <t>カツドウ</t>
    </rPh>
    <rPh sb="20" eb="22">
      <t>シュウエキ</t>
    </rPh>
    <rPh sb="22" eb="23">
      <t>セイ</t>
    </rPh>
    <rPh sb="24" eb="25">
      <t>シメ</t>
    </rPh>
    <phoneticPr fontId="18"/>
  </si>
  <si>
    <t>元利金返済の負担の大きさを示し、事業活動によって生み出す資金から元利金返済額を賄えているかどうか、安定的に資金繰りが行われているかどうかを示す。</t>
    <rPh sb="0" eb="1">
      <t>ガン</t>
    </rPh>
    <rPh sb="1" eb="3">
      <t>リキン</t>
    </rPh>
    <rPh sb="3" eb="5">
      <t>ヘンサイ</t>
    </rPh>
    <rPh sb="6" eb="8">
      <t>フタン</t>
    </rPh>
    <rPh sb="9" eb="10">
      <t>オオ</t>
    </rPh>
    <rPh sb="13" eb="14">
      <t>シメ</t>
    </rPh>
    <rPh sb="16" eb="20">
      <t>ジギョウカツドウ</t>
    </rPh>
    <rPh sb="24" eb="25">
      <t>ウ</t>
    </rPh>
    <rPh sb="26" eb="27">
      <t>ダ</t>
    </rPh>
    <rPh sb="28" eb="30">
      <t>シキン</t>
    </rPh>
    <rPh sb="32" eb="35">
      <t>ガンリキン</t>
    </rPh>
    <rPh sb="35" eb="38">
      <t>ヘンサイガク</t>
    </rPh>
    <rPh sb="39" eb="40">
      <t>マカナ</t>
    </rPh>
    <rPh sb="49" eb="52">
      <t>アンテイテキ</t>
    </rPh>
    <rPh sb="53" eb="56">
      <t>シキング</t>
    </rPh>
    <rPh sb="58" eb="59">
      <t>オコナ</t>
    </rPh>
    <rPh sb="69" eb="70">
      <t>シメ</t>
    </rPh>
    <phoneticPr fontId="18"/>
  </si>
  <si>
    <t>法人の借入金残高を事業活動資金収支差額で完済するために必要と考えられるおおよその期間を示し、借入金の償還能力を表す。</t>
    <rPh sb="0" eb="2">
      <t>ホウジン</t>
    </rPh>
    <rPh sb="2" eb="4">
      <t>トウホウジン</t>
    </rPh>
    <rPh sb="3" eb="6">
      <t>カリイレキン</t>
    </rPh>
    <rPh sb="6" eb="8">
      <t>ザンダカ</t>
    </rPh>
    <rPh sb="9" eb="13">
      <t>ジギョウカツドウ</t>
    </rPh>
    <rPh sb="13" eb="15">
      <t>シキン</t>
    </rPh>
    <rPh sb="15" eb="17">
      <t>シュウシ</t>
    </rPh>
    <rPh sb="17" eb="19">
      <t>サガク</t>
    </rPh>
    <rPh sb="20" eb="22">
      <t>カンサイ</t>
    </rPh>
    <rPh sb="27" eb="29">
      <t>ヒツヨウ</t>
    </rPh>
    <rPh sb="30" eb="31">
      <t>カンガ</t>
    </rPh>
    <rPh sb="40" eb="42">
      <t>キカン</t>
    </rPh>
    <rPh sb="43" eb="44">
      <t>シメ</t>
    </rPh>
    <rPh sb="46" eb="49">
      <t>カリイレキン</t>
    </rPh>
    <rPh sb="50" eb="54">
      <t>ショウカンノウリョク</t>
    </rPh>
    <rPh sb="55" eb="56">
      <t>アラワ</t>
    </rPh>
    <phoneticPr fontId="18"/>
  </si>
  <si>
    <t>サービス活動収益を基準とした場合に現金預金をどれくらい保有しているかを月数で示す。</t>
    <rPh sb="4" eb="6">
      <t>カツドウ</t>
    </rPh>
    <rPh sb="6" eb="8">
      <t>シュウエキ</t>
    </rPh>
    <rPh sb="9" eb="11">
      <t>キジュン</t>
    </rPh>
    <rPh sb="14" eb="16">
      <t>バアイ</t>
    </rPh>
    <rPh sb="17" eb="19">
      <t>ゲンキン</t>
    </rPh>
    <rPh sb="19" eb="21">
      <t>ヨキン</t>
    </rPh>
    <rPh sb="27" eb="29">
      <t>ホユウ</t>
    </rPh>
    <rPh sb="35" eb="37">
      <t>ツキスウ</t>
    </rPh>
    <rPh sb="38" eb="39">
      <t>シメ</t>
    </rPh>
    <phoneticPr fontId="18"/>
  </si>
  <si>
    <t>当年度の事業活動による資金収入と資金支出のバランスを示し、資金の獲得能力を表す。</t>
    <rPh sb="0" eb="3">
      <t>トウネンド</t>
    </rPh>
    <rPh sb="4" eb="8">
      <t>ジギョウカツドウ</t>
    </rPh>
    <rPh sb="11" eb="13">
      <t>シキン</t>
    </rPh>
    <rPh sb="13" eb="15">
      <t>シュウニュウ</t>
    </rPh>
    <rPh sb="16" eb="18">
      <t>シキン</t>
    </rPh>
    <rPh sb="18" eb="20">
      <t>シシュツ</t>
    </rPh>
    <rPh sb="26" eb="27">
      <t>シメ</t>
    </rPh>
    <rPh sb="29" eb="31">
      <t>シキン</t>
    </rPh>
    <rPh sb="32" eb="34">
      <t>カクトク</t>
    </rPh>
    <rPh sb="34" eb="36">
      <t>ノウリョク</t>
    </rPh>
    <rPh sb="37" eb="38">
      <t>アラワ</t>
    </rPh>
    <phoneticPr fontId="18"/>
  </si>
  <si>
    <t>１年間の経営成績を示す。</t>
    <rPh sb="1" eb="3">
      <t>ネンカン</t>
    </rPh>
    <rPh sb="4" eb="6">
      <t>ケイエイ</t>
    </rPh>
    <rPh sb="6" eb="8">
      <t>セイセキ</t>
    </rPh>
    <rPh sb="9" eb="10">
      <t>シメ</t>
    </rPh>
    <phoneticPr fontId="18"/>
  </si>
  <si>
    <t>短期支払義務に対する支払能力を示す。</t>
    <rPh sb="0" eb="2">
      <t>タンキ</t>
    </rPh>
    <rPh sb="2" eb="4">
      <t>シハライ</t>
    </rPh>
    <rPh sb="4" eb="6">
      <t>ギム</t>
    </rPh>
    <rPh sb="7" eb="8">
      <t>タイ</t>
    </rPh>
    <rPh sb="10" eb="12">
      <t>シハライ</t>
    </rPh>
    <rPh sb="12" eb="14">
      <t>ノウリョク</t>
    </rPh>
    <rPh sb="15" eb="16">
      <t>シメ</t>
    </rPh>
    <phoneticPr fontId="18"/>
  </si>
  <si>
    <t>固定資産の整備に関わる資金調達のバランスを示す。</t>
    <rPh sb="0" eb="2">
      <t>コテイ</t>
    </rPh>
    <rPh sb="2" eb="4">
      <t>シサン</t>
    </rPh>
    <rPh sb="5" eb="7">
      <t>セイビ</t>
    </rPh>
    <rPh sb="8" eb="9">
      <t>カカ</t>
    </rPh>
    <rPh sb="11" eb="13">
      <t>シキン</t>
    </rPh>
    <rPh sb="13" eb="15">
      <t>チョウタツ</t>
    </rPh>
    <rPh sb="21" eb="22">
      <t>シメ</t>
    </rPh>
    <phoneticPr fontId="18"/>
  </si>
  <si>
    <t>サービス活動増減差額［事］÷サービス活動収益計［事］×100</t>
    <rPh sb="4" eb="6">
      <t>カツドウ</t>
    </rPh>
    <rPh sb="6" eb="8">
      <t>ゾウゲン</t>
    </rPh>
    <rPh sb="8" eb="10">
      <t>サガク</t>
    </rPh>
    <rPh sb="11" eb="12">
      <t>ジ</t>
    </rPh>
    <rPh sb="18" eb="20">
      <t>カツドウ</t>
    </rPh>
    <rPh sb="20" eb="22">
      <t>シュウエキ</t>
    </rPh>
    <rPh sb="22" eb="23">
      <t>ケイ</t>
    </rPh>
    <phoneticPr fontId="18"/>
  </si>
  <si>
    <t>経常増減差額［事］÷サービス活動収益計［事］×100</t>
    <rPh sb="0" eb="2">
      <t>ケイジョウ</t>
    </rPh>
    <rPh sb="2" eb="4">
      <t>ゾウゲン</t>
    </rPh>
    <rPh sb="4" eb="6">
      <t>サガク</t>
    </rPh>
    <rPh sb="14" eb="16">
      <t>カツドウ</t>
    </rPh>
    <rPh sb="16" eb="18">
      <t>シュウエキ</t>
    </rPh>
    <rPh sb="18" eb="19">
      <t>ケイ</t>
    </rPh>
    <phoneticPr fontId="18"/>
  </si>
  <si>
    <t>借入金元利払額（ファイナンス・リース債務の返済額を含む）［資］
÷事業活動資金収支差額［資］×100</t>
    <rPh sb="0" eb="3">
      <t>カリイレキン</t>
    </rPh>
    <rPh sb="3" eb="5">
      <t>ガンリ</t>
    </rPh>
    <rPh sb="5" eb="6">
      <t>ハラ</t>
    </rPh>
    <rPh sb="6" eb="7">
      <t>ガク</t>
    </rPh>
    <rPh sb="18" eb="20">
      <t>サイム</t>
    </rPh>
    <rPh sb="21" eb="24">
      <t>ヘンサイガク</t>
    </rPh>
    <rPh sb="25" eb="26">
      <t>フク</t>
    </rPh>
    <rPh sb="29" eb="30">
      <t>シ</t>
    </rPh>
    <rPh sb="33" eb="37">
      <t>ジギョウカツドウ</t>
    </rPh>
    <rPh sb="37" eb="39">
      <t>シキン</t>
    </rPh>
    <rPh sb="39" eb="41">
      <t>シュウシ</t>
    </rPh>
    <rPh sb="41" eb="43">
      <t>サガク</t>
    </rPh>
    <rPh sb="44" eb="45">
      <t>シ</t>
    </rPh>
    <phoneticPr fontId="18"/>
  </si>
  <si>
    <t>事業活動資金収支差額［資］÷事業活動収入計［資］×100</t>
    <rPh sb="0" eb="4">
      <t>ジギョウカツドウ</t>
    </rPh>
    <rPh sb="4" eb="6">
      <t>シキン</t>
    </rPh>
    <rPh sb="6" eb="8">
      <t>シュウシ</t>
    </rPh>
    <rPh sb="8" eb="10">
      <t>サガク</t>
    </rPh>
    <rPh sb="11" eb="12">
      <t>シ</t>
    </rPh>
    <rPh sb="14" eb="18">
      <t>ジギョウカツドウ</t>
    </rPh>
    <rPh sb="18" eb="20">
      <t>シュウニュウ</t>
    </rPh>
    <rPh sb="20" eb="21">
      <t>ケイ</t>
    </rPh>
    <rPh sb="22" eb="23">
      <t>シ</t>
    </rPh>
    <phoneticPr fontId="18"/>
  </si>
  <si>
    <t>流動資産［貸］÷流動負債［貸］×100</t>
    <rPh sb="0" eb="2">
      <t>リュウドウ</t>
    </rPh>
    <rPh sb="2" eb="4">
      <t>シサン</t>
    </rPh>
    <rPh sb="5" eb="6">
      <t>カシ</t>
    </rPh>
    <rPh sb="8" eb="10">
      <t>リュウドウ</t>
    </rPh>
    <rPh sb="10" eb="12">
      <t>フサイ</t>
    </rPh>
    <rPh sb="13" eb="14">
      <t>カシ</t>
    </rPh>
    <phoneticPr fontId="18"/>
  </si>
  <si>
    <t>【固定資産［貸］÷（純資産［貸］＋固定負債［貸］）】×100</t>
    <rPh sb="1" eb="3">
      <t>コテイ</t>
    </rPh>
    <rPh sb="3" eb="5">
      <t>シサン</t>
    </rPh>
    <rPh sb="6" eb="7">
      <t>カシ</t>
    </rPh>
    <rPh sb="10" eb="13">
      <t>ジュンシサン</t>
    </rPh>
    <rPh sb="14" eb="15">
      <t>カシ</t>
    </rPh>
    <rPh sb="17" eb="19">
      <t>コテイ</t>
    </rPh>
    <rPh sb="19" eb="21">
      <t>フサイ</t>
    </rPh>
    <rPh sb="22" eb="23">
      <t>カシ</t>
    </rPh>
    <phoneticPr fontId="18"/>
  </si>
  <si>
    <t>正の値で小さいほど良い</t>
    <rPh sb="0" eb="1">
      <t>セイ</t>
    </rPh>
    <rPh sb="2" eb="3">
      <t>アタイ</t>
    </rPh>
    <phoneticPr fontId="18"/>
  </si>
  <si>
    <t>※　判定結果が「要二次分析」となった場合は、原因の特定を行ってください</t>
    <rPh sb="2" eb="4">
      <t>ハンテイ</t>
    </rPh>
    <rPh sb="4" eb="6">
      <t>ケッカ</t>
    </rPh>
    <rPh sb="8" eb="9">
      <t>ヨウ</t>
    </rPh>
    <rPh sb="9" eb="13">
      <t>ニジブンセキ</t>
    </rPh>
    <rPh sb="18" eb="20">
      <t>バアイ</t>
    </rPh>
    <rPh sb="22" eb="24">
      <t>ゲンイン</t>
    </rPh>
    <rPh sb="25" eb="27">
      <t>トクテイ</t>
    </rPh>
    <rPh sb="28" eb="29">
      <t>オコナ</t>
    </rPh>
    <phoneticPr fontId="18"/>
  </si>
  <si>
    <t>＜注意事項＞ 　</t>
    <rPh sb="1" eb="5">
      <t>チュウイジコウ</t>
    </rPh>
    <phoneticPr fontId="18"/>
  </si>
  <si>
    <t>４　社会福祉法人の経営状況に関するチェックリスト等を参考に１～９の数値を算出し算出結果（色のついたセル）に記載する</t>
    <rPh sb="2" eb="8">
      <t>シャカイフクシホウジン</t>
    </rPh>
    <rPh sb="9" eb="11">
      <t>ケイエイ</t>
    </rPh>
    <rPh sb="11" eb="13">
      <t>ジョウキョウ</t>
    </rPh>
    <rPh sb="14" eb="15">
      <t>カン</t>
    </rPh>
    <rPh sb="24" eb="25">
      <t>トウ</t>
    </rPh>
    <rPh sb="26" eb="28">
      <t>サンコウ</t>
    </rPh>
    <rPh sb="33" eb="35">
      <t>スウチ</t>
    </rPh>
    <rPh sb="36" eb="38">
      <t>サンシュツ</t>
    </rPh>
    <rPh sb="39" eb="41">
      <t>サンシュツ</t>
    </rPh>
    <rPh sb="41" eb="43">
      <t>ケッカ</t>
    </rPh>
    <rPh sb="44" eb="45">
      <t>イロ</t>
    </rPh>
    <rPh sb="53" eb="55">
      <t>キサイ</t>
    </rPh>
    <phoneticPr fontId="18"/>
  </si>
  <si>
    <t>※　算出結果が参考基準値と限りなく近い値の場合は、☑マークが正確に反映されない可能性があります</t>
    <rPh sb="2" eb="4">
      <t>サンシュツ</t>
    </rPh>
    <rPh sb="4" eb="6">
      <t>ケッカ</t>
    </rPh>
    <rPh sb="7" eb="12">
      <t>サンコウキジュンチ</t>
    </rPh>
    <rPh sb="13" eb="14">
      <t>カギ</t>
    </rPh>
    <rPh sb="17" eb="18">
      <t>チカ</t>
    </rPh>
    <rPh sb="19" eb="20">
      <t>アタイ</t>
    </rPh>
    <rPh sb="21" eb="23">
      <t>バアイ</t>
    </rPh>
    <rPh sb="30" eb="32">
      <t>セイカク</t>
    </rPh>
    <rPh sb="33" eb="35">
      <t>ハンエイ</t>
    </rPh>
    <rPh sb="39" eb="42">
      <t>カノウセイ</t>
    </rPh>
    <phoneticPr fontId="18"/>
  </si>
  <si>
    <t>令和６年度社会福祉法人運営自主点検表②</t>
    <rPh sb="0" eb="2">
      <t>レイワ</t>
    </rPh>
    <rPh sb="3" eb="5">
      <t>ネンド</t>
    </rPh>
    <rPh sb="5" eb="7">
      <t>シャカイ</t>
    </rPh>
    <rPh sb="7" eb="9">
      <t>フクシ</t>
    </rPh>
    <rPh sb="9" eb="11">
      <t>ホウジン</t>
    </rPh>
    <rPh sb="11" eb="13">
      <t>ウンエイ</t>
    </rPh>
    <rPh sb="13" eb="15">
      <t>ジシュ</t>
    </rPh>
    <rPh sb="15" eb="17">
      <t>テンケン</t>
    </rPh>
    <rPh sb="17" eb="18">
      <t>ヒョウ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</si>
</sst>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0&quot;カ月&quot;"/>
    <numFmt numFmtId="178" formatCode="0.00&quot;年&quot;"/>
    <numFmt numFmtId="179" formatCode="0.00&quot;か月&quot;"/>
    <numFmt numFmtId="180" formatCode="0.00&quot;か&quot;&quot;月&quot;"/>
    <numFmt numFmtId="181" formatCode="#,##0.00_ "/>
    <numFmt numFmtId="182" formatCode="#,##0;&quot;△ &quot;#,##0"/>
  </numFmts>
  <fonts count="4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4"/>
      <color theme="1"/>
      <name val="ＭＳ ゴシック"/>
      <family val="3"/>
      <charset val="128"/>
    </font>
    <font>
      <b/>
      <u/>
      <sz val="18"/>
      <color theme="1"/>
      <name val="ＭＳ ゴシック"/>
      <family val="3"/>
      <charset val="128"/>
    </font>
    <font>
      <b/>
      <sz val="11"/>
      <color theme="1"/>
      <name val="ＭＳ ゴシック"/>
      <family val="3"/>
      <charset val="128"/>
    </font>
    <font>
      <b/>
      <sz val="16"/>
      <color theme="1"/>
      <name val="ＭＳ ゴシック"/>
      <family val="3"/>
      <charset val="128"/>
    </font>
    <font>
      <u/>
      <sz val="14"/>
      <color theme="1"/>
      <name val="ＭＳ ゴシック"/>
      <family val="3"/>
      <charset val="128"/>
    </font>
    <font>
      <b/>
      <sz val="14"/>
      <color theme="1"/>
      <name val="ＭＳ ゴシック"/>
      <family val="3"/>
      <charset val="128"/>
    </font>
    <font>
      <sz val="11"/>
      <color theme="1"/>
      <name val="ＭＳ ゴシック"/>
      <family val="3"/>
      <charset val="128"/>
    </font>
    <font>
      <sz val="10"/>
      <color theme="1"/>
      <name val="ＭＳ ゴシック"/>
      <family val="3"/>
      <charset val="128"/>
    </font>
    <font>
      <b/>
      <u/>
      <sz val="12"/>
      <name val="ＭＳ ゴシック"/>
      <family val="3"/>
      <charset val="128"/>
    </font>
    <font>
      <b/>
      <sz val="12"/>
      <name val="ＭＳ ゴシック"/>
      <family val="3"/>
      <charset val="128"/>
    </font>
    <font>
      <b/>
      <u/>
      <sz val="14"/>
      <name val="ＭＳ ゴシック"/>
      <family val="3"/>
      <charset val="128"/>
    </font>
    <font>
      <b/>
      <sz val="14"/>
      <name val="ＭＳ ゴシック"/>
      <family val="3"/>
      <charset val="128"/>
    </font>
    <font>
      <sz val="12"/>
      <color theme="1"/>
      <name val="ＭＳ ゴシック"/>
      <family val="3"/>
      <charset val="128"/>
    </font>
    <font>
      <sz val="12"/>
      <name val="ＭＳ ゴシック"/>
      <family val="3"/>
      <charset val="128"/>
    </font>
    <font>
      <b/>
      <sz val="12"/>
      <color theme="1"/>
      <name val="ＭＳ ゴシック"/>
      <family val="3"/>
      <charset val="128"/>
    </font>
    <font>
      <sz val="12"/>
      <color theme="0"/>
      <name val="ＭＳ ゴシック"/>
      <family val="3"/>
      <charset val="128"/>
    </font>
    <font>
      <sz val="14"/>
      <color theme="1"/>
      <name val="游ゴシック"/>
      <family val="3"/>
      <charset val="128"/>
      <scheme val="minor"/>
    </font>
    <font>
      <sz val="11"/>
      <color theme="1"/>
      <name val="Wingdings"/>
      <charset val="2"/>
    </font>
    <font>
      <b/>
      <sz val="10"/>
      <name val="ＭＳ ゴシック"/>
      <family val="3"/>
      <charset val="128"/>
    </font>
    <font>
      <sz val="9"/>
      <name val="ＭＳ ゴシック"/>
      <family val="3"/>
      <charset val="128"/>
    </font>
    <font>
      <sz val="11"/>
      <name val="ＭＳ ゴシック"/>
      <family val="3"/>
      <charset val="128"/>
    </font>
    <font>
      <b/>
      <sz val="8"/>
      <name val="ＭＳ ゴシック"/>
      <family val="3"/>
      <charset val="128"/>
    </font>
    <font>
      <sz val="10"/>
      <name val="ＭＳ ゴシック"/>
      <family val="3"/>
      <charset val="128"/>
    </font>
    <font>
      <sz val="8"/>
      <name val="ＭＳ ゴシック"/>
      <family val="3"/>
      <charset val="128"/>
    </font>
    <font>
      <sz val="6"/>
      <name val="ＭＳ ゴシック"/>
      <family val="3"/>
      <charset val="128"/>
    </font>
    <font>
      <sz val="10"/>
      <name val="Wingdings"/>
      <charset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8" tint="0.79998168889431442"/>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medium">
        <color auto="1"/>
      </right>
      <top style="medium">
        <color auto="1"/>
      </top>
      <bottom style="hair">
        <color auto="1"/>
      </bottom>
      <diagonal/>
    </border>
    <border>
      <left style="medium">
        <color auto="1"/>
      </left>
      <right style="thin">
        <color auto="1"/>
      </right>
      <top/>
      <bottom/>
      <diagonal/>
    </border>
    <border>
      <left style="hair">
        <color auto="1"/>
      </left>
      <right style="medium">
        <color auto="1"/>
      </right>
      <top/>
      <bottom style="hair">
        <color auto="1"/>
      </bottom>
      <diagonal/>
    </border>
    <border>
      <left style="medium">
        <color auto="1"/>
      </left>
      <right style="thin">
        <color auto="1"/>
      </right>
      <top/>
      <bottom style="medium">
        <color auto="1"/>
      </bottom>
      <diagonal/>
    </border>
    <border>
      <left style="thin">
        <color auto="1"/>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top/>
      <bottom style="hair">
        <color auto="1"/>
      </bottom>
      <diagonal/>
    </border>
    <border>
      <left style="hair">
        <color auto="1"/>
      </left>
      <right/>
      <top style="hair">
        <color auto="1"/>
      </top>
      <bottom style="medium">
        <color auto="1"/>
      </bottom>
      <diagonal/>
    </border>
    <border>
      <left style="thin">
        <color auto="1"/>
      </left>
      <right style="thin">
        <color auto="1"/>
      </right>
      <top style="medium">
        <color auto="1"/>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auto="1"/>
      </top>
      <bottom style="thin">
        <color auto="1"/>
      </bottom>
      <diagonal/>
    </border>
    <border>
      <left/>
      <right/>
      <top/>
      <bottom style="thin">
        <color indexed="64"/>
      </bottom>
      <diagonal/>
    </border>
    <border>
      <left/>
      <right/>
      <top style="thin">
        <color indexed="64"/>
      </top>
      <bottom/>
      <diagonal/>
    </border>
    <border>
      <left style="thin">
        <color auto="1"/>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hair">
        <color indexed="64"/>
      </right>
      <top style="thin">
        <color indexed="64"/>
      </top>
      <bottom style="thin">
        <color auto="1"/>
      </bottom>
      <diagonal/>
    </border>
    <border>
      <left style="hair">
        <color auto="1"/>
      </left>
      <right style="thin">
        <color indexed="64"/>
      </right>
      <top/>
      <bottom style="thin">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9" fontId="1" fillId="0" borderId="0" applyFont="0" applyFill="0" applyBorder="0" applyAlignment="0" applyProtection="0">
      <alignment vertical="center"/>
    </xf>
  </cellStyleXfs>
  <cellXfs count="220">
    <xf numFmtId="0" fontId="0" fillId="0" borderId="0" xfId="0">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3" fillId="0" borderId="0" xfId="0" applyFont="1">
      <alignment vertical="center"/>
    </xf>
    <xf numFmtId="0" fontId="25" fillId="0" borderId="0" xfId="0" applyFont="1" applyAlignment="1">
      <alignment horizontal="center" vertical="center"/>
    </xf>
    <xf numFmtId="0" fontId="25" fillId="33" borderId="40" xfId="0" applyFont="1" applyFill="1" applyBorder="1" applyAlignment="1">
      <alignment horizontal="center" vertical="center"/>
    </xf>
    <xf numFmtId="0" fontId="25" fillId="33" borderId="22" xfId="0" applyFont="1" applyFill="1" applyBorder="1" applyAlignment="1">
      <alignment horizontal="center" vertical="center"/>
    </xf>
    <xf numFmtId="0" fontId="25" fillId="33" borderId="51" xfId="0" applyFont="1" applyFill="1" applyBorder="1" applyAlignment="1">
      <alignment horizontal="center" vertical="center"/>
    </xf>
    <xf numFmtId="0" fontId="25" fillId="33" borderId="17" xfId="0" applyFont="1" applyFill="1" applyBorder="1" applyAlignment="1">
      <alignment horizontal="center" vertical="center"/>
    </xf>
    <xf numFmtId="0" fontId="25" fillId="33" borderId="16" xfId="0" applyFont="1" applyFill="1" applyBorder="1" applyAlignment="1">
      <alignment horizontal="center" vertical="center"/>
    </xf>
    <xf numFmtId="0" fontId="25" fillId="33" borderId="18" xfId="0" applyFont="1" applyFill="1" applyBorder="1" applyAlignment="1">
      <alignment horizontal="center"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1" fillId="0" borderId="0" xfId="0" applyFont="1" applyAlignment="1">
      <alignment horizontal="center" vertical="center"/>
    </xf>
    <xf numFmtId="0" fontId="32" fillId="0" borderId="0" xfId="0" applyFont="1">
      <alignment vertical="center"/>
    </xf>
    <xf numFmtId="0" fontId="31" fillId="33" borderId="19" xfId="0" applyFont="1" applyFill="1" applyBorder="1" applyAlignment="1">
      <alignment horizontal="center" vertical="center"/>
    </xf>
    <xf numFmtId="0" fontId="31" fillId="33" borderId="20" xfId="0" applyFont="1" applyFill="1" applyBorder="1" applyAlignment="1">
      <alignment horizontal="center" vertical="center"/>
    </xf>
    <xf numFmtId="0" fontId="31" fillId="33" borderId="21" xfId="0" applyFont="1" applyFill="1" applyBorder="1" applyAlignment="1">
      <alignment horizontal="center" vertical="center"/>
    </xf>
    <xf numFmtId="0" fontId="34" fillId="0" borderId="0" xfId="0" applyFont="1">
      <alignment vertical="center"/>
    </xf>
    <xf numFmtId="0" fontId="31" fillId="33" borderId="40" xfId="0" applyFont="1" applyFill="1" applyBorder="1" applyAlignment="1">
      <alignment horizontal="center" vertical="center"/>
    </xf>
    <xf numFmtId="176" fontId="31" fillId="0" borderId="41" xfId="42" applyNumberFormat="1" applyFont="1" applyFill="1" applyBorder="1" applyAlignment="1">
      <alignment horizontal="center" vertical="center"/>
    </xf>
    <xf numFmtId="176" fontId="31" fillId="0" borderId="42" xfId="42" applyNumberFormat="1" applyFont="1" applyFill="1" applyBorder="1" applyAlignment="1">
      <alignment horizontal="center" vertical="center"/>
    </xf>
    <xf numFmtId="176" fontId="31" fillId="0" borderId="43" xfId="42" applyNumberFormat="1" applyFont="1" applyFill="1" applyBorder="1" applyAlignment="1">
      <alignment horizontal="center" vertical="center"/>
    </xf>
    <xf numFmtId="176" fontId="31" fillId="0" borderId="44" xfId="42" applyNumberFormat="1" applyFont="1" applyFill="1" applyBorder="1" applyAlignment="1">
      <alignment horizontal="center" vertical="center"/>
    </xf>
    <xf numFmtId="176" fontId="31" fillId="0" borderId="45" xfId="42" applyNumberFormat="1" applyFont="1" applyFill="1" applyBorder="1" applyAlignment="1">
      <alignment horizontal="center" vertical="center"/>
    </xf>
    <xf numFmtId="176" fontId="31" fillId="0" borderId="46" xfId="42" applyNumberFormat="1" applyFont="1" applyFill="1" applyBorder="1" applyAlignment="1">
      <alignment horizontal="center" vertical="center"/>
    </xf>
    <xf numFmtId="176" fontId="31" fillId="0" borderId="47" xfId="42" applyNumberFormat="1" applyFont="1" applyFill="1" applyBorder="1" applyAlignment="1">
      <alignment horizontal="center" vertical="center"/>
    </xf>
    <xf numFmtId="0" fontId="31" fillId="33" borderId="22" xfId="0" applyFont="1" applyFill="1" applyBorder="1" applyAlignment="1">
      <alignment horizontal="center" vertical="center"/>
    </xf>
    <xf numFmtId="10" fontId="31" fillId="0" borderId="26" xfId="42" applyNumberFormat="1" applyFont="1" applyFill="1" applyBorder="1" applyAlignment="1">
      <alignment horizontal="center" vertical="center"/>
    </xf>
    <xf numFmtId="10" fontId="31" fillId="0" borderId="27" xfId="42" applyNumberFormat="1" applyFont="1" applyFill="1" applyBorder="1" applyAlignment="1">
      <alignment horizontal="center" vertical="center"/>
    </xf>
    <xf numFmtId="10" fontId="31" fillId="0" borderId="28" xfId="42" applyNumberFormat="1" applyFont="1" applyFill="1" applyBorder="1" applyAlignment="1">
      <alignment horizontal="center" vertical="center"/>
    </xf>
    <xf numFmtId="176" fontId="31" fillId="0" borderId="26" xfId="42" applyNumberFormat="1" applyFont="1" applyFill="1" applyBorder="1" applyAlignment="1">
      <alignment horizontal="center" vertical="center"/>
    </xf>
    <xf numFmtId="176" fontId="31" fillId="0" borderId="27" xfId="42" applyNumberFormat="1" applyFont="1" applyFill="1" applyBorder="1" applyAlignment="1">
      <alignment horizontal="center" vertical="center"/>
    </xf>
    <xf numFmtId="176" fontId="31" fillId="0" borderId="28" xfId="42" applyNumberFormat="1" applyFont="1" applyFill="1" applyBorder="1" applyAlignment="1">
      <alignment horizontal="center" vertical="center"/>
    </xf>
    <xf numFmtId="176" fontId="31" fillId="0" borderId="29" xfId="0" applyNumberFormat="1" applyFont="1" applyBorder="1" applyAlignment="1">
      <alignment horizontal="center" vertical="center"/>
    </xf>
    <xf numFmtId="176" fontId="31" fillId="0" borderId="30" xfId="0" applyNumberFormat="1" applyFont="1" applyBorder="1" applyAlignment="1">
      <alignment horizontal="center" vertical="center"/>
    </xf>
    <xf numFmtId="176" fontId="31" fillId="0" borderId="31" xfId="0" applyNumberFormat="1" applyFont="1" applyBorder="1" applyAlignment="1">
      <alignment horizontal="center" vertical="center"/>
    </xf>
    <xf numFmtId="10" fontId="31" fillId="0" borderId="49" xfId="42" applyNumberFormat="1" applyFont="1" applyFill="1" applyBorder="1" applyAlignment="1">
      <alignment horizontal="center" vertical="center"/>
    </xf>
    <xf numFmtId="0" fontId="31" fillId="33" borderId="51" xfId="0" applyFont="1" applyFill="1" applyBorder="1" applyAlignment="1">
      <alignment horizontal="center" vertical="center"/>
    </xf>
    <xf numFmtId="10" fontId="31" fillId="0" borderId="52" xfId="0" applyNumberFormat="1" applyFont="1" applyBorder="1" applyAlignment="1">
      <alignment horizontal="center" vertical="center"/>
    </xf>
    <xf numFmtId="10" fontId="31" fillId="0" borderId="53" xfId="0" applyNumberFormat="1" applyFont="1" applyBorder="1" applyAlignment="1">
      <alignment horizontal="center" vertical="center"/>
    </xf>
    <xf numFmtId="10" fontId="31" fillId="0" borderId="54" xfId="0" applyNumberFormat="1" applyFont="1" applyBorder="1" applyAlignment="1">
      <alignment horizontal="center" vertical="center"/>
    </xf>
    <xf numFmtId="176" fontId="31" fillId="0" borderId="52" xfId="0" applyNumberFormat="1" applyFont="1" applyBorder="1" applyAlignment="1">
      <alignment horizontal="center" vertical="center"/>
    </xf>
    <xf numFmtId="176" fontId="31" fillId="0" borderId="53" xfId="0" applyNumberFormat="1" applyFont="1" applyBorder="1" applyAlignment="1">
      <alignment horizontal="center" vertical="center"/>
    </xf>
    <xf numFmtId="176" fontId="31" fillId="0" borderId="54" xfId="0" applyNumberFormat="1" applyFont="1" applyBorder="1" applyAlignment="1">
      <alignment horizontal="center" vertical="center"/>
    </xf>
    <xf numFmtId="178" fontId="31" fillId="0" borderId="52" xfId="0" applyNumberFormat="1" applyFont="1" applyBorder="1" applyAlignment="1">
      <alignment horizontal="center" vertical="center"/>
    </xf>
    <xf numFmtId="178" fontId="31" fillId="0" borderId="53" xfId="0" applyNumberFormat="1" applyFont="1" applyBorder="1" applyAlignment="1">
      <alignment horizontal="center" vertical="center"/>
    </xf>
    <xf numFmtId="178" fontId="31" fillId="0" borderId="54" xfId="0" applyNumberFormat="1" applyFont="1" applyBorder="1" applyAlignment="1">
      <alignment horizontal="center" vertical="center"/>
    </xf>
    <xf numFmtId="10" fontId="31" fillId="0" borderId="55" xfId="0" applyNumberFormat="1" applyFont="1" applyBorder="1" applyAlignment="1">
      <alignment horizontal="center" vertical="center"/>
    </xf>
    <xf numFmtId="176" fontId="31" fillId="0" borderId="36" xfId="42" applyNumberFormat="1" applyFont="1" applyFill="1" applyBorder="1" applyAlignment="1">
      <alignment horizontal="center" vertical="center"/>
    </xf>
    <xf numFmtId="176" fontId="31" fillId="0" borderId="37" xfId="42" applyNumberFormat="1" applyFont="1" applyFill="1" applyBorder="1" applyAlignment="1">
      <alignment horizontal="center" vertical="center"/>
    </xf>
    <xf numFmtId="176" fontId="31" fillId="0" borderId="38" xfId="42" applyNumberFormat="1" applyFont="1" applyFill="1" applyBorder="1" applyAlignment="1">
      <alignment horizontal="center" vertical="center"/>
    </xf>
    <xf numFmtId="0" fontId="34" fillId="0" borderId="0" xfId="0" applyFont="1" applyAlignment="1">
      <alignment vertical="center" shrinkToFit="1"/>
    </xf>
    <xf numFmtId="0" fontId="31" fillId="33" borderId="17" xfId="0" applyFont="1" applyFill="1" applyBorder="1" applyAlignment="1">
      <alignment horizontal="center" vertical="center"/>
    </xf>
    <xf numFmtId="10" fontId="31" fillId="0" borderId="29" xfId="0" applyNumberFormat="1" applyFont="1" applyBorder="1" applyAlignment="1">
      <alignment horizontal="center" vertical="center"/>
    </xf>
    <xf numFmtId="10" fontId="31" fillId="0" borderId="30" xfId="0" applyNumberFormat="1" applyFont="1" applyBorder="1" applyAlignment="1">
      <alignment horizontal="center" vertical="center"/>
    </xf>
    <xf numFmtId="10" fontId="31" fillId="0" borderId="31" xfId="0" applyNumberFormat="1" applyFont="1" applyBorder="1" applyAlignment="1">
      <alignment horizontal="center" vertical="center"/>
    </xf>
    <xf numFmtId="178" fontId="31" fillId="0" borderId="29" xfId="0" applyNumberFormat="1" applyFont="1" applyBorder="1" applyAlignment="1">
      <alignment horizontal="center" vertical="center"/>
    </xf>
    <xf numFmtId="178" fontId="31" fillId="0" borderId="30" xfId="0" applyNumberFormat="1" applyFont="1" applyBorder="1" applyAlignment="1">
      <alignment horizontal="center" vertical="center"/>
    </xf>
    <xf numFmtId="178" fontId="31" fillId="0" borderId="31" xfId="0" applyNumberFormat="1" applyFont="1" applyBorder="1" applyAlignment="1">
      <alignment horizontal="center" vertical="center"/>
    </xf>
    <xf numFmtId="0" fontId="31" fillId="33" borderId="16" xfId="0" applyFont="1" applyFill="1" applyBorder="1" applyAlignment="1">
      <alignment horizontal="center" vertical="center"/>
    </xf>
    <xf numFmtId="176" fontId="31" fillId="0" borderId="23" xfId="42" applyNumberFormat="1" applyFont="1" applyFill="1" applyBorder="1" applyAlignment="1">
      <alignment horizontal="center" vertical="center"/>
    </xf>
    <xf numFmtId="176" fontId="31" fillId="0" borderId="24" xfId="42" applyNumberFormat="1" applyFont="1" applyFill="1" applyBorder="1" applyAlignment="1">
      <alignment horizontal="center" vertical="center"/>
    </xf>
    <xf numFmtId="176" fontId="31" fillId="0" borderId="25" xfId="42" applyNumberFormat="1" applyFont="1" applyFill="1" applyBorder="1" applyAlignment="1">
      <alignment horizontal="center" vertical="center"/>
    </xf>
    <xf numFmtId="176" fontId="31" fillId="0" borderId="19" xfId="42" applyNumberFormat="1" applyFont="1" applyFill="1" applyBorder="1" applyAlignment="1">
      <alignment horizontal="center" vertical="center"/>
    </xf>
    <xf numFmtId="176" fontId="31" fillId="0" borderId="20" xfId="42" applyNumberFormat="1" applyFont="1" applyFill="1" applyBorder="1" applyAlignment="1">
      <alignment horizontal="center" vertical="center"/>
    </xf>
    <xf numFmtId="176" fontId="31" fillId="0" borderId="21" xfId="42" applyNumberFormat="1" applyFont="1" applyFill="1" applyBorder="1" applyAlignment="1">
      <alignment horizontal="center" vertical="center"/>
    </xf>
    <xf numFmtId="0" fontId="31" fillId="33" borderId="18" xfId="0" applyFont="1" applyFill="1" applyBorder="1" applyAlignment="1">
      <alignment horizontal="center" vertical="center"/>
    </xf>
    <xf numFmtId="10" fontId="31" fillId="0" borderId="32" xfId="0" applyNumberFormat="1" applyFont="1" applyBorder="1" applyAlignment="1">
      <alignment horizontal="center" vertical="center"/>
    </xf>
    <xf numFmtId="10" fontId="31" fillId="0" borderId="33" xfId="0" applyNumberFormat="1" applyFont="1" applyBorder="1" applyAlignment="1">
      <alignment horizontal="center" vertical="center"/>
    </xf>
    <xf numFmtId="10" fontId="31" fillId="0" borderId="34" xfId="0" applyNumberFormat="1" applyFont="1" applyBorder="1" applyAlignment="1">
      <alignment horizontal="center" vertical="center"/>
    </xf>
    <xf numFmtId="176" fontId="31" fillId="0" borderId="32" xfId="0" applyNumberFormat="1" applyFont="1" applyBorder="1" applyAlignment="1">
      <alignment horizontal="center" vertical="center"/>
    </xf>
    <xf numFmtId="176" fontId="31" fillId="0" borderId="33" xfId="0" applyNumberFormat="1" applyFont="1" applyBorder="1" applyAlignment="1">
      <alignment horizontal="center" vertical="center"/>
    </xf>
    <xf numFmtId="176" fontId="31" fillId="0" borderId="34" xfId="0" applyNumberFormat="1" applyFont="1" applyBorder="1" applyAlignment="1">
      <alignment horizontal="center" vertical="center"/>
    </xf>
    <xf numFmtId="0" fontId="31" fillId="0" borderId="0" xfId="0" applyFont="1" applyAlignment="1">
      <alignment vertical="top"/>
    </xf>
    <xf numFmtId="10" fontId="31" fillId="0" borderId="0" xfId="0" applyNumberFormat="1" applyFont="1" applyAlignment="1">
      <alignment horizontal="center" vertical="center"/>
    </xf>
    <xf numFmtId="176" fontId="31" fillId="0" borderId="0" xfId="0" applyNumberFormat="1" applyFont="1" applyAlignment="1">
      <alignment horizontal="center" vertical="center"/>
    </xf>
    <xf numFmtId="177" fontId="31" fillId="0" borderId="0" xfId="0" applyNumberFormat="1" applyFont="1" applyAlignment="1">
      <alignment horizontal="center" vertical="center"/>
    </xf>
    <xf numFmtId="178" fontId="31" fillId="0" borderId="0" xfId="0" applyNumberFormat="1" applyFont="1" applyAlignment="1">
      <alignment horizontal="center" vertical="center"/>
    </xf>
    <xf numFmtId="0" fontId="31" fillId="0" borderId="0" xfId="0" applyFont="1" applyAlignment="1">
      <alignment vertical="center" wrapText="1"/>
    </xf>
    <xf numFmtId="0" fontId="31" fillId="0" borderId="35" xfId="0" applyFont="1" applyBorder="1">
      <alignment vertical="center"/>
    </xf>
    <xf numFmtId="0" fontId="26" fillId="33" borderId="40" xfId="0" applyFont="1" applyFill="1" applyBorder="1" applyAlignment="1">
      <alignment horizontal="center" vertical="center"/>
    </xf>
    <xf numFmtId="0" fontId="26" fillId="33" borderId="22" xfId="0" applyFont="1" applyFill="1" applyBorder="1" applyAlignment="1">
      <alignment horizontal="center" vertical="center"/>
    </xf>
    <xf numFmtId="0" fontId="26" fillId="33" borderId="51" xfId="0" applyFont="1" applyFill="1" applyBorder="1" applyAlignment="1">
      <alignment horizontal="center" vertical="center"/>
    </xf>
    <xf numFmtId="0" fontId="26" fillId="33" borderId="17" xfId="0" applyFont="1" applyFill="1" applyBorder="1" applyAlignment="1">
      <alignment horizontal="center" vertical="center"/>
    </xf>
    <xf numFmtId="0" fontId="26" fillId="33" borderId="16" xfId="0" applyFont="1" applyFill="1" applyBorder="1" applyAlignment="1">
      <alignment horizontal="center" vertical="center"/>
    </xf>
    <xf numFmtId="0" fontId="26" fillId="33" borderId="18" xfId="0" applyFont="1" applyFill="1" applyBorder="1" applyAlignment="1">
      <alignment horizontal="center" vertical="center"/>
    </xf>
    <xf numFmtId="0" fontId="28" fillId="0" borderId="0" xfId="0" applyFont="1" applyAlignment="1">
      <alignment vertical="top"/>
    </xf>
    <xf numFmtId="176" fontId="31" fillId="0" borderId="56" xfId="42" applyNumberFormat="1" applyFont="1" applyFill="1" applyBorder="1" applyAlignment="1">
      <alignment horizontal="center" vertical="center"/>
    </xf>
    <xf numFmtId="10" fontId="31" fillId="0" borderId="57" xfId="42" applyNumberFormat="1" applyFont="1" applyFill="1" applyBorder="1" applyAlignment="1">
      <alignment horizontal="center" vertical="center"/>
    </xf>
    <xf numFmtId="10" fontId="31" fillId="0" borderId="58" xfId="0" applyNumberFormat="1" applyFont="1" applyBorder="1" applyAlignment="1">
      <alignment horizontal="center" vertical="center"/>
    </xf>
    <xf numFmtId="0" fontId="31" fillId="0" borderId="0" xfId="0" applyFont="1" applyAlignment="1">
      <alignment horizontal="left" vertical="center" wrapText="1"/>
    </xf>
    <xf numFmtId="0" fontId="35" fillId="0" borderId="0" xfId="0" applyFont="1">
      <alignment vertical="center"/>
    </xf>
    <xf numFmtId="0" fontId="26" fillId="0" borderId="0" xfId="0" applyFont="1" applyAlignment="1">
      <alignment horizontal="left" vertical="center" wrapText="1"/>
    </xf>
    <xf numFmtId="179" fontId="31" fillId="0" borderId="29" xfId="0" applyNumberFormat="1" applyFont="1" applyBorder="1" applyAlignment="1">
      <alignment horizontal="center" vertical="center"/>
    </xf>
    <xf numFmtId="179" fontId="31" fillId="0" borderId="30" xfId="0" applyNumberFormat="1" applyFont="1" applyBorder="1" applyAlignment="1">
      <alignment horizontal="center" vertical="center"/>
    </xf>
    <xf numFmtId="179" fontId="31" fillId="0" borderId="31" xfId="0" applyNumberFormat="1" applyFont="1" applyBorder="1" applyAlignment="1">
      <alignment horizontal="center" vertical="center"/>
    </xf>
    <xf numFmtId="179" fontId="31" fillId="0" borderId="52" xfId="0" applyNumberFormat="1" applyFont="1" applyBorder="1" applyAlignment="1">
      <alignment horizontal="center" vertical="center"/>
    </xf>
    <xf numFmtId="179" fontId="31" fillId="0" borderId="53" xfId="0" applyNumberFormat="1" applyFont="1" applyBorder="1" applyAlignment="1">
      <alignment horizontal="center" vertical="center"/>
    </xf>
    <xf numFmtId="179" fontId="31" fillId="0" borderId="54" xfId="0" applyNumberFormat="1" applyFont="1" applyBorder="1" applyAlignment="1">
      <alignment horizontal="center" vertical="center"/>
    </xf>
    <xf numFmtId="179" fontId="31" fillId="0" borderId="26" xfId="42" applyNumberFormat="1" applyFont="1" applyFill="1" applyBorder="1" applyAlignment="1">
      <alignment horizontal="center" vertical="center"/>
    </xf>
    <xf numFmtId="179" fontId="31" fillId="0" borderId="27" xfId="42" applyNumberFormat="1" applyFont="1" applyFill="1" applyBorder="1" applyAlignment="1">
      <alignment horizontal="center" vertical="center"/>
    </xf>
    <xf numFmtId="179" fontId="31" fillId="0" borderId="28" xfId="42" applyNumberFormat="1" applyFont="1" applyFill="1" applyBorder="1" applyAlignment="1">
      <alignment horizontal="center" vertical="center"/>
    </xf>
    <xf numFmtId="0" fontId="0" fillId="0" borderId="0" xfId="0" applyAlignment="1">
      <alignment horizontal="left" vertical="center" wrapText="1"/>
    </xf>
    <xf numFmtId="179" fontId="31" fillId="0" borderId="32" xfId="0" applyNumberFormat="1" applyFont="1" applyBorder="1" applyAlignment="1">
      <alignment horizontal="center" vertical="center"/>
    </xf>
    <xf numFmtId="179" fontId="31" fillId="0" borderId="33" xfId="0" applyNumberFormat="1" applyFont="1" applyBorder="1" applyAlignment="1">
      <alignment horizontal="center" vertical="center"/>
    </xf>
    <xf numFmtId="179" fontId="31" fillId="0" borderId="34" xfId="0" applyNumberFormat="1" applyFont="1" applyBorder="1" applyAlignment="1">
      <alignment horizontal="center" vertical="center"/>
    </xf>
    <xf numFmtId="178" fontId="31" fillId="0" borderId="29" xfId="42" applyNumberFormat="1" applyFont="1" applyFill="1" applyBorder="1" applyAlignment="1">
      <alignment horizontal="center" vertical="center"/>
    </xf>
    <xf numFmtId="178" fontId="31" fillId="0" borderId="30" xfId="42" applyNumberFormat="1" applyFont="1" applyFill="1" applyBorder="1" applyAlignment="1">
      <alignment horizontal="center" vertical="center"/>
    </xf>
    <xf numFmtId="178" fontId="31" fillId="0" borderId="31" xfId="42" applyNumberFormat="1" applyFont="1" applyFill="1" applyBorder="1" applyAlignment="1">
      <alignment horizontal="center" vertical="center"/>
    </xf>
    <xf numFmtId="178" fontId="31" fillId="0" borderId="32" xfId="0" applyNumberFormat="1" applyFont="1" applyBorder="1" applyAlignment="1">
      <alignment horizontal="center" vertical="center"/>
    </xf>
    <xf numFmtId="178" fontId="31" fillId="0" borderId="33" xfId="0" applyNumberFormat="1" applyFont="1" applyBorder="1" applyAlignment="1">
      <alignment horizontal="center" vertical="center"/>
    </xf>
    <xf numFmtId="178" fontId="31" fillId="0" borderId="34" xfId="0" applyNumberFormat="1" applyFont="1" applyBorder="1" applyAlignment="1">
      <alignment horizontal="center" vertical="center"/>
    </xf>
    <xf numFmtId="0" fontId="31" fillId="34" borderId="11" xfId="0" applyFont="1" applyFill="1" applyBorder="1" applyAlignment="1">
      <alignment horizontal="center" vertical="center"/>
    </xf>
    <xf numFmtId="0" fontId="33" fillId="33" borderId="11" xfId="0" applyFont="1" applyFill="1" applyBorder="1" applyAlignment="1">
      <alignment vertical="center" wrapText="1"/>
    </xf>
    <xf numFmtId="0" fontId="31" fillId="34" borderId="12" xfId="0" applyFont="1" applyFill="1" applyBorder="1" applyAlignment="1">
      <alignment vertical="top"/>
    </xf>
    <xf numFmtId="0" fontId="31" fillId="34" borderId="15" xfId="0" applyFont="1" applyFill="1" applyBorder="1" applyAlignment="1">
      <alignment vertical="top"/>
    </xf>
    <xf numFmtId="0" fontId="31" fillId="34" borderId="10" xfId="0" applyFont="1" applyFill="1" applyBorder="1" applyAlignment="1">
      <alignment vertical="top"/>
    </xf>
    <xf numFmtId="0" fontId="31" fillId="34" borderId="12" xfId="0" applyFont="1" applyFill="1" applyBorder="1" applyAlignment="1">
      <alignment horizontal="center" vertical="top"/>
    </xf>
    <xf numFmtId="0" fontId="33" fillId="33" borderId="11" xfId="0" applyFont="1" applyFill="1" applyBorder="1" applyAlignment="1">
      <alignment horizontal="center" vertical="center" wrapText="1"/>
    </xf>
    <xf numFmtId="0" fontId="31" fillId="34" borderId="59" xfId="0" applyFont="1" applyFill="1" applyBorder="1" applyAlignment="1">
      <alignment vertical="top"/>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38" fillId="0" borderId="0" xfId="0" applyFont="1" applyAlignment="1">
      <alignment horizontal="center" vertical="center"/>
    </xf>
    <xf numFmtId="0" fontId="42" fillId="0" borderId="12" xfId="0" applyFont="1" applyBorder="1" applyAlignment="1">
      <alignment horizontal="center" vertical="center"/>
    </xf>
    <xf numFmtId="0" fontId="42" fillId="0" borderId="11" xfId="0" applyFont="1" applyBorder="1">
      <alignment vertical="center"/>
    </xf>
    <xf numFmtId="0" fontId="43" fillId="0" borderId="61" xfId="0" applyFont="1" applyBorder="1" applyAlignment="1">
      <alignment horizontal="left" vertical="center" wrapText="1"/>
    </xf>
    <xf numFmtId="10" fontId="41" fillId="36" borderId="60" xfId="0" applyNumberFormat="1" applyFont="1" applyFill="1" applyBorder="1" applyProtection="1">
      <alignment vertical="center"/>
      <protection locked="0"/>
    </xf>
    <xf numFmtId="0" fontId="42" fillId="0" borderId="11" xfId="0" applyFont="1" applyBorder="1" applyAlignment="1">
      <alignment horizontal="center" vertical="center"/>
    </xf>
    <xf numFmtId="0" fontId="44" fillId="0" borderId="61" xfId="0" applyFont="1" applyBorder="1" applyAlignment="1">
      <alignment horizontal="center" vertical="center"/>
    </xf>
    <xf numFmtId="10" fontId="42" fillId="0" borderId="62" xfId="0" applyNumberFormat="1" applyFont="1" applyBorder="1">
      <alignment vertical="center"/>
    </xf>
    <xf numFmtId="0" fontId="41" fillId="0" borderId="60" xfId="0" applyFont="1" applyBorder="1" applyAlignment="1">
      <alignment horizontal="center" vertical="center"/>
    </xf>
    <xf numFmtId="0" fontId="42" fillId="0" borderId="60" xfId="0" applyFont="1" applyBorder="1" applyAlignment="1">
      <alignment horizontal="center" vertical="center"/>
    </xf>
    <xf numFmtId="0" fontId="42" fillId="0" borderId="60" xfId="0" applyFont="1" applyBorder="1" applyAlignment="1">
      <alignment vertical="center" wrapText="1"/>
    </xf>
    <xf numFmtId="0" fontId="42" fillId="0" borderId="10" xfId="0" applyFont="1" applyBorder="1">
      <alignment vertical="center"/>
    </xf>
    <xf numFmtId="10" fontId="42" fillId="0" borderId="63" xfId="0" applyNumberFormat="1" applyFont="1" applyBorder="1">
      <alignment vertical="center"/>
    </xf>
    <xf numFmtId="0" fontId="44" fillId="0" borderId="14" xfId="0" applyFont="1" applyBorder="1" applyAlignment="1">
      <alignment horizontal="center" vertical="center"/>
    </xf>
    <xf numFmtId="0" fontId="42" fillId="0" borderId="15" xfId="0" applyFont="1" applyBorder="1" applyAlignment="1">
      <alignment horizontal="center" vertical="center"/>
    </xf>
    <xf numFmtId="10" fontId="41" fillId="36" borderId="60" xfId="0" applyNumberFormat="1" applyFont="1" applyFill="1" applyBorder="1" applyAlignment="1" applyProtection="1">
      <alignment vertical="center" wrapText="1"/>
      <protection locked="0"/>
    </xf>
    <xf numFmtId="0" fontId="42" fillId="0" borderId="11"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15" xfId="0" applyFont="1" applyBorder="1">
      <alignment vertical="center"/>
    </xf>
    <xf numFmtId="181" fontId="41" fillId="36" borderId="60" xfId="0" applyNumberFormat="1" applyFont="1" applyFill="1" applyBorder="1" applyProtection="1">
      <alignment vertical="center"/>
      <protection locked="0"/>
    </xf>
    <xf numFmtId="178" fontId="42" fillId="0" borderId="63" xfId="0" applyNumberFormat="1" applyFont="1" applyBorder="1">
      <alignment vertical="center"/>
    </xf>
    <xf numFmtId="178" fontId="42" fillId="0" borderId="62" xfId="0" applyNumberFormat="1" applyFont="1" applyBorder="1">
      <alignment vertical="center"/>
    </xf>
    <xf numFmtId="0" fontId="42" fillId="0" borderId="11" xfId="0" applyFont="1" applyBorder="1" applyAlignment="1">
      <alignment horizontal="center" vertical="center" shrinkToFit="1"/>
    </xf>
    <xf numFmtId="180" fontId="42" fillId="0" borderId="63" xfId="0" applyNumberFormat="1" applyFont="1" applyBorder="1" applyAlignment="1">
      <alignment vertical="center" shrinkToFit="1"/>
    </xf>
    <xf numFmtId="180" fontId="42" fillId="0" borderId="62" xfId="0" applyNumberFormat="1" applyFont="1" applyBorder="1" applyAlignment="1">
      <alignment vertical="center" shrinkToFit="1"/>
    </xf>
    <xf numFmtId="182" fontId="41" fillId="36" borderId="60" xfId="0" applyNumberFormat="1" applyFont="1" applyFill="1" applyBorder="1" applyAlignment="1" applyProtection="1">
      <alignment vertical="center" shrinkToFit="1"/>
      <protection locked="0"/>
    </xf>
    <xf numFmtId="176" fontId="42" fillId="0" borderId="63" xfId="0" applyNumberFormat="1" applyFont="1" applyBorder="1" applyAlignment="1">
      <alignment vertical="center" shrinkToFit="1"/>
    </xf>
    <xf numFmtId="182" fontId="42" fillId="0" borderId="62" xfId="0" applyNumberFormat="1" applyFont="1" applyBorder="1" applyAlignment="1">
      <alignment vertical="center" shrinkToFit="1"/>
    </xf>
    <xf numFmtId="10" fontId="42" fillId="0" borderId="71" xfId="0" applyNumberFormat="1" applyFont="1" applyBorder="1">
      <alignment vertical="center"/>
    </xf>
    <xf numFmtId="49" fontId="38" fillId="0" borderId="0" xfId="0" applyNumberFormat="1" applyFont="1">
      <alignment vertical="center"/>
    </xf>
    <xf numFmtId="0" fontId="42" fillId="0" borderId="60" xfId="0" applyFont="1" applyBorder="1" applyAlignment="1">
      <alignment horizontal="center" vertical="center"/>
    </xf>
    <xf numFmtId="0" fontId="42" fillId="0" borderId="11" xfId="0" applyFont="1" applyBorder="1" applyAlignment="1">
      <alignment horizontal="center" vertical="center"/>
    </xf>
    <xf numFmtId="0" fontId="41" fillId="0" borderId="64" xfId="0" applyFont="1" applyBorder="1" applyAlignment="1">
      <alignment horizontal="center" vertical="center"/>
    </xf>
    <xf numFmtId="0" fontId="41" fillId="0" borderId="13" xfId="0" applyFont="1" applyBorder="1" applyAlignment="1">
      <alignment horizontal="center" vertical="center"/>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72" xfId="0" applyFont="1" applyBorder="1" applyAlignment="1">
      <alignment horizontal="center" vertical="center" wrapText="1"/>
    </xf>
    <xf numFmtId="0" fontId="41" fillId="36" borderId="64" xfId="0" applyFont="1" applyFill="1" applyBorder="1" applyAlignment="1" applyProtection="1">
      <alignment horizontal="center" vertical="center" shrinkToFit="1"/>
      <protection locked="0"/>
    </xf>
    <xf numFmtId="0" fontId="41" fillId="36" borderId="13" xfId="0" applyFont="1" applyFill="1" applyBorder="1" applyAlignment="1" applyProtection="1">
      <alignment horizontal="center" vertical="center" shrinkToFit="1"/>
      <protection locked="0"/>
    </xf>
    <xf numFmtId="0" fontId="42" fillId="0" borderId="1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66" xfId="0" applyFont="1" applyBorder="1" applyAlignment="1">
      <alignment horizontal="center" vertical="center" wrapText="1"/>
    </xf>
    <xf numFmtId="0" fontId="42" fillId="0" borderId="65" xfId="0" applyFont="1" applyBorder="1" applyAlignment="1">
      <alignment horizontal="center" vertical="center" wrapText="1"/>
    </xf>
    <xf numFmtId="0" fontId="42" fillId="0" borderId="68" xfId="0" applyFont="1" applyBorder="1" applyAlignment="1">
      <alignment horizontal="center" vertical="center" wrapText="1"/>
    </xf>
    <xf numFmtId="0" fontId="42" fillId="0" borderId="64" xfId="0" applyFont="1" applyBorder="1" applyAlignment="1">
      <alignment horizontal="center" vertical="center" wrapText="1"/>
    </xf>
    <xf numFmtId="0" fontId="42" fillId="0" borderId="67" xfId="0" applyFont="1" applyBorder="1" applyAlignment="1">
      <alignment horizontal="center" vertical="center" wrapText="1"/>
    </xf>
    <xf numFmtId="0" fontId="42" fillId="0" borderId="69" xfId="0" applyFont="1" applyBorder="1" applyAlignment="1">
      <alignment horizontal="center" vertical="center" wrapText="1"/>
    </xf>
    <xf numFmtId="0" fontId="42" fillId="0" borderId="66" xfId="0" applyFont="1" applyBorder="1" applyAlignment="1">
      <alignment horizontal="center" vertical="center"/>
    </xf>
    <xf numFmtId="0" fontId="42" fillId="0" borderId="67" xfId="0" applyFont="1" applyBorder="1" applyAlignment="1">
      <alignment horizontal="center" vertical="center"/>
    </xf>
    <xf numFmtId="0" fontId="42" fillId="0" borderId="70" xfId="0" applyFont="1" applyBorder="1" applyAlignment="1">
      <alignment horizontal="center" vertical="center"/>
    </xf>
    <xf numFmtId="0" fontId="42" fillId="0" borderId="35" xfId="0" applyFont="1" applyBorder="1" applyAlignment="1">
      <alignment horizontal="center" vertical="center"/>
    </xf>
    <xf numFmtId="0" fontId="42" fillId="0" borderId="68" xfId="0" applyFont="1" applyBorder="1" applyAlignment="1">
      <alignment horizontal="center" vertical="center"/>
    </xf>
    <xf numFmtId="0" fontId="42" fillId="0" borderId="69" xfId="0"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31" fillId="0" borderId="0" xfId="0" applyFont="1" applyAlignment="1">
      <alignment horizontal="left" vertical="center" wrapText="1"/>
    </xf>
    <xf numFmtId="0" fontId="31" fillId="0" borderId="35" xfId="0" applyFont="1" applyBorder="1" applyAlignment="1">
      <alignment horizontal="left" vertical="center"/>
    </xf>
    <xf numFmtId="0" fontId="31" fillId="0" borderId="0" xfId="0" applyFont="1" applyAlignment="1">
      <alignment horizontal="left" vertical="center"/>
    </xf>
    <xf numFmtId="0" fontId="19" fillId="0" borderId="0" xfId="0" applyFont="1" applyAlignment="1">
      <alignment horizontal="center" vertical="center"/>
    </xf>
    <xf numFmtId="0" fontId="19" fillId="0" borderId="0" xfId="0" applyFont="1">
      <alignment vertical="center"/>
    </xf>
    <xf numFmtId="0" fontId="22"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left" vertical="center" wrapText="1"/>
    </xf>
    <xf numFmtId="0" fontId="31" fillId="34" borderId="12" xfId="0" applyFont="1" applyFill="1" applyBorder="1" applyAlignment="1">
      <alignment horizontal="left" vertical="top"/>
    </xf>
    <xf numFmtId="0" fontId="0" fillId="0" borderId="15" xfId="0" applyBorder="1" applyAlignment="1">
      <alignment horizontal="left" vertical="top"/>
    </xf>
    <xf numFmtId="0" fontId="0" fillId="0" borderId="10" xfId="0" applyBorder="1" applyAlignment="1">
      <alignment horizontal="left" vertical="top"/>
    </xf>
    <xf numFmtId="0" fontId="31" fillId="34" borderId="59" xfId="0" applyFont="1" applyFill="1" applyBorder="1" applyAlignment="1">
      <alignment horizontal="left" vertical="top"/>
    </xf>
    <xf numFmtId="0" fontId="31" fillId="34" borderId="15" xfId="0" applyFont="1" applyFill="1" applyBorder="1" applyAlignment="1">
      <alignment horizontal="left" vertical="top"/>
    </xf>
    <xf numFmtId="0" fontId="31" fillId="34" borderId="10" xfId="0" applyFont="1" applyFill="1" applyBorder="1" applyAlignment="1">
      <alignment horizontal="left" vertical="top"/>
    </xf>
    <xf numFmtId="0" fontId="31" fillId="35" borderId="11" xfId="0" applyFont="1" applyFill="1" applyBorder="1" applyAlignment="1">
      <alignment horizontal="center" vertical="center"/>
    </xf>
    <xf numFmtId="0" fontId="31" fillId="35" borderId="13" xfId="0" applyFont="1" applyFill="1" applyBorder="1" applyAlignment="1">
      <alignment horizontal="center" vertical="center"/>
    </xf>
    <xf numFmtId="0" fontId="31" fillId="35" borderId="14" xfId="0" applyFont="1" applyFill="1" applyBorder="1" applyAlignment="1">
      <alignment horizontal="center" vertical="center"/>
    </xf>
    <xf numFmtId="0" fontId="31" fillId="34" borderId="11" xfId="0" applyFont="1" applyFill="1" applyBorder="1" applyAlignment="1">
      <alignment horizontal="center" vertical="center"/>
    </xf>
    <xf numFmtId="0" fontId="31" fillId="34" borderId="13" xfId="0" applyFont="1" applyFill="1" applyBorder="1" applyAlignment="1">
      <alignment horizontal="center" vertical="center"/>
    </xf>
    <xf numFmtId="0" fontId="31" fillId="34" borderId="39" xfId="0" applyFont="1" applyFill="1" applyBorder="1" applyAlignment="1">
      <alignment horizontal="left" vertical="top"/>
    </xf>
    <xf numFmtId="0" fontId="0" fillId="0" borderId="48" xfId="0" applyBorder="1" applyAlignment="1">
      <alignment horizontal="left" vertical="top"/>
    </xf>
    <xf numFmtId="0" fontId="0" fillId="0" borderId="50" xfId="0" applyBorder="1" applyAlignment="1">
      <alignment horizontal="left" vertical="top"/>
    </xf>
    <xf numFmtId="0" fontId="31" fillId="33" borderId="11" xfId="0" applyFont="1" applyFill="1" applyBorder="1" applyAlignment="1">
      <alignment horizontal="center" vertical="center"/>
    </xf>
    <xf numFmtId="0" fontId="31" fillId="33" borderId="13" xfId="0" applyFont="1" applyFill="1" applyBorder="1" applyAlignment="1">
      <alignment horizontal="center" vertical="center"/>
    </xf>
    <xf numFmtId="0" fontId="31" fillId="33" borderId="14" xfId="0" applyFont="1" applyFill="1" applyBorder="1" applyAlignment="1">
      <alignment horizontal="center" vertical="center"/>
    </xf>
    <xf numFmtId="0" fontId="33" fillId="33" borderId="11" xfId="0" applyFont="1" applyFill="1" applyBorder="1" applyAlignment="1">
      <alignment horizontal="center" vertical="center"/>
    </xf>
    <xf numFmtId="0" fontId="33" fillId="33" borderId="13" xfId="0" applyFont="1" applyFill="1" applyBorder="1" applyAlignment="1">
      <alignment horizontal="center" vertical="center"/>
    </xf>
    <xf numFmtId="0" fontId="33" fillId="33" borderId="14" xfId="0" applyFont="1" applyFill="1" applyBorder="1" applyAlignment="1">
      <alignment horizontal="center" vertical="center"/>
    </xf>
    <xf numFmtId="0" fontId="31" fillId="33" borderId="11" xfId="0" applyFont="1" applyFill="1" applyBorder="1" applyAlignment="1">
      <alignment horizontal="center" vertical="center" wrapText="1"/>
    </xf>
    <xf numFmtId="0" fontId="31" fillId="33" borderId="13" xfId="0" applyFont="1" applyFill="1" applyBorder="1" applyAlignment="1">
      <alignment horizontal="center" vertical="center" wrapText="1"/>
    </xf>
    <xf numFmtId="0" fontId="31" fillId="33" borderId="14" xfId="0" applyFont="1" applyFill="1" applyBorder="1" applyAlignment="1">
      <alignment horizontal="center" vertical="center" wrapText="1"/>
    </xf>
    <xf numFmtId="0" fontId="0" fillId="0" borderId="0" xfId="0" applyAlignment="1">
      <alignment horizontal="left" vertical="center" wrapText="1"/>
    </xf>
    <xf numFmtId="0" fontId="31" fillId="34" borderId="48" xfId="0" applyFont="1" applyFill="1" applyBorder="1" applyAlignment="1">
      <alignment horizontal="left" vertical="top"/>
    </xf>
    <xf numFmtId="0" fontId="31" fillId="34" borderId="50" xfId="0" applyFont="1" applyFill="1" applyBorder="1" applyAlignment="1">
      <alignment horizontal="left" vertical="top"/>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58</xdr:col>
      <xdr:colOff>914400</xdr:colOff>
      <xdr:row>9</xdr:row>
      <xdr:rowOff>0</xdr:rowOff>
    </xdr:from>
    <xdr:to>
      <xdr:col>59</xdr:col>
      <xdr:colOff>63600</xdr:colOff>
      <xdr:row>9</xdr:row>
      <xdr:rowOff>216000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452360" y="2080260"/>
          <a:ext cx="636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en-US" altLang="ja-JP" sz="1100"/>
            <a:t>*2</a:t>
          </a:r>
          <a:endParaRPr kumimoji="1" lang="ja-JP" altLang="en-US" sz="1100"/>
        </a:p>
      </xdr:txBody>
    </xdr:sp>
    <xdr:clientData/>
  </xdr:twoCellAnchor>
  <xdr:twoCellAnchor>
    <xdr:from>
      <xdr:col>57</xdr:col>
      <xdr:colOff>914400</xdr:colOff>
      <xdr:row>9</xdr:row>
      <xdr:rowOff>0</xdr:rowOff>
    </xdr:from>
    <xdr:to>
      <xdr:col>58</xdr:col>
      <xdr:colOff>63600</xdr:colOff>
      <xdr:row>9</xdr:row>
      <xdr:rowOff>216000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6781800" y="2080260"/>
          <a:ext cx="636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en-US" altLang="ja-JP" sz="1100"/>
            <a:t>*1</a:t>
          </a:r>
          <a:endParaRPr kumimoji="1" lang="ja-JP" altLang="en-US" sz="1100"/>
        </a:p>
      </xdr:txBody>
    </xdr:sp>
    <xdr:clientData/>
  </xdr:twoCellAnchor>
  <xdr:twoCellAnchor>
    <xdr:from>
      <xdr:col>59</xdr:col>
      <xdr:colOff>971550</xdr:colOff>
      <xdr:row>9</xdr:row>
      <xdr:rowOff>0</xdr:rowOff>
    </xdr:from>
    <xdr:to>
      <xdr:col>60</xdr:col>
      <xdr:colOff>120750</xdr:colOff>
      <xdr:row>10</xdr:row>
      <xdr:rowOff>4545</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65484375" y="1933575"/>
          <a:ext cx="273150" cy="185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en-US" altLang="ja-JP" sz="1100"/>
            <a:t>*3</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tabSelected="1" view="pageBreakPreview" zoomScale="110" zoomScaleNormal="110" zoomScaleSheetLayoutView="110" workbookViewId="0"/>
  </sheetViews>
  <sheetFormatPr defaultRowHeight="13.5" x14ac:dyDescent="0.4"/>
  <cols>
    <col min="1" max="1" width="6.125" style="128" customWidth="1"/>
    <col min="2" max="2" width="21.75" style="128" customWidth="1"/>
    <col min="3" max="3" width="5.125" style="128" customWidth="1"/>
    <col min="4" max="4" width="13.875" style="128" customWidth="1"/>
    <col min="5" max="5" width="7" style="128" customWidth="1"/>
    <col min="6" max="6" width="3.75" style="128" customWidth="1"/>
    <col min="7" max="7" width="7" style="128" customWidth="1"/>
    <col min="8" max="8" width="3.75" style="128" customWidth="1"/>
    <col min="9" max="9" width="7" style="128" customWidth="1"/>
    <col min="10" max="10" width="3.75" style="128" customWidth="1"/>
    <col min="11" max="11" width="16.625" style="128" customWidth="1"/>
    <col min="12" max="12" width="51.5" style="128" customWidth="1"/>
    <col min="13" max="13" width="55.625" style="128" customWidth="1"/>
    <col min="14" max="16384" width="9" style="128"/>
  </cols>
  <sheetData>
    <row r="1" spans="1:32" x14ac:dyDescent="0.4">
      <c r="A1" s="126" t="s">
        <v>325</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row>
    <row r="2" spans="1:32" x14ac:dyDescent="0.4">
      <c r="A2" s="126" t="s">
        <v>298</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row>
    <row r="3" spans="1:32" ht="18.75" customHeight="1" x14ac:dyDescent="0.4">
      <c r="A3" s="129"/>
      <c r="B3" s="127"/>
      <c r="C3" s="127"/>
      <c r="D3" s="127"/>
      <c r="E3" s="127"/>
      <c r="F3" s="127"/>
      <c r="G3" s="162" t="s">
        <v>267</v>
      </c>
      <c r="H3" s="162"/>
      <c r="I3" s="162"/>
      <c r="J3" s="167"/>
      <c r="K3" s="167"/>
      <c r="L3" s="127"/>
      <c r="M3" s="127"/>
      <c r="N3" s="127"/>
      <c r="O3" s="127"/>
      <c r="P3" s="127"/>
      <c r="Q3" s="127"/>
      <c r="R3" s="127"/>
      <c r="S3" s="127"/>
      <c r="T3" s="127"/>
      <c r="U3" s="127"/>
      <c r="V3" s="127"/>
      <c r="W3" s="127"/>
      <c r="X3" s="127"/>
      <c r="Y3" s="127"/>
      <c r="Z3" s="127"/>
      <c r="AA3" s="127"/>
      <c r="AB3" s="127"/>
      <c r="AC3" s="127"/>
      <c r="AD3" s="127"/>
      <c r="AE3" s="127"/>
      <c r="AF3" s="127"/>
    </row>
    <row r="4" spans="1:32" ht="18.75" customHeight="1" x14ac:dyDescent="0.4">
      <c r="A4" s="129"/>
      <c r="B4" s="127"/>
      <c r="C4" s="127"/>
      <c r="D4" s="127"/>
      <c r="E4" s="127"/>
      <c r="F4" s="127"/>
      <c r="G4" s="163" t="s">
        <v>278</v>
      </c>
      <c r="H4" s="163"/>
      <c r="I4" s="163"/>
      <c r="J4" s="168" t="s">
        <v>299</v>
      </c>
      <c r="K4" s="168"/>
      <c r="L4" s="127"/>
      <c r="M4" s="127"/>
      <c r="N4" s="127"/>
      <c r="O4" s="127"/>
      <c r="P4" s="127"/>
      <c r="Q4" s="127"/>
      <c r="R4" s="127"/>
      <c r="S4" s="127"/>
      <c r="T4" s="127"/>
      <c r="U4" s="127"/>
      <c r="V4" s="127"/>
      <c r="W4" s="127"/>
      <c r="X4" s="127"/>
      <c r="Y4" s="127"/>
      <c r="Z4" s="127"/>
      <c r="AA4" s="127"/>
      <c r="AB4" s="127"/>
      <c r="AC4" s="127"/>
      <c r="AD4" s="127"/>
      <c r="AE4" s="127"/>
      <c r="AF4" s="127"/>
    </row>
    <row r="5" spans="1:32" x14ac:dyDescent="0.4">
      <c r="A5" s="129"/>
      <c r="B5" s="127"/>
      <c r="C5" s="127"/>
      <c r="D5" s="130"/>
      <c r="E5" s="130"/>
      <c r="F5" s="130"/>
      <c r="G5" s="130"/>
      <c r="H5" s="130"/>
      <c r="I5" s="130"/>
      <c r="J5" s="130"/>
      <c r="K5" s="130"/>
      <c r="L5" s="130"/>
      <c r="M5" s="127"/>
      <c r="N5" s="127"/>
      <c r="O5" s="127"/>
      <c r="P5" s="127"/>
      <c r="Q5" s="127"/>
      <c r="R5" s="127"/>
      <c r="S5" s="127"/>
      <c r="T5" s="127"/>
      <c r="U5" s="127"/>
      <c r="V5" s="127"/>
      <c r="W5" s="127"/>
      <c r="X5" s="127"/>
      <c r="Y5" s="127"/>
      <c r="Z5" s="127"/>
      <c r="AA5" s="127"/>
      <c r="AB5" s="127"/>
      <c r="AC5" s="127"/>
      <c r="AD5" s="127"/>
      <c r="AE5" s="127"/>
      <c r="AF5" s="127"/>
    </row>
    <row r="6" spans="1:32" x14ac:dyDescent="0.4">
      <c r="A6" s="160" t="s">
        <v>246</v>
      </c>
      <c r="B6" s="161" t="s">
        <v>247</v>
      </c>
      <c r="C6" s="164" t="s">
        <v>301</v>
      </c>
      <c r="D6" s="160" t="s">
        <v>248</v>
      </c>
      <c r="E6" s="160" t="s">
        <v>249</v>
      </c>
      <c r="F6" s="160"/>
      <c r="G6" s="160"/>
      <c r="H6" s="160"/>
      <c r="I6" s="160"/>
      <c r="J6" s="160"/>
      <c r="K6" s="160" t="s">
        <v>251</v>
      </c>
      <c r="L6" s="169" t="s">
        <v>253</v>
      </c>
      <c r="M6" s="160" t="s">
        <v>254</v>
      </c>
      <c r="N6" s="127"/>
      <c r="O6" s="127"/>
      <c r="P6" s="127"/>
      <c r="Q6" s="127"/>
      <c r="R6" s="127"/>
      <c r="S6" s="127"/>
      <c r="T6" s="127"/>
      <c r="U6" s="127"/>
      <c r="V6" s="127"/>
      <c r="W6" s="127"/>
      <c r="X6" s="127"/>
      <c r="Y6" s="127"/>
      <c r="Z6" s="127"/>
      <c r="AA6" s="127"/>
      <c r="AB6" s="127"/>
      <c r="AC6" s="127"/>
      <c r="AD6" s="127"/>
      <c r="AE6" s="127"/>
      <c r="AF6" s="127"/>
    </row>
    <row r="7" spans="1:32" ht="18.75" customHeight="1" x14ac:dyDescent="0.4">
      <c r="A7" s="160"/>
      <c r="B7" s="161"/>
      <c r="C7" s="165"/>
      <c r="D7" s="160"/>
      <c r="E7" s="178" t="s">
        <v>250</v>
      </c>
      <c r="F7" s="179"/>
      <c r="G7" s="161" t="s">
        <v>295</v>
      </c>
      <c r="H7" s="184"/>
      <c r="I7" s="184"/>
      <c r="J7" s="185"/>
      <c r="K7" s="160"/>
      <c r="L7" s="170"/>
      <c r="M7" s="160"/>
      <c r="N7" s="127"/>
      <c r="O7" s="127"/>
      <c r="P7" s="127"/>
      <c r="Q7" s="127"/>
      <c r="R7" s="127"/>
      <c r="S7" s="127"/>
      <c r="T7" s="127"/>
      <c r="U7" s="127"/>
      <c r="V7" s="127"/>
      <c r="W7" s="127"/>
      <c r="X7" s="127"/>
      <c r="Y7" s="127"/>
      <c r="Z7" s="127"/>
      <c r="AA7" s="127"/>
      <c r="AB7" s="127"/>
      <c r="AC7" s="127"/>
      <c r="AD7" s="127"/>
      <c r="AE7" s="127"/>
      <c r="AF7" s="127"/>
    </row>
    <row r="8" spans="1:32" ht="18.75" customHeight="1" x14ac:dyDescent="0.4">
      <c r="A8" s="160"/>
      <c r="B8" s="161"/>
      <c r="C8" s="165"/>
      <c r="D8" s="160"/>
      <c r="E8" s="180"/>
      <c r="F8" s="181"/>
      <c r="G8" s="172" t="s">
        <v>281</v>
      </c>
      <c r="H8" s="173"/>
      <c r="I8" s="172" t="s">
        <v>276</v>
      </c>
      <c r="J8" s="176"/>
      <c r="K8" s="160"/>
      <c r="L8" s="170"/>
      <c r="M8" s="160"/>
      <c r="N8" s="127"/>
      <c r="O8" s="127"/>
      <c r="P8" s="127"/>
      <c r="Q8" s="127"/>
      <c r="R8" s="127"/>
      <c r="S8" s="127"/>
      <c r="T8" s="127"/>
      <c r="U8" s="127"/>
      <c r="V8" s="127"/>
      <c r="W8" s="127"/>
      <c r="X8" s="127"/>
      <c r="Y8" s="127"/>
      <c r="Z8" s="127"/>
      <c r="AA8" s="127"/>
      <c r="AB8" s="127"/>
      <c r="AC8" s="127"/>
      <c r="AD8" s="127"/>
      <c r="AE8" s="127"/>
      <c r="AF8" s="127"/>
    </row>
    <row r="9" spans="1:32" x14ac:dyDescent="0.4">
      <c r="A9" s="160"/>
      <c r="B9" s="161"/>
      <c r="C9" s="166"/>
      <c r="D9" s="160"/>
      <c r="E9" s="182"/>
      <c r="F9" s="183"/>
      <c r="G9" s="174"/>
      <c r="H9" s="175"/>
      <c r="I9" s="174"/>
      <c r="J9" s="177"/>
      <c r="K9" s="160"/>
      <c r="L9" s="171"/>
      <c r="M9" s="160"/>
      <c r="N9" s="127"/>
      <c r="O9" s="127"/>
      <c r="P9" s="127"/>
      <c r="Q9" s="127"/>
      <c r="R9" s="127"/>
      <c r="S9" s="127"/>
      <c r="T9" s="127"/>
      <c r="U9" s="127"/>
      <c r="V9" s="127"/>
      <c r="W9" s="127"/>
      <c r="X9" s="127"/>
      <c r="Y9" s="127"/>
      <c r="Z9" s="127"/>
      <c r="AA9" s="127"/>
      <c r="AB9" s="127"/>
      <c r="AC9" s="127"/>
      <c r="AD9" s="127"/>
      <c r="AE9" s="127"/>
      <c r="AF9" s="127"/>
    </row>
    <row r="10" spans="1:32" ht="41.45" customHeight="1" x14ac:dyDescent="0.4">
      <c r="A10" s="131" t="s">
        <v>82</v>
      </c>
      <c r="B10" s="132" t="s">
        <v>257</v>
      </c>
      <c r="C10" s="133" t="s">
        <v>302</v>
      </c>
      <c r="D10" s="134"/>
      <c r="E10" s="135" t="s">
        <v>264</v>
      </c>
      <c r="F10" s="136" t="str">
        <f>IF(D10="","",IF(0%&lt;=D10,チェックマーク!A1,""))</f>
        <v/>
      </c>
      <c r="G10" s="137">
        <f>岩手県!D6</f>
        <v>1.3269269062267873E-2</v>
      </c>
      <c r="H10" s="136" t="str">
        <f>IF(D10="","",IF(G10&lt;=D10,チェックマーク!A1,""))</f>
        <v/>
      </c>
      <c r="I10" s="137" t="e">
        <f>VLOOKUP($J$4,事業種別!$B$5:$L$13,3,0)</f>
        <v>#N/A</v>
      </c>
      <c r="J10" s="136" t="str">
        <f>IF(D10="","",IF(I10&lt;=D10,チェックマーク!A1,""))</f>
        <v/>
      </c>
      <c r="K10" s="138" t="str">
        <f>IF(D10="","",IF(0%&lt;=D10,"課題なし","要二次分析"))</f>
        <v/>
      </c>
      <c r="L10" s="139" t="s">
        <v>314</v>
      </c>
      <c r="M10" s="140" t="s">
        <v>305</v>
      </c>
      <c r="N10" s="127"/>
      <c r="O10" s="127"/>
      <c r="P10" s="127"/>
      <c r="Q10" s="127"/>
      <c r="R10" s="127"/>
      <c r="S10" s="127"/>
      <c r="T10" s="127"/>
      <c r="U10" s="127"/>
      <c r="V10" s="127"/>
      <c r="W10" s="127"/>
      <c r="X10" s="127"/>
      <c r="Y10" s="127"/>
      <c r="Z10" s="127"/>
      <c r="AA10" s="127"/>
      <c r="AB10" s="127"/>
      <c r="AC10" s="127"/>
      <c r="AD10" s="127"/>
      <c r="AE10" s="127"/>
      <c r="AF10" s="127"/>
    </row>
    <row r="11" spans="1:32" ht="41.45" customHeight="1" x14ac:dyDescent="0.4">
      <c r="A11" s="141"/>
      <c r="B11" s="132" t="s">
        <v>258</v>
      </c>
      <c r="C11" s="133" t="s">
        <v>303</v>
      </c>
      <c r="D11" s="134"/>
      <c r="E11" s="135" t="s">
        <v>264</v>
      </c>
      <c r="F11" s="136" t="str">
        <f>IF(D11="","",IF(0%&lt;=D11,チェックマーク!A1,""))</f>
        <v/>
      </c>
      <c r="G11" s="142">
        <f>岩手県!E6</f>
        <v>1.5109671347381105E-2</v>
      </c>
      <c r="H11" s="143" t="str">
        <f>IF(D11="","",IF(G11&lt;=D11,チェックマーク!A1,""))</f>
        <v/>
      </c>
      <c r="I11" s="137" t="e">
        <f>VLOOKUP($J$4,事業種別!$B$5:$L$13,4,0)</f>
        <v>#N/A</v>
      </c>
      <c r="J11" s="136" t="str">
        <f>IF(D11="","",IF(I11&lt;=D11,チェックマーク!A1,""))</f>
        <v/>
      </c>
      <c r="K11" s="138" t="str">
        <f>IF(D11="","",IF(0%&lt;=D11,"課題なし","要二次分析"))</f>
        <v/>
      </c>
      <c r="L11" s="139" t="s">
        <v>315</v>
      </c>
      <c r="M11" s="140" t="s">
        <v>306</v>
      </c>
      <c r="N11" s="127"/>
      <c r="O11" s="127"/>
      <c r="P11" s="127"/>
      <c r="Q11" s="127"/>
      <c r="R11" s="127"/>
      <c r="S11" s="127"/>
      <c r="T11" s="127"/>
      <c r="U11" s="127"/>
      <c r="V11" s="127"/>
      <c r="W11" s="127"/>
      <c r="X11" s="127"/>
      <c r="Y11" s="127"/>
      <c r="Z11" s="127"/>
      <c r="AA11" s="127"/>
      <c r="AB11" s="127"/>
      <c r="AC11" s="127"/>
      <c r="AD11" s="127"/>
      <c r="AE11" s="127"/>
      <c r="AF11" s="127"/>
    </row>
    <row r="12" spans="1:32" ht="41.45" customHeight="1" x14ac:dyDescent="0.4">
      <c r="A12" s="144" t="s">
        <v>252</v>
      </c>
      <c r="B12" s="132" t="s">
        <v>259</v>
      </c>
      <c r="C12" s="133" t="s">
        <v>320</v>
      </c>
      <c r="D12" s="145"/>
      <c r="E12" s="146" t="s">
        <v>265</v>
      </c>
      <c r="F12" s="136" t="str">
        <f>IF(D12="","",IF(AND(0%&lt;=D12,D12&lt;100%),チェックマーク!A1,""))</f>
        <v/>
      </c>
      <c r="G12" s="142">
        <f>岩手県!F6</f>
        <v>0.4800725435459644</v>
      </c>
      <c r="H12" s="143" t="str">
        <f>IF(D12="","",IF(AND(0%&lt;=D12,D12&lt;=G12),チェックマーク!A1,""))</f>
        <v/>
      </c>
      <c r="I12" s="137" t="e">
        <f>VLOOKUP($J$4,事業種別!$B$5:$L$13,5,0)</f>
        <v>#N/A</v>
      </c>
      <c r="J12" s="136" t="str">
        <f>IF(D12="","",IF(AND(0%&lt;=D12,D12&lt;=I12),チェックマーク!A1,""))</f>
        <v/>
      </c>
      <c r="K12" s="138" t="str">
        <f>IF(D12="","",IF(AND(0%&lt;=D12,D12&lt;100%),"課題なし","要二次分析"))</f>
        <v/>
      </c>
      <c r="L12" s="147" t="s">
        <v>316</v>
      </c>
      <c r="M12" s="140" t="s">
        <v>307</v>
      </c>
      <c r="N12" s="127"/>
      <c r="O12" s="127"/>
      <c r="P12" s="127"/>
      <c r="Q12" s="127"/>
      <c r="R12" s="127"/>
      <c r="S12" s="127"/>
      <c r="T12" s="127"/>
      <c r="U12" s="127"/>
      <c r="V12" s="127"/>
      <c r="W12" s="127"/>
      <c r="X12" s="127"/>
      <c r="Y12" s="127"/>
      <c r="Z12" s="127"/>
      <c r="AA12" s="127"/>
      <c r="AB12" s="127"/>
      <c r="AC12" s="127"/>
      <c r="AD12" s="127"/>
      <c r="AE12" s="127"/>
      <c r="AF12" s="127"/>
    </row>
    <row r="13" spans="1:32" ht="41.45" customHeight="1" x14ac:dyDescent="0.4">
      <c r="A13" s="148"/>
      <c r="B13" s="132" t="s">
        <v>263</v>
      </c>
      <c r="C13" s="133" t="s">
        <v>320</v>
      </c>
      <c r="D13" s="149"/>
      <c r="E13" s="146" t="s">
        <v>279</v>
      </c>
      <c r="F13" s="136" t="str">
        <f>IF(D13="","",IF(AND(0&lt;=D13,D13&lt;=10),チェックマーク!A1,""))</f>
        <v/>
      </c>
      <c r="G13" s="150">
        <f>岩手県!G6</f>
        <v>4.3985011146820918</v>
      </c>
      <c r="H13" s="143" t="str">
        <f>IF(D13="","",IF(AND(0&lt;=D13,D13&lt;=G13),チェックマーク!A1,""))</f>
        <v/>
      </c>
      <c r="I13" s="151" t="e">
        <f>VLOOKUP($J$4,事業種別!$B$5:$L$13,6,0)</f>
        <v>#N/A</v>
      </c>
      <c r="J13" s="136" t="str">
        <f>IF(D13="","",IF(AND(0&lt;=D13,D13&lt;=I13),チェックマーク!A1,""))</f>
        <v/>
      </c>
      <c r="K13" s="138" t="str">
        <f>IF(D13="","",IF(AND(0&lt;=D13,D13&lt;=10),"課題なし","要二次分析"))</f>
        <v/>
      </c>
      <c r="L13" s="147" t="s">
        <v>285</v>
      </c>
      <c r="M13" s="140" t="s">
        <v>308</v>
      </c>
      <c r="N13" s="127"/>
      <c r="O13" s="127"/>
      <c r="P13" s="127"/>
      <c r="Q13" s="127"/>
      <c r="R13" s="127"/>
      <c r="S13" s="127"/>
      <c r="T13" s="127"/>
      <c r="U13" s="127"/>
      <c r="V13" s="127"/>
      <c r="W13" s="127"/>
      <c r="X13" s="127"/>
      <c r="Y13" s="127"/>
      <c r="Z13" s="127"/>
      <c r="AA13" s="127"/>
      <c r="AB13" s="127"/>
      <c r="AC13" s="127"/>
      <c r="AD13" s="127"/>
      <c r="AE13" s="127"/>
      <c r="AF13" s="127"/>
    </row>
    <row r="14" spans="1:32" ht="41.45" customHeight="1" x14ac:dyDescent="0.4">
      <c r="A14" s="148"/>
      <c r="B14" s="132" t="s">
        <v>262</v>
      </c>
      <c r="C14" s="133" t="s">
        <v>303</v>
      </c>
      <c r="D14" s="149"/>
      <c r="E14" s="152" t="s">
        <v>266</v>
      </c>
      <c r="F14" s="136" t="str">
        <f>IF(D14="","",IF(2&lt;=D14,チェックマーク!A1,""))</f>
        <v/>
      </c>
      <c r="G14" s="153">
        <f>岩手県!H6</f>
        <v>3.7422078346256873</v>
      </c>
      <c r="H14" s="143" t="str">
        <f>IF(D14="","",IF(G14&lt;=D14,チェックマーク!A1,""))</f>
        <v/>
      </c>
      <c r="I14" s="154" t="e">
        <f>VLOOKUP($J$4,事業種別!$B$5:$L$13,7,0)</f>
        <v>#N/A</v>
      </c>
      <c r="J14" s="136" t="str">
        <f>IF(D14="","",IF(I14&lt;=D14,チェックマーク!A1,""))</f>
        <v/>
      </c>
      <c r="K14" s="138" t="str">
        <f>IF(D14="","",IF(2&lt;=D14,"課題なし","要二次分析"))</f>
        <v/>
      </c>
      <c r="L14" s="139" t="s">
        <v>286</v>
      </c>
      <c r="M14" s="140" t="s">
        <v>309</v>
      </c>
      <c r="N14" s="127"/>
      <c r="O14" s="127"/>
      <c r="P14" s="127"/>
      <c r="Q14" s="127"/>
      <c r="R14" s="127"/>
      <c r="S14" s="127"/>
      <c r="T14" s="127"/>
      <c r="U14" s="127"/>
      <c r="V14" s="127"/>
      <c r="W14" s="127"/>
      <c r="X14" s="127"/>
      <c r="Y14" s="127"/>
      <c r="Z14" s="127"/>
      <c r="AA14" s="127"/>
      <c r="AB14" s="127"/>
      <c r="AC14" s="127"/>
      <c r="AD14" s="127"/>
      <c r="AE14" s="127"/>
      <c r="AF14" s="127"/>
    </row>
    <row r="15" spans="1:32" ht="41.45" customHeight="1" x14ac:dyDescent="0.4">
      <c r="A15" s="148"/>
      <c r="B15" s="132" t="s">
        <v>260</v>
      </c>
      <c r="C15" s="133" t="s">
        <v>303</v>
      </c>
      <c r="D15" s="134"/>
      <c r="E15" s="135" t="s">
        <v>264</v>
      </c>
      <c r="F15" s="136" t="str">
        <f>IF(D15="","",IF(0%&lt;=D15,チェックマーク!A1,""))</f>
        <v/>
      </c>
      <c r="G15" s="142">
        <f>岩手県!I6</f>
        <v>6.5329093640122668E-2</v>
      </c>
      <c r="H15" s="143" t="str">
        <f>IF(D15="","",IF(G15&lt;=D15,チェックマーク!A1,""))</f>
        <v/>
      </c>
      <c r="I15" s="137" t="e">
        <f>VLOOKUP($J$4,事業種別!$B$5:$L$13,8,0)</f>
        <v>#N/A</v>
      </c>
      <c r="J15" s="136" t="str">
        <f>IF(D15="","",IF(I15&lt;=D15,チェックマーク!A1,""))</f>
        <v/>
      </c>
      <c r="K15" s="138" t="str">
        <f>IF(D15="","",IF(0%&lt;=D15,"課題なし","要二次分析"))</f>
        <v/>
      </c>
      <c r="L15" s="139" t="s">
        <v>317</v>
      </c>
      <c r="M15" s="140" t="s">
        <v>310</v>
      </c>
      <c r="N15" s="127"/>
      <c r="O15" s="127"/>
      <c r="P15" s="127"/>
      <c r="Q15" s="127"/>
      <c r="R15" s="127"/>
      <c r="S15" s="127"/>
      <c r="T15" s="127"/>
      <c r="U15" s="127"/>
      <c r="V15" s="127"/>
      <c r="W15" s="127"/>
      <c r="X15" s="127"/>
      <c r="Y15" s="127"/>
      <c r="Z15" s="127"/>
      <c r="AA15" s="127"/>
      <c r="AB15" s="127"/>
      <c r="AC15" s="127"/>
      <c r="AD15" s="127"/>
      <c r="AE15" s="127"/>
      <c r="AF15" s="127"/>
    </row>
    <row r="16" spans="1:32" ht="41.45" customHeight="1" x14ac:dyDescent="0.4">
      <c r="A16" s="141"/>
      <c r="B16" s="132" t="s">
        <v>294</v>
      </c>
      <c r="C16" s="133" t="s">
        <v>303</v>
      </c>
      <c r="D16" s="155"/>
      <c r="E16" s="135" t="s">
        <v>280</v>
      </c>
      <c r="F16" s="136" t="str">
        <f>IF(D16="","",IF(0&lt;=D16,チェックマーク!A1,""))</f>
        <v/>
      </c>
      <c r="G16" s="156">
        <f>岩手県!J6</f>
        <v>6915392.0647482015</v>
      </c>
      <c r="H16" s="143" t="str">
        <f>IF(D16="","",IF(G16&lt;=D16,チェックマーク!A1,""))</f>
        <v/>
      </c>
      <c r="I16" s="157" t="e">
        <f>VLOOKUP($J$4,事業種別!$B$5:$L$13,9,0)</f>
        <v>#N/A</v>
      </c>
      <c r="J16" s="136" t="str">
        <f>IF(D16="","",IF(I16&lt;=D16,チェックマーク!A1,""))</f>
        <v/>
      </c>
      <c r="K16" s="138" t="str">
        <f>IF(D16="","",IF(0&lt;=D16,"課題なし","要二次分析"))</f>
        <v/>
      </c>
      <c r="L16" s="139" t="s">
        <v>287</v>
      </c>
      <c r="M16" s="140" t="s">
        <v>311</v>
      </c>
      <c r="N16" s="127"/>
      <c r="O16" s="127"/>
      <c r="P16" s="127"/>
      <c r="Q16" s="127"/>
      <c r="R16" s="127"/>
      <c r="S16" s="127"/>
      <c r="T16" s="127"/>
      <c r="U16" s="127"/>
      <c r="V16" s="127"/>
      <c r="W16" s="127"/>
      <c r="X16" s="127"/>
      <c r="Y16" s="127"/>
      <c r="Z16" s="127"/>
      <c r="AA16" s="127"/>
      <c r="AB16" s="127"/>
      <c r="AC16" s="127"/>
      <c r="AD16" s="127"/>
      <c r="AE16" s="127"/>
      <c r="AF16" s="127"/>
    </row>
    <row r="17" spans="1:32" ht="41.45" customHeight="1" x14ac:dyDescent="0.4">
      <c r="A17" s="147" t="s">
        <v>274</v>
      </c>
      <c r="B17" s="132" t="s">
        <v>261</v>
      </c>
      <c r="C17" s="133" t="s">
        <v>303</v>
      </c>
      <c r="D17" s="134"/>
      <c r="E17" s="135" t="s">
        <v>256</v>
      </c>
      <c r="F17" s="136" t="str">
        <f>IF(D17="","",IF(100%&lt;=D17,チェックマーク!A1,""))</f>
        <v/>
      </c>
      <c r="G17" s="142">
        <f>岩手県!K6</f>
        <v>3.452480794820282</v>
      </c>
      <c r="H17" s="143" t="str">
        <f>IF(D17="","",IF(G17&lt;=D17,チェックマーク!A1,""))</f>
        <v/>
      </c>
      <c r="I17" s="137" t="e">
        <f>VLOOKUP($J$4,事業種別!$B$5:$L$13,10,0)</f>
        <v>#N/A</v>
      </c>
      <c r="J17" s="136" t="str">
        <f>IF(D17="","",IF(I17&lt;=D17,チェックマーク!A1,""))</f>
        <v/>
      </c>
      <c r="K17" s="138" t="str">
        <f>IF(D17="","",IF(100%&lt;=D17,"課題なし","要二次分析"))</f>
        <v/>
      </c>
      <c r="L17" s="139" t="s">
        <v>318</v>
      </c>
      <c r="M17" s="140" t="s">
        <v>312</v>
      </c>
      <c r="N17" s="127"/>
      <c r="O17" s="127"/>
      <c r="P17" s="127"/>
      <c r="Q17" s="127"/>
      <c r="R17" s="127"/>
      <c r="S17" s="127"/>
      <c r="T17" s="127"/>
      <c r="U17" s="127"/>
      <c r="V17" s="127"/>
      <c r="W17" s="127"/>
      <c r="X17" s="127"/>
      <c r="Y17" s="127"/>
      <c r="Z17" s="127"/>
      <c r="AA17" s="127"/>
      <c r="AB17" s="127"/>
      <c r="AC17" s="127"/>
      <c r="AD17" s="127"/>
      <c r="AE17" s="127"/>
      <c r="AF17" s="127"/>
    </row>
    <row r="18" spans="1:32" ht="41.45" customHeight="1" x14ac:dyDescent="0.4">
      <c r="A18" s="147" t="s">
        <v>275</v>
      </c>
      <c r="B18" s="132" t="s">
        <v>277</v>
      </c>
      <c r="C18" s="133" t="s">
        <v>304</v>
      </c>
      <c r="D18" s="134"/>
      <c r="E18" s="135" t="s">
        <v>255</v>
      </c>
      <c r="F18" s="136" t="str">
        <f>IF(D18="","",IF(D18&lt;100%,チェックマーク!A1,""))</f>
        <v/>
      </c>
      <c r="G18" s="142">
        <f>岩手県!L6</f>
        <v>0.83052211453680269</v>
      </c>
      <c r="H18" s="143" t="str">
        <f>IF(D18="","",IF(D18&lt;=G18,チェックマーク!A1,""))</f>
        <v/>
      </c>
      <c r="I18" s="158" t="e">
        <f>VLOOKUP($J$4,事業種別!$B$5:$L$13,11,0)</f>
        <v>#N/A</v>
      </c>
      <c r="J18" s="136" t="str">
        <f>IF(D18="","",IF(D18&lt;=I18,チェックマーク!A1,""))</f>
        <v/>
      </c>
      <c r="K18" s="138" t="str">
        <f>IF(D18="","",IF(D18&lt;100%,"課題なし","要二次分析"))</f>
        <v/>
      </c>
      <c r="L18" s="139" t="s">
        <v>319</v>
      </c>
      <c r="M18" s="140" t="s">
        <v>313</v>
      </c>
      <c r="N18" s="127"/>
      <c r="O18" s="127"/>
      <c r="P18" s="127"/>
      <c r="Q18" s="127"/>
      <c r="R18" s="127"/>
      <c r="S18" s="127"/>
      <c r="T18" s="127"/>
      <c r="U18" s="127"/>
      <c r="V18" s="127"/>
      <c r="W18" s="127"/>
      <c r="X18" s="127"/>
      <c r="Y18" s="127"/>
      <c r="Z18" s="127"/>
      <c r="AA18" s="127"/>
      <c r="AB18" s="127"/>
      <c r="AC18" s="127"/>
      <c r="AD18" s="127"/>
      <c r="AE18" s="127"/>
      <c r="AF18" s="127"/>
    </row>
    <row r="19" spans="1:32" x14ac:dyDescent="0.4">
      <c r="A19" s="127"/>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row>
    <row r="20" spans="1:32" x14ac:dyDescent="0.4">
      <c r="A20" s="159" t="s">
        <v>296</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row>
    <row r="21" spans="1:32" x14ac:dyDescent="0.4">
      <c r="A21" s="159" t="s">
        <v>290</v>
      </c>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row>
    <row r="22" spans="1:32" x14ac:dyDescent="0.4">
      <c r="A22" s="159" t="s">
        <v>289</v>
      </c>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row>
    <row r="23" spans="1:32" x14ac:dyDescent="0.4">
      <c r="A23" s="159" t="s">
        <v>288</v>
      </c>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row>
    <row r="24" spans="1:32" x14ac:dyDescent="0.4">
      <c r="A24" s="159" t="s">
        <v>293</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row>
    <row r="25" spans="1:32" x14ac:dyDescent="0.4">
      <c r="A25" s="159" t="s">
        <v>291</v>
      </c>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row>
    <row r="26" spans="1:32" x14ac:dyDescent="0.4">
      <c r="A26" s="159" t="s">
        <v>292</v>
      </c>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row>
    <row r="27" spans="1:32" x14ac:dyDescent="0.4">
      <c r="A27" s="159" t="s">
        <v>323</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row>
    <row r="28" spans="1:32" x14ac:dyDescent="0.4">
      <c r="A28" s="159"/>
      <c r="B28" s="127"/>
      <c r="C28" s="127"/>
    </row>
    <row r="29" spans="1:32" x14ac:dyDescent="0.4">
      <c r="A29" s="159" t="s">
        <v>322</v>
      </c>
      <c r="B29" s="127"/>
      <c r="C29" s="127"/>
    </row>
    <row r="30" spans="1:32" x14ac:dyDescent="0.4">
      <c r="A30" s="159" t="s">
        <v>324</v>
      </c>
      <c r="B30" s="127"/>
      <c r="C30" s="127"/>
    </row>
    <row r="31" spans="1:32" x14ac:dyDescent="0.4">
      <c r="A31" s="159" t="s">
        <v>321</v>
      </c>
      <c r="B31" s="127"/>
      <c r="C31" s="127"/>
    </row>
    <row r="32" spans="1:32" x14ac:dyDescent="0.4">
      <c r="A32" s="159" t="s">
        <v>297</v>
      </c>
      <c r="B32" s="127"/>
      <c r="C32" s="127"/>
    </row>
    <row r="33" spans="1:3" x14ac:dyDescent="0.4">
      <c r="A33" s="159"/>
      <c r="B33" s="127"/>
      <c r="C33" s="127"/>
    </row>
    <row r="34" spans="1:3" x14ac:dyDescent="0.4">
      <c r="A34" s="159"/>
      <c r="B34" s="127"/>
      <c r="C34" s="127"/>
    </row>
    <row r="35" spans="1:3" x14ac:dyDescent="0.4">
      <c r="A35" s="159"/>
      <c r="B35" s="127"/>
      <c r="C35" s="127"/>
    </row>
    <row r="36" spans="1:3" x14ac:dyDescent="0.4">
      <c r="A36" s="159"/>
      <c r="B36" s="127"/>
      <c r="C36" s="127"/>
    </row>
    <row r="37" spans="1:3" x14ac:dyDescent="0.4">
      <c r="A37" s="159"/>
      <c r="B37" s="127"/>
      <c r="C37" s="127"/>
    </row>
    <row r="38" spans="1:3" x14ac:dyDescent="0.4">
      <c r="A38" s="159"/>
      <c r="B38" s="127"/>
      <c r="C38" s="127"/>
    </row>
    <row r="39" spans="1:3" x14ac:dyDescent="0.4">
      <c r="A39" s="159"/>
      <c r="B39" s="127"/>
      <c r="C39" s="127"/>
    </row>
    <row r="40" spans="1:3" x14ac:dyDescent="0.4">
      <c r="A40" s="159"/>
      <c r="B40" s="127"/>
      <c r="C40" s="127"/>
    </row>
  </sheetData>
  <sheetProtection sheet="1" objects="1" scenarios="1"/>
  <mergeCells count="16">
    <mergeCell ref="J3:K3"/>
    <mergeCell ref="J4:K4"/>
    <mergeCell ref="K6:K9"/>
    <mergeCell ref="M6:M9"/>
    <mergeCell ref="L6:L9"/>
    <mergeCell ref="E6:J6"/>
    <mergeCell ref="G8:H9"/>
    <mergeCell ref="I8:J9"/>
    <mergeCell ref="E7:F9"/>
    <mergeCell ref="G7:J7"/>
    <mergeCell ref="A6:A9"/>
    <mergeCell ref="B6:B9"/>
    <mergeCell ref="D6:D9"/>
    <mergeCell ref="G3:I3"/>
    <mergeCell ref="G4:I4"/>
    <mergeCell ref="C6:C9"/>
  </mergeCells>
  <phoneticPr fontId="18"/>
  <pageMargins left="0.70866141732283472" right="0.51181102362204722" top="0.74803149606299213" bottom="0.74803149606299213" header="0.31496062992125984" footer="0.31496062992125984"/>
  <pageSetup paperSize="9" scale="86" orientation="portrait" r:id="rId1"/>
  <colBreaks count="1" manualBreakCount="1">
    <brk id="11" max="37"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事業種別!$B$5:$B$14</xm:f>
          </x14:formula1>
          <xm:sqref>J4:K4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7" sqref="H17"/>
    </sheetView>
  </sheetViews>
  <sheetFormatPr defaultRowHeight="18.75" x14ac:dyDescent="0.4"/>
  <cols>
    <col min="1" max="1" width="9" style="125"/>
  </cols>
  <sheetData>
    <row r="1" spans="1:1" x14ac:dyDescent="0.4">
      <c r="A1" s="125" t="s">
        <v>300</v>
      </c>
    </row>
  </sheetData>
  <sheetProtection sheet="1" objects="1" scenarios="1"/>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view="pageBreakPreview" zoomScale="90" zoomScaleNormal="83" zoomScaleSheetLayoutView="90" workbookViewId="0">
      <pane xSplit="3" ySplit="4" topLeftCell="D5" activePane="bottomRight" state="frozen"/>
      <selection sqref="A1:XFD1048576"/>
      <selection pane="topRight" sqref="A1:XFD1048576"/>
      <selection pane="bottomLeft" sqref="A1:XFD1048576"/>
      <selection pane="bottomRight" activeCell="E6" sqref="E6"/>
    </sheetView>
  </sheetViews>
  <sheetFormatPr defaultColWidth="8.75" defaultRowHeight="14.25" x14ac:dyDescent="0.4"/>
  <cols>
    <col min="1" max="1" width="3.25" style="18" customWidth="1"/>
    <col min="2" max="2" width="12.25" style="16" customWidth="1"/>
    <col min="3" max="3" width="8" style="5" customWidth="1"/>
    <col min="4" max="12" width="14.75" style="16" customWidth="1"/>
    <col min="13" max="16384" width="8.75" style="16"/>
  </cols>
  <sheetData>
    <row r="1" spans="1:12" x14ac:dyDescent="0.4">
      <c r="A1" s="12" t="s">
        <v>211</v>
      </c>
    </row>
    <row r="2" spans="1:12" x14ac:dyDescent="0.4">
      <c r="D2" s="117" t="s">
        <v>82</v>
      </c>
      <c r="E2" s="117" t="s">
        <v>82</v>
      </c>
      <c r="F2" s="117" t="s">
        <v>189</v>
      </c>
      <c r="G2" s="117" t="s">
        <v>189</v>
      </c>
      <c r="H2" s="117" t="s">
        <v>189</v>
      </c>
      <c r="I2" s="117" t="s">
        <v>189</v>
      </c>
      <c r="J2" s="117" t="s">
        <v>189</v>
      </c>
      <c r="K2" s="117" t="s">
        <v>190</v>
      </c>
      <c r="L2" s="117" t="s">
        <v>191</v>
      </c>
    </row>
    <row r="3" spans="1:12" ht="71.25" customHeight="1" x14ac:dyDescent="0.4">
      <c r="B3" s="186"/>
      <c r="C3" s="187"/>
      <c r="D3" s="118" t="s">
        <v>269</v>
      </c>
      <c r="E3" s="118" t="s">
        <v>282</v>
      </c>
      <c r="F3" s="118" t="s">
        <v>270</v>
      </c>
      <c r="G3" s="118" t="s">
        <v>283</v>
      </c>
      <c r="H3" s="118" t="s">
        <v>284</v>
      </c>
      <c r="I3" s="118" t="s">
        <v>271</v>
      </c>
      <c r="J3" s="118" t="s">
        <v>268</v>
      </c>
      <c r="K3" s="118" t="s">
        <v>272</v>
      </c>
      <c r="L3" s="118" t="s">
        <v>273</v>
      </c>
    </row>
    <row r="4" spans="1:12" x14ac:dyDescent="0.4">
      <c r="B4" s="188"/>
      <c r="C4" s="187"/>
      <c r="D4" s="21" t="s">
        <v>179</v>
      </c>
      <c r="E4" s="21" t="s">
        <v>179</v>
      </c>
      <c r="F4" s="21" t="s">
        <v>179</v>
      </c>
      <c r="G4" s="21" t="s">
        <v>179</v>
      </c>
      <c r="H4" s="21" t="s">
        <v>179</v>
      </c>
      <c r="I4" s="21" t="s">
        <v>179</v>
      </c>
      <c r="J4" s="21" t="s">
        <v>179</v>
      </c>
      <c r="K4" s="21" t="s">
        <v>179</v>
      </c>
      <c r="L4" s="21" t="s">
        <v>179</v>
      </c>
    </row>
    <row r="5" spans="1:12" x14ac:dyDescent="0.4">
      <c r="A5" s="56" t="s">
        <v>7</v>
      </c>
      <c r="B5" s="122" t="s">
        <v>130</v>
      </c>
      <c r="C5" s="10" t="s">
        <v>175</v>
      </c>
      <c r="D5" s="67">
        <v>278</v>
      </c>
      <c r="E5" s="67">
        <v>278</v>
      </c>
      <c r="F5" s="67">
        <v>278</v>
      </c>
      <c r="G5" s="70">
        <v>278</v>
      </c>
      <c r="H5" s="67">
        <v>278</v>
      </c>
      <c r="I5" s="67">
        <v>278</v>
      </c>
      <c r="J5" s="67">
        <v>278</v>
      </c>
      <c r="K5" s="67">
        <v>278</v>
      </c>
      <c r="L5" s="67">
        <v>278</v>
      </c>
    </row>
    <row r="6" spans="1:12" x14ac:dyDescent="0.4">
      <c r="A6" s="56"/>
      <c r="B6" s="120"/>
      <c r="C6" s="7" t="s">
        <v>86</v>
      </c>
      <c r="D6" s="34">
        <v>1.3269269062267873E-2</v>
      </c>
      <c r="E6" s="34">
        <v>1.5109671347381105E-2</v>
      </c>
      <c r="F6" s="34">
        <v>0.4800725435459644</v>
      </c>
      <c r="G6" s="113">
        <v>4.3985011146820918</v>
      </c>
      <c r="H6" s="100">
        <v>3.7422078346256873</v>
      </c>
      <c r="I6" s="34">
        <v>6.5329093640122668E-2</v>
      </c>
      <c r="J6" s="37">
        <v>6915392.0647482015</v>
      </c>
      <c r="K6" s="34">
        <v>3.452480794820282</v>
      </c>
      <c r="L6" s="34">
        <v>0.83052211453680269</v>
      </c>
    </row>
    <row r="7" spans="1:12" x14ac:dyDescent="0.4">
      <c r="A7" s="56" t="s">
        <v>7</v>
      </c>
      <c r="B7" s="121"/>
      <c r="C7" s="9" t="s">
        <v>87</v>
      </c>
      <c r="D7" s="60">
        <v>1.2569946837800956E-2</v>
      </c>
      <c r="E7" s="60">
        <v>1.424916835395099E-2</v>
      </c>
      <c r="F7" s="60">
        <v>0.12286715511363877</v>
      </c>
      <c r="G7" s="63">
        <v>0.50142404890753856</v>
      </c>
      <c r="H7" s="100">
        <v>2.9567073969783815</v>
      </c>
      <c r="I7" s="60">
        <v>6.4760984853217893E-2</v>
      </c>
      <c r="J7" s="40">
        <v>2943910.5</v>
      </c>
      <c r="K7" s="60">
        <v>3.9848254880125591</v>
      </c>
      <c r="L7" s="60">
        <v>0.85835112904469213</v>
      </c>
    </row>
  </sheetData>
  <sheetProtection sheet="1" objects="1" scenarios="1"/>
  <autoFilter ref="A4:E7"/>
  <mergeCells count="1">
    <mergeCell ref="B3:C4"/>
  </mergeCells>
  <phoneticPr fontId="18"/>
  <pageMargins left="0.11811023622047245" right="0.11811023622047245" top="0.39370078740157483" bottom="0.15748031496062992"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view="pageBreakPreview" zoomScale="90" zoomScaleNormal="83" zoomScaleSheetLayoutView="90" workbookViewId="0">
      <pane xSplit="3" ySplit="4" topLeftCell="D5" activePane="bottomRight" state="frozen"/>
      <selection sqref="A1:XFD1048576"/>
      <selection pane="topRight" sqref="A1:XFD1048576"/>
      <selection pane="bottomLeft" sqref="A1:XFD1048576"/>
      <selection pane="bottomRight" activeCell="D41" sqref="D41"/>
    </sheetView>
  </sheetViews>
  <sheetFormatPr defaultColWidth="8.75" defaultRowHeight="14.25" x14ac:dyDescent="0.4"/>
  <cols>
    <col min="1" max="1" width="3.25" style="18" customWidth="1"/>
    <col min="2" max="2" width="22.75" style="16" customWidth="1"/>
    <col min="3" max="3" width="7" style="5" customWidth="1"/>
    <col min="4" max="12" width="14.75" style="16" customWidth="1"/>
    <col min="13" max="16384" width="8.75" style="16"/>
  </cols>
  <sheetData>
    <row r="1" spans="1:12" x14ac:dyDescent="0.4">
      <c r="A1" s="12" t="s">
        <v>210</v>
      </c>
    </row>
    <row r="2" spans="1:12" x14ac:dyDescent="0.4">
      <c r="D2" s="117" t="s">
        <v>82</v>
      </c>
      <c r="E2" s="117" t="s">
        <v>82</v>
      </c>
      <c r="F2" s="117" t="s">
        <v>189</v>
      </c>
      <c r="G2" s="117" t="s">
        <v>189</v>
      </c>
      <c r="H2" s="117" t="s">
        <v>189</v>
      </c>
      <c r="I2" s="117" t="s">
        <v>189</v>
      </c>
      <c r="J2" s="117" t="s">
        <v>189</v>
      </c>
      <c r="K2" s="117" t="s">
        <v>190</v>
      </c>
      <c r="L2" s="117" t="s">
        <v>191</v>
      </c>
    </row>
    <row r="3" spans="1:12" ht="79.5" customHeight="1" x14ac:dyDescent="0.4">
      <c r="B3" s="186"/>
      <c r="C3" s="187"/>
      <c r="D3" s="123" t="s">
        <v>269</v>
      </c>
      <c r="E3" s="123" t="s">
        <v>282</v>
      </c>
      <c r="F3" s="123" t="s">
        <v>270</v>
      </c>
      <c r="G3" s="123" t="s">
        <v>283</v>
      </c>
      <c r="H3" s="123" t="s">
        <v>284</v>
      </c>
      <c r="I3" s="123" t="s">
        <v>271</v>
      </c>
      <c r="J3" s="123" t="s">
        <v>268</v>
      </c>
      <c r="K3" s="123" t="s">
        <v>272</v>
      </c>
      <c r="L3" s="123" t="s">
        <v>273</v>
      </c>
    </row>
    <row r="4" spans="1:12" ht="15" thickBot="1" x14ac:dyDescent="0.45">
      <c r="B4" s="188"/>
      <c r="C4" s="187"/>
      <c r="D4" s="21" t="s">
        <v>179</v>
      </c>
      <c r="E4" s="21" t="s">
        <v>179</v>
      </c>
      <c r="F4" s="21" t="s">
        <v>179</v>
      </c>
      <c r="G4" s="21" t="s">
        <v>179</v>
      </c>
      <c r="H4" s="21" t="s">
        <v>179</v>
      </c>
      <c r="I4" s="21" t="s">
        <v>179</v>
      </c>
      <c r="J4" s="21" t="s">
        <v>179</v>
      </c>
      <c r="K4" s="21" t="s">
        <v>179</v>
      </c>
      <c r="L4" s="21" t="s">
        <v>179</v>
      </c>
    </row>
    <row r="5" spans="1:12" x14ac:dyDescent="0.4">
      <c r="A5" s="56"/>
      <c r="B5" s="124" t="s">
        <v>91</v>
      </c>
      <c r="C5" s="7" t="s">
        <v>86</v>
      </c>
      <c r="D5" s="34">
        <v>1.9803814502691856E-2</v>
      </c>
      <c r="E5" s="34">
        <v>1.9077425602413704E-2</v>
      </c>
      <c r="F5" s="34">
        <v>0.91415940445391985</v>
      </c>
      <c r="G5" s="113">
        <v>7.2557948440640025</v>
      </c>
      <c r="H5" s="100">
        <v>3.8636927643684822</v>
      </c>
      <c r="I5" s="34">
        <v>7.8491696809134301E-2</v>
      </c>
      <c r="J5" s="37">
        <v>16889305.173636362</v>
      </c>
      <c r="K5" s="34">
        <v>3.0786855065302183</v>
      </c>
      <c r="L5" s="34">
        <v>0.85076166891285854</v>
      </c>
    </row>
    <row r="6" spans="1:12" ht="14.25" customHeight="1" x14ac:dyDescent="0.4">
      <c r="A6" s="56"/>
      <c r="B6" s="119" t="s">
        <v>92</v>
      </c>
      <c r="C6" s="7" t="s">
        <v>86</v>
      </c>
      <c r="D6" s="34">
        <v>-8.6524373641027452E-3</v>
      </c>
      <c r="E6" s="34">
        <v>-3.9422322232353681E-3</v>
      </c>
      <c r="F6" s="34">
        <v>1.3488323375265361</v>
      </c>
      <c r="G6" s="113">
        <v>7.2893738594646535</v>
      </c>
      <c r="H6" s="100">
        <v>4.3883105936469171</v>
      </c>
      <c r="I6" s="34">
        <v>6.143832730697496E-2</v>
      </c>
      <c r="J6" s="37">
        <v>776798.42489270389</v>
      </c>
      <c r="K6" s="34">
        <v>3.2040149134605613</v>
      </c>
      <c r="L6" s="34">
        <v>0.91096734827997339</v>
      </c>
    </row>
    <row r="7" spans="1:12" ht="14.25" customHeight="1" x14ac:dyDescent="0.4">
      <c r="A7" s="56"/>
      <c r="B7" s="119" t="s">
        <v>93</v>
      </c>
      <c r="C7" s="7" t="s">
        <v>86</v>
      </c>
      <c r="D7" s="34">
        <v>4.6820039063389905E-2</v>
      </c>
      <c r="E7" s="34">
        <v>5.375474559469947E-2</v>
      </c>
      <c r="F7" s="34">
        <v>0.15210879796090393</v>
      </c>
      <c r="G7" s="113">
        <v>1.4771194844812903</v>
      </c>
      <c r="H7" s="100">
        <v>3.2234591347740591</v>
      </c>
      <c r="I7" s="34">
        <v>8.9236629323729486E-2</v>
      </c>
      <c r="J7" s="37">
        <v>24184312.254545454</v>
      </c>
      <c r="K7" s="34">
        <v>2.9712076863676704</v>
      </c>
      <c r="L7" s="34">
        <v>0.88836994155077897</v>
      </c>
    </row>
    <row r="8" spans="1:12" ht="14.25" customHeight="1" x14ac:dyDescent="0.4">
      <c r="A8" s="56"/>
      <c r="B8" s="119" t="s">
        <v>94</v>
      </c>
      <c r="C8" s="7" t="s">
        <v>86</v>
      </c>
      <c r="D8" s="34">
        <v>3.6524877405890922E-2</v>
      </c>
      <c r="E8" s="34">
        <v>4.1532603234742248E-2</v>
      </c>
      <c r="F8" s="34">
        <v>0.3902283030326355</v>
      </c>
      <c r="G8" s="113">
        <v>2.843727468529285</v>
      </c>
      <c r="H8" s="100">
        <v>2.3644746408344814</v>
      </c>
      <c r="I8" s="34">
        <v>7.6907062524014871E-2</v>
      </c>
      <c r="J8" s="37">
        <v>9733067.7442631312</v>
      </c>
      <c r="K8" s="34">
        <v>2.1372711028857574</v>
      </c>
      <c r="L8" s="34">
        <v>0.91453370905459852</v>
      </c>
    </row>
    <row r="9" spans="1:12" ht="14.25" customHeight="1" x14ac:dyDescent="0.4">
      <c r="A9" s="56"/>
      <c r="B9" s="119" t="s">
        <v>95</v>
      </c>
      <c r="C9" s="7" t="s">
        <v>86</v>
      </c>
      <c r="D9" s="34">
        <v>-5.6956478881501869E-3</v>
      </c>
      <c r="E9" s="34">
        <v>2.002783988154884E-3</v>
      </c>
      <c r="F9" s="34">
        <v>1.124592747702525</v>
      </c>
      <c r="G9" s="113">
        <v>7.3770413878422945</v>
      </c>
      <c r="H9" s="100">
        <v>3.3741906384374789</v>
      </c>
      <c r="I9" s="34">
        <v>5.8983583879800162E-2</v>
      </c>
      <c r="J9" s="37">
        <v>5984977.0750000002</v>
      </c>
      <c r="K9" s="34">
        <v>2.2638795133868284</v>
      </c>
      <c r="L9" s="34">
        <v>0.82620126181517783</v>
      </c>
    </row>
    <row r="10" spans="1:12" ht="14.25" customHeight="1" x14ac:dyDescent="0.4">
      <c r="A10" s="56"/>
      <c r="B10" s="119" t="s">
        <v>96</v>
      </c>
      <c r="C10" s="7" t="s">
        <v>86</v>
      </c>
      <c r="D10" s="34">
        <v>3.3157484908536435E-2</v>
      </c>
      <c r="E10" s="34">
        <v>3.8862761519005778E-2</v>
      </c>
      <c r="F10" s="34">
        <v>0.30325591014057146</v>
      </c>
      <c r="G10" s="113">
        <v>2.329969495273708</v>
      </c>
      <c r="H10" s="100">
        <v>3.8319123737840473</v>
      </c>
      <c r="I10" s="34">
        <v>8.0791590772402708E-2</v>
      </c>
      <c r="J10" s="37">
        <v>22320465.813800279</v>
      </c>
      <c r="K10" s="34">
        <v>3.9559650174411423</v>
      </c>
      <c r="L10" s="34">
        <v>0.80871166937261163</v>
      </c>
    </row>
    <row r="11" spans="1:12" ht="14.25" customHeight="1" x14ac:dyDescent="0.4">
      <c r="A11" s="56"/>
      <c r="B11" s="119" t="s">
        <v>97</v>
      </c>
      <c r="C11" s="7" t="s">
        <v>86</v>
      </c>
      <c r="D11" s="34">
        <v>3.8595763936279101E-2</v>
      </c>
      <c r="E11" s="34">
        <v>4.2329715709352941E-2</v>
      </c>
      <c r="F11" s="34">
        <v>0.68270122212712214</v>
      </c>
      <c r="G11" s="113">
        <v>2.0527737060020743</v>
      </c>
      <c r="H11" s="100">
        <v>3.5257136563417757</v>
      </c>
      <c r="I11" s="34">
        <v>8.2326241238743672E-2</v>
      </c>
      <c r="J11" s="37">
        <v>32773962.679245282</v>
      </c>
      <c r="K11" s="34">
        <v>3.8608490698463553</v>
      </c>
      <c r="L11" s="34">
        <v>0.87918838612548156</v>
      </c>
    </row>
    <row r="12" spans="1:12" ht="14.25" customHeight="1" x14ac:dyDescent="0.4">
      <c r="A12" s="56"/>
      <c r="B12" s="119" t="s">
        <v>99</v>
      </c>
      <c r="C12" s="7" t="s">
        <v>86</v>
      </c>
      <c r="D12" s="34">
        <v>3.761923055471642E-4</v>
      </c>
      <c r="E12" s="34">
        <v>5.9365705035815813E-3</v>
      </c>
      <c r="F12" s="34">
        <v>0.92632147855222502</v>
      </c>
      <c r="G12" s="113">
        <v>5.0982329334226186</v>
      </c>
      <c r="H12" s="100">
        <v>2.5143751320635483</v>
      </c>
      <c r="I12" s="34">
        <v>6.5586511901076797E-2</v>
      </c>
      <c r="J12" s="37">
        <v>57648065.082568809</v>
      </c>
      <c r="K12" s="34">
        <v>1.9571492552825345</v>
      </c>
      <c r="L12" s="34">
        <v>0.86091821967582227</v>
      </c>
    </row>
    <row r="13" spans="1:12" ht="14.25" customHeight="1" x14ac:dyDescent="0.4">
      <c r="A13" s="56"/>
      <c r="B13" s="119" t="s">
        <v>98</v>
      </c>
      <c r="C13" s="7" t="s">
        <v>86</v>
      </c>
      <c r="D13" s="34">
        <v>-1.4648512443095793E-2</v>
      </c>
      <c r="E13" s="34">
        <v>-1.0873985182648944E-2</v>
      </c>
      <c r="F13" s="34">
        <v>0.29904580766914279</v>
      </c>
      <c r="G13" s="113">
        <v>4.1635360648691799</v>
      </c>
      <c r="H13" s="100">
        <v>5.8799726208093919</v>
      </c>
      <c r="I13" s="34">
        <v>2.6851730741820713E-2</v>
      </c>
      <c r="J13" s="37">
        <v>-2838572.1764705884</v>
      </c>
      <c r="K13" s="34">
        <v>2.4448819620625719</v>
      </c>
      <c r="L13" s="34">
        <v>0.81181232413692717</v>
      </c>
    </row>
    <row r="14" spans="1:12" x14ac:dyDescent="0.4">
      <c r="B14" s="16" t="s">
        <v>299</v>
      </c>
    </row>
  </sheetData>
  <sheetProtection sheet="1" objects="1" scenarios="1"/>
  <autoFilter ref="A4:C13"/>
  <mergeCells count="1">
    <mergeCell ref="B3:C4"/>
  </mergeCells>
  <phoneticPr fontId="18"/>
  <pageMargins left="0.11811023622047245" right="0.11811023622047245" top="0.74803149606299213" bottom="0.74803149606299213" header="0.31496062992125984" footer="0.31496062992125984"/>
  <pageSetup paperSize="9" scale="63"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
  <sheetViews>
    <sheetView showGridLines="0" view="pageBreakPreview" zoomScale="90" zoomScaleNormal="90" zoomScaleSheetLayoutView="90" workbookViewId="0">
      <selection activeCell="B5" sqref="B5:P5"/>
    </sheetView>
  </sheetViews>
  <sheetFormatPr defaultColWidth="8.75" defaultRowHeight="17.25" x14ac:dyDescent="0.4"/>
  <cols>
    <col min="1" max="1" width="1.75" style="1" customWidth="1"/>
    <col min="2" max="16" width="4.875" style="1" customWidth="1"/>
    <col min="17" max="17" width="1.75" style="1" customWidth="1"/>
    <col min="18" max="16384" width="8.75" style="1"/>
  </cols>
  <sheetData>
    <row r="1" spans="2:21" ht="22.9" customHeight="1" x14ac:dyDescent="0.4"/>
    <row r="2" spans="2:21" ht="22.9" customHeight="1" x14ac:dyDescent="0.4">
      <c r="B2" s="191" t="s">
        <v>185</v>
      </c>
      <c r="C2" s="191"/>
      <c r="D2" s="191"/>
      <c r="E2" s="191"/>
      <c r="F2" s="191"/>
      <c r="G2" s="191"/>
      <c r="H2" s="191"/>
      <c r="I2" s="191"/>
      <c r="J2" s="191"/>
      <c r="K2" s="191"/>
      <c r="L2" s="191"/>
      <c r="M2" s="191"/>
      <c r="N2" s="191"/>
      <c r="O2" s="191"/>
      <c r="P2" s="191"/>
    </row>
    <row r="3" spans="2:21" ht="22.9" customHeight="1" x14ac:dyDescent="0.4">
      <c r="B3" s="191" t="s">
        <v>186</v>
      </c>
      <c r="C3" s="191"/>
      <c r="D3" s="191"/>
      <c r="E3" s="191"/>
      <c r="F3" s="191"/>
      <c r="G3" s="191"/>
      <c r="H3" s="191"/>
      <c r="I3" s="191"/>
      <c r="J3" s="191"/>
      <c r="K3" s="191"/>
      <c r="L3" s="191"/>
      <c r="M3" s="191"/>
      <c r="N3" s="191"/>
      <c r="O3" s="191"/>
      <c r="P3" s="191"/>
    </row>
    <row r="4" spans="2:21" ht="22.9" customHeight="1" x14ac:dyDescent="0.4">
      <c r="B4" s="2"/>
      <c r="C4" s="2"/>
      <c r="D4" s="2"/>
      <c r="E4" s="2"/>
      <c r="F4" s="2"/>
      <c r="G4" s="2"/>
      <c r="H4" s="2"/>
      <c r="I4" s="2"/>
      <c r="J4" s="2"/>
      <c r="K4" s="2"/>
      <c r="L4" s="2"/>
      <c r="M4" s="2"/>
      <c r="N4" s="2"/>
      <c r="O4" s="2"/>
      <c r="P4" s="2"/>
      <c r="U4" s="3"/>
    </row>
    <row r="5" spans="2:21" ht="22.9" customHeight="1" x14ac:dyDescent="0.4">
      <c r="B5" s="192" t="s">
        <v>187</v>
      </c>
      <c r="C5" s="192"/>
      <c r="D5" s="192"/>
      <c r="E5" s="192"/>
      <c r="F5" s="192"/>
      <c r="G5" s="192"/>
      <c r="H5" s="192"/>
      <c r="I5" s="192"/>
      <c r="J5" s="192"/>
      <c r="K5" s="192"/>
      <c r="L5" s="192"/>
      <c r="M5" s="192"/>
      <c r="N5" s="192"/>
      <c r="O5" s="192"/>
      <c r="P5" s="192"/>
      <c r="U5" s="3"/>
    </row>
    <row r="6" spans="2:21" ht="22.9" customHeight="1" x14ac:dyDescent="0.4">
      <c r="B6" s="192" t="s">
        <v>204</v>
      </c>
      <c r="C6" s="192"/>
      <c r="D6" s="192"/>
      <c r="E6" s="192"/>
      <c r="F6" s="192"/>
      <c r="G6" s="192"/>
      <c r="H6" s="192"/>
      <c r="I6" s="192"/>
      <c r="J6" s="192"/>
      <c r="K6" s="192"/>
      <c r="L6" s="192"/>
      <c r="M6" s="192"/>
      <c r="N6" s="192"/>
      <c r="O6" s="192"/>
      <c r="P6" s="192"/>
      <c r="U6" s="3"/>
    </row>
    <row r="7" spans="2:21" ht="22.9" customHeight="1" x14ac:dyDescent="0.4">
      <c r="U7" s="3"/>
    </row>
    <row r="8" spans="2:21" ht="22.9" customHeight="1" x14ac:dyDescent="0.4">
      <c r="D8" s="4" t="s">
        <v>176</v>
      </c>
      <c r="U8" s="3"/>
    </row>
    <row r="9" spans="2:21" ht="22.9" customHeight="1" x14ac:dyDescent="0.4">
      <c r="F9" s="190" t="s">
        <v>205</v>
      </c>
      <c r="G9" s="190"/>
      <c r="H9" s="190"/>
      <c r="I9" s="190"/>
      <c r="J9" s="190"/>
      <c r="K9" s="190"/>
      <c r="L9" s="190"/>
      <c r="M9" s="190"/>
      <c r="N9" s="190"/>
      <c r="O9" s="190"/>
      <c r="U9" s="3"/>
    </row>
    <row r="10" spans="2:21" ht="22.9" customHeight="1" x14ac:dyDescent="0.4">
      <c r="F10" s="190" t="s">
        <v>206</v>
      </c>
      <c r="G10" s="190"/>
      <c r="H10" s="190"/>
      <c r="I10" s="190"/>
      <c r="J10" s="190"/>
      <c r="K10" s="190"/>
      <c r="L10" s="190"/>
      <c r="M10" s="190"/>
      <c r="N10" s="190"/>
      <c r="O10" s="190"/>
      <c r="U10" s="3"/>
    </row>
    <row r="11" spans="2:21" ht="22.9" customHeight="1" x14ac:dyDescent="0.4">
      <c r="F11" s="190" t="s">
        <v>207</v>
      </c>
      <c r="G11" s="190"/>
      <c r="H11" s="190"/>
      <c r="I11" s="190"/>
      <c r="J11" s="190"/>
      <c r="K11" s="190"/>
      <c r="L11" s="190"/>
      <c r="M11" s="190"/>
      <c r="N11" s="190"/>
      <c r="O11" s="190"/>
      <c r="U11" s="3"/>
    </row>
    <row r="12" spans="2:21" ht="22.9" customHeight="1" x14ac:dyDescent="0.4">
      <c r="F12" s="190" t="s">
        <v>208</v>
      </c>
      <c r="G12" s="190"/>
      <c r="H12" s="190"/>
      <c r="I12" s="190"/>
      <c r="J12" s="190"/>
      <c r="K12" s="190"/>
      <c r="L12" s="190"/>
      <c r="M12" s="190"/>
      <c r="N12" s="190"/>
      <c r="O12" s="190"/>
      <c r="U12" s="3"/>
    </row>
    <row r="13" spans="2:21" ht="22.9" customHeight="1" x14ac:dyDescent="0.4">
      <c r="F13" s="96"/>
      <c r="G13" s="96"/>
      <c r="H13" s="96"/>
      <c r="I13" s="96"/>
      <c r="J13" s="96"/>
      <c r="K13" s="96"/>
      <c r="L13" s="96"/>
      <c r="M13" s="96"/>
      <c r="N13" s="96"/>
      <c r="O13" s="96"/>
      <c r="U13" s="3"/>
    </row>
    <row r="14" spans="2:21" ht="28.9" customHeight="1" x14ac:dyDescent="0.4">
      <c r="C14" s="193" t="s">
        <v>212</v>
      </c>
      <c r="D14" s="193"/>
      <c r="E14" s="193"/>
      <c r="F14" s="193"/>
      <c r="G14" s="193"/>
      <c r="H14" s="193"/>
      <c r="I14" s="193"/>
      <c r="J14" s="193"/>
      <c r="K14" s="193"/>
      <c r="L14" s="193"/>
      <c r="M14" s="193"/>
      <c r="N14" s="193"/>
      <c r="O14" s="193"/>
    </row>
    <row r="15" spans="2:21" ht="22.9" customHeight="1" x14ac:dyDescent="0.4">
      <c r="C15" s="97"/>
      <c r="D15" s="97"/>
      <c r="E15" s="97"/>
      <c r="F15" s="97"/>
      <c r="G15" s="97"/>
      <c r="H15" s="97"/>
      <c r="I15" s="97"/>
      <c r="J15" s="97"/>
      <c r="K15" s="97"/>
      <c r="L15" s="97"/>
      <c r="M15" s="97"/>
      <c r="N15" s="97"/>
      <c r="O15" s="97"/>
    </row>
    <row r="16" spans="2:21" ht="22.9" customHeight="1" x14ac:dyDescent="0.4">
      <c r="B16" s="189" t="s">
        <v>245</v>
      </c>
      <c r="C16" s="189"/>
      <c r="D16" s="189"/>
      <c r="E16" s="189"/>
      <c r="F16" s="189"/>
      <c r="G16" s="189"/>
      <c r="H16" s="189"/>
      <c r="I16" s="189"/>
      <c r="J16" s="189"/>
      <c r="K16" s="189"/>
      <c r="L16" s="189"/>
      <c r="M16" s="189"/>
      <c r="N16" s="189"/>
      <c r="O16" s="189"/>
      <c r="P16" s="189"/>
    </row>
    <row r="17" spans="2:16" ht="22.9" customHeight="1" x14ac:dyDescent="0.4">
      <c r="B17" s="189" t="s">
        <v>180</v>
      </c>
      <c r="C17" s="189"/>
      <c r="D17" s="189"/>
      <c r="E17" s="189"/>
      <c r="F17" s="189"/>
      <c r="G17" s="189"/>
      <c r="H17" s="189"/>
      <c r="I17" s="189"/>
      <c r="J17" s="189"/>
      <c r="K17" s="189"/>
      <c r="L17" s="189"/>
      <c r="M17" s="189"/>
      <c r="N17" s="189"/>
      <c r="O17" s="189"/>
      <c r="P17" s="189"/>
    </row>
  </sheetData>
  <sheetProtection sheet="1" objects="1" scenarios="1"/>
  <mergeCells count="11">
    <mergeCell ref="B16:P16"/>
    <mergeCell ref="B17:P17"/>
    <mergeCell ref="F11:O11"/>
    <mergeCell ref="F12:O12"/>
    <mergeCell ref="B2:P2"/>
    <mergeCell ref="B3:P3"/>
    <mergeCell ref="B5:P5"/>
    <mergeCell ref="B6:P6"/>
    <mergeCell ref="F9:O9"/>
    <mergeCell ref="F10:O10"/>
    <mergeCell ref="C14:O14"/>
  </mergeCells>
  <phoneticPr fontId="1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53"/>
  <sheetViews>
    <sheetView showGridLines="0" view="pageBreakPreview" zoomScale="80" zoomScaleNormal="80" zoomScaleSheetLayoutView="80" workbookViewId="0">
      <pane xSplit="3" ySplit="5" topLeftCell="D12" activePane="bottomRight" state="frozen"/>
      <selection activeCell="A4" sqref="A4:XFD4"/>
      <selection pane="topRight" activeCell="A4" sqref="A4:XFD4"/>
      <selection pane="bottomLeft" activeCell="A4" sqref="A4:XFD4"/>
      <selection pane="bottomRight" activeCell="G37" sqref="G37"/>
    </sheetView>
  </sheetViews>
  <sheetFormatPr defaultColWidth="8.75" defaultRowHeight="14.25" x14ac:dyDescent="0.4"/>
  <cols>
    <col min="1" max="1" width="3.25" style="18" customWidth="1"/>
    <col min="2" max="2" width="23.375" style="16" customWidth="1"/>
    <col min="3" max="3" width="9.5" style="17" customWidth="1"/>
    <col min="4" max="114" width="15" style="16" customWidth="1"/>
    <col min="115" max="16384" width="8.75" style="16"/>
  </cols>
  <sheetData>
    <row r="1" spans="1:114" ht="17.25" x14ac:dyDescent="0.4">
      <c r="A1" s="14" t="s">
        <v>181</v>
      </c>
      <c r="B1" s="1"/>
    </row>
    <row r="2" spans="1:114" ht="17.25" x14ac:dyDescent="0.4">
      <c r="A2" s="15" t="s">
        <v>182</v>
      </c>
      <c r="B2" s="1"/>
      <c r="D2" s="200" t="s">
        <v>188</v>
      </c>
      <c r="E2" s="201"/>
      <c r="F2" s="202"/>
      <c r="G2" s="200" t="s">
        <v>188</v>
      </c>
      <c r="H2" s="201"/>
      <c r="I2" s="202"/>
      <c r="J2" s="200" t="s">
        <v>188</v>
      </c>
      <c r="K2" s="201"/>
      <c r="L2" s="202"/>
      <c r="M2" s="200" t="s">
        <v>188</v>
      </c>
      <c r="N2" s="201"/>
      <c r="O2" s="202"/>
      <c r="P2" s="200" t="s">
        <v>188</v>
      </c>
      <c r="Q2" s="201"/>
      <c r="R2" s="202"/>
      <c r="S2" s="200" t="s">
        <v>188</v>
      </c>
      <c r="T2" s="201"/>
      <c r="U2" s="202"/>
      <c r="V2" s="200" t="s">
        <v>188</v>
      </c>
      <c r="W2" s="201"/>
      <c r="X2" s="202"/>
      <c r="Y2" s="200" t="s">
        <v>188</v>
      </c>
      <c r="Z2" s="201"/>
      <c r="AA2" s="202"/>
      <c r="AB2" s="200" t="s">
        <v>188</v>
      </c>
      <c r="AC2" s="201"/>
      <c r="AD2" s="202"/>
      <c r="AE2" s="200" t="s">
        <v>192</v>
      </c>
      <c r="AF2" s="201"/>
      <c r="AG2" s="202"/>
      <c r="AH2" s="200" t="s">
        <v>192</v>
      </c>
      <c r="AI2" s="201"/>
      <c r="AJ2" s="202"/>
      <c r="AK2" s="200" t="s">
        <v>192</v>
      </c>
      <c r="AL2" s="201"/>
      <c r="AM2" s="202"/>
      <c r="AN2" s="200" t="s">
        <v>192</v>
      </c>
      <c r="AO2" s="201"/>
      <c r="AP2" s="202"/>
      <c r="AQ2" s="200" t="s">
        <v>192</v>
      </c>
      <c r="AR2" s="201"/>
      <c r="AS2" s="202"/>
      <c r="AT2" s="200" t="s">
        <v>192</v>
      </c>
      <c r="AU2" s="201"/>
      <c r="AV2" s="202"/>
      <c r="AW2" s="200" t="s">
        <v>192</v>
      </c>
      <c r="AX2" s="201"/>
      <c r="AY2" s="202"/>
      <c r="AZ2" s="200" t="s">
        <v>192</v>
      </c>
      <c r="BA2" s="201"/>
      <c r="BB2" s="202"/>
      <c r="BC2" s="200" t="s">
        <v>192</v>
      </c>
      <c r="BD2" s="201"/>
      <c r="BE2" s="202"/>
      <c r="BF2" s="200" t="s">
        <v>192</v>
      </c>
      <c r="BG2" s="201"/>
      <c r="BH2" s="202"/>
      <c r="BI2" s="200" t="s">
        <v>192</v>
      </c>
      <c r="BJ2" s="201"/>
      <c r="BK2" s="202"/>
      <c r="BL2" s="200" t="s">
        <v>192</v>
      </c>
      <c r="BM2" s="201"/>
      <c r="BN2" s="202"/>
      <c r="BO2" s="200" t="s">
        <v>192</v>
      </c>
      <c r="BP2" s="201"/>
      <c r="BQ2" s="202"/>
      <c r="BR2" s="200" t="s">
        <v>192</v>
      </c>
      <c r="BS2" s="201"/>
      <c r="BT2" s="202"/>
      <c r="BU2" s="200" t="s">
        <v>192</v>
      </c>
      <c r="BV2" s="201"/>
      <c r="BW2" s="202"/>
      <c r="BX2" s="200" t="s">
        <v>192</v>
      </c>
      <c r="BY2" s="201"/>
      <c r="BZ2" s="202"/>
      <c r="CA2" s="200" t="s">
        <v>192</v>
      </c>
      <c r="CB2" s="201"/>
      <c r="CC2" s="202"/>
      <c r="CD2" s="200" t="s">
        <v>192</v>
      </c>
      <c r="CE2" s="201"/>
      <c r="CF2" s="202"/>
      <c r="CG2" s="200" t="s">
        <v>192</v>
      </c>
      <c r="CH2" s="201"/>
      <c r="CI2" s="202"/>
      <c r="CJ2" s="200" t="s">
        <v>192</v>
      </c>
      <c r="CK2" s="201"/>
      <c r="CL2" s="202"/>
      <c r="CM2" s="200" t="s">
        <v>192</v>
      </c>
      <c r="CN2" s="201"/>
      <c r="CO2" s="202"/>
      <c r="CP2" s="200" t="s">
        <v>192</v>
      </c>
      <c r="CQ2" s="201"/>
      <c r="CR2" s="202"/>
      <c r="CS2" s="200" t="s">
        <v>192</v>
      </c>
      <c r="CT2" s="201"/>
      <c r="CU2" s="202"/>
      <c r="CV2" s="200" t="s">
        <v>193</v>
      </c>
      <c r="CW2" s="201"/>
      <c r="CX2" s="202"/>
      <c r="CY2" s="200" t="s">
        <v>193</v>
      </c>
      <c r="CZ2" s="201"/>
      <c r="DA2" s="202"/>
      <c r="DB2" s="200" t="s">
        <v>193</v>
      </c>
      <c r="DC2" s="201"/>
      <c r="DD2" s="202"/>
      <c r="DE2" s="200" t="s">
        <v>193</v>
      </c>
      <c r="DF2" s="201"/>
      <c r="DG2" s="202"/>
      <c r="DH2" s="200" t="s">
        <v>193</v>
      </c>
      <c r="DI2" s="201"/>
      <c r="DJ2" s="202"/>
    </row>
    <row r="3" spans="1:114" ht="17.25" x14ac:dyDescent="0.4">
      <c r="A3" s="15"/>
      <c r="B3" s="1"/>
      <c r="D3" s="203" t="s">
        <v>82</v>
      </c>
      <c r="E3" s="204"/>
      <c r="F3" s="204"/>
      <c r="G3" s="203" t="s">
        <v>82</v>
      </c>
      <c r="H3" s="204"/>
      <c r="I3" s="204"/>
      <c r="J3" s="203" t="s">
        <v>189</v>
      </c>
      <c r="K3" s="204"/>
      <c r="L3" s="204"/>
      <c r="M3" s="203" t="s">
        <v>189</v>
      </c>
      <c r="N3" s="204"/>
      <c r="O3" s="204"/>
      <c r="P3" s="203" t="s">
        <v>189</v>
      </c>
      <c r="Q3" s="204"/>
      <c r="R3" s="204"/>
      <c r="S3" s="203" t="s">
        <v>189</v>
      </c>
      <c r="T3" s="204"/>
      <c r="U3" s="204"/>
      <c r="V3" s="203" t="s">
        <v>189</v>
      </c>
      <c r="W3" s="204"/>
      <c r="X3" s="204"/>
      <c r="Y3" s="203" t="s">
        <v>190</v>
      </c>
      <c r="Z3" s="204"/>
      <c r="AA3" s="204"/>
      <c r="AB3" s="203" t="s">
        <v>191</v>
      </c>
      <c r="AC3" s="204"/>
      <c r="AD3" s="204"/>
      <c r="AE3" s="203" t="s">
        <v>194</v>
      </c>
      <c r="AF3" s="204"/>
      <c r="AG3" s="204"/>
      <c r="AH3" s="203" t="s">
        <v>194</v>
      </c>
      <c r="AI3" s="204"/>
      <c r="AJ3" s="204"/>
      <c r="AK3" s="203" t="s">
        <v>195</v>
      </c>
      <c r="AL3" s="204"/>
      <c r="AM3" s="204"/>
      <c r="AN3" s="203" t="s">
        <v>195</v>
      </c>
      <c r="AO3" s="204"/>
      <c r="AP3" s="204"/>
      <c r="AQ3" s="203" t="s">
        <v>195</v>
      </c>
      <c r="AR3" s="204"/>
      <c r="AS3" s="204"/>
      <c r="AT3" s="203" t="s">
        <v>195</v>
      </c>
      <c r="AU3" s="204"/>
      <c r="AV3" s="204"/>
      <c r="AW3" s="203" t="s">
        <v>196</v>
      </c>
      <c r="AX3" s="204"/>
      <c r="AY3" s="204"/>
      <c r="AZ3" s="203" t="s">
        <v>196</v>
      </c>
      <c r="BA3" s="204"/>
      <c r="BB3" s="204"/>
      <c r="BC3" s="203" t="s">
        <v>196</v>
      </c>
      <c r="BD3" s="204"/>
      <c r="BE3" s="204"/>
      <c r="BF3" s="203" t="s">
        <v>196</v>
      </c>
      <c r="BG3" s="204"/>
      <c r="BH3" s="204"/>
      <c r="BI3" s="203" t="s">
        <v>197</v>
      </c>
      <c r="BJ3" s="204"/>
      <c r="BK3" s="204"/>
      <c r="BL3" s="203" t="s">
        <v>197</v>
      </c>
      <c r="BM3" s="204"/>
      <c r="BN3" s="204"/>
      <c r="BO3" s="203" t="s">
        <v>197</v>
      </c>
      <c r="BP3" s="204"/>
      <c r="BQ3" s="204"/>
      <c r="BR3" s="203" t="s">
        <v>198</v>
      </c>
      <c r="BS3" s="204"/>
      <c r="BT3" s="204"/>
      <c r="BU3" s="203" t="s">
        <v>198</v>
      </c>
      <c r="BV3" s="204"/>
      <c r="BW3" s="204"/>
      <c r="BX3" s="203" t="s">
        <v>199</v>
      </c>
      <c r="BY3" s="204"/>
      <c r="BZ3" s="204"/>
      <c r="CA3" s="203" t="s">
        <v>199</v>
      </c>
      <c r="CB3" s="204"/>
      <c r="CC3" s="204"/>
      <c r="CD3" s="203" t="s">
        <v>199</v>
      </c>
      <c r="CE3" s="204"/>
      <c r="CF3" s="204"/>
      <c r="CG3" s="203" t="s">
        <v>200</v>
      </c>
      <c r="CH3" s="204"/>
      <c r="CI3" s="204"/>
      <c r="CJ3" s="203" t="s">
        <v>200</v>
      </c>
      <c r="CK3" s="204"/>
      <c r="CL3" s="204"/>
      <c r="CM3" s="203" t="s">
        <v>201</v>
      </c>
      <c r="CN3" s="204"/>
      <c r="CO3" s="204"/>
      <c r="CP3" s="203" t="s">
        <v>201</v>
      </c>
      <c r="CQ3" s="204"/>
      <c r="CR3" s="204"/>
      <c r="CS3" s="203" t="s">
        <v>201</v>
      </c>
      <c r="CT3" s="204"/>
      <c r="CU3" s="204"/>
      <c r="CV3" s="203" t="s">
        <v>82</v>
      </c>
      <c r="CW3" s="204"/>
      <c r="CX3" s="204"/>
      <c r="CY3" s="203" t="s">
        <v>83</v>
      </c>
      <c r="CZ3" s="204"/>
      <c r="DA3" s="204"/>
      <c r="DB3" s="203" t="s">
        <v>83</v>
      </c>
      <c r="DC3" s="204"/>
      <c r="DD3" s="204"/>
      <c r="DE3" s="203" t="s">
        <v>84</v>
      </c>
      <c r="DF3" s="204"/>
      <c r="DG3" s="204"/>
      <c r="DH3" s="203" t="s">
        <v>85</v>
      </c>
      <c r="DI3" s="204"/>
      <c r="DJ3" s="204"/>
    </row>
    <row r="4" spans="1:114" ht="36.6" customHeight="1" x14ac:dyDescent="0.4">
      <c r="B4" s="186"/>
      <c r="C4" s="187"/>
      <c r="D4" s="211" t="s">
        <v>221</v>
      </c>
      <c r="E4" s="212"/>
      <c r="F4" s="213"/>
      <c r="G4" s="211" t="s">
        <v>222</v>
      </c>
      <c r="H4" s="212"/>
      <c r="I4" s="213"/>
      <c r="J4" s="211" t="s">
        <v>223</v>
      </c>
      <c r="K4" s="212"/>
      <c r="L4" s="213"/>
      <c r="M4" s="211" t="s">
        <v>76</v>
      </c>
      <c r="N4" s="212"/>
      <c r="O4" s="213"/>
      <c r="P4" s="211" t="s">
        <v>213</v>
      </c>
      <c r="Q4" s="212"/>
      <c r="R4" s="213"/>
      <c r="S4" s="211" t="s">
        <v>224</v>
      </c>
      <c r="T4" s="212"/>
      <c r="U4" s="213"/>
      <c r="V4" s="211" t="s">
        <v>81</v>
      </c>
      <c r="W4" s="212"/>
      <c r="X4" s="213"/>
      <c r="Y4" s="211" t="s">
        <v>225</v>
      </c>
      <c r="Z4" s="212"/>
      <c r="AA4" s="213"/>
      <c r="AB4" s="211" t="s">
        <v>226</v>
      </c>
      <c r="AC4" s="212"/>
      <c r="AD4" s="213"/>
      <c r="AE4" s="208" t="s">
        <v>78</v>
      </c>
      <c r="AF4" s="209"/>
      <c r="AG4" s="210"/>
      <c r="AH4" s="208" t="s">
        <v>80</v>
      </c>
      <c r="AI4" s="209"/>
      <c r="AJ4" s="210"/>
      <c r="AK4" s="208" t="s">
        <v>227</v>
      </c>
      <c r="AL4" s="209"/>
      <c r="AM4" s="210"/>
      <c r="AN4" s="208" t="s">
        <v>228</v>
      </c>
      <c r="AO4" s="209"/>
      <c r="AP4" s="210"/>
      <c r="AQ4" s="208" t="s">
        <v>229</v>
      </c>
      <c r="AR4" s="209"/>
      <c r="AS4" s="210"/>
      <c r="AT4" s="208" t="s">
        <v>230</v>
      </c>
      <c r="AU4" s="209"/>
      <c r="AV4" s="210"/>
      <c r="AW4" s="208" t="s">
        <v>231</v>
      </c>
      <c r="AX4" s="209"/>
      <c r="AY4" s="210"/>
      <c r="AZ4" s="214" t="s">
        <v>232</v>
      </c>
      <c r="BA4" s="209"/>
      <c r="BB4" s="210"/>
      <c r="BC4" s="208" t="s">
        <v>233</v>
      </c>
      <c r="BD4" s="209"/>
      <c r="BE4" s="210"/>
      <c r="BF4" s="214" t="s">
        <v>219</v>
      </c>
      <c r="BG4" s="215"/>
      <c r="BH4" s="216"/>
      <c r="BI4" s="208" t="s">
        <v>234</v>
      </c>
      <c r="BJ4" s="209"/>
      <c r="BK4" s="210"/>
      <c r="BL4" s="208" t="s">
        <v>235</v>
      </c>
      <c r="BM4" s="209"/>
      <c r="BN4" s="210"/>
      <c r="BO4" s="208" t="s">
        <v>236</v>
      </c>
      <c r="BP4" s="209"/>
      <c r="BQ4" s="210"/>
      <c r="BR4" s="208" t="s">
        <v>237</v>
      </c>
      <c r="BS4" s="209"/>
      <c r="BT4" s="210"/>
      <c r="BU4" s="208" t="s">
        <v>202</v>
      </c>
      <c r="BV4" s="209"/>
      <c r="BW4" s="210"/>
      <c r="BX4" s="208" t="s">
        <v>238</v>
      </c>
      <c r="BY4" s="209"/>
      <c r="BZ4" s="210"/>
      <c r="CA4" s="208" t="s">
        <v>203</v>
      </c>
      <c r="CB4" s="209"/>
      <c r="CC4" s="210"/>
      <c r="CD4" s="208" t="s">
        <v>77</v>
      </c>
      <c r="CE4" s="209"/>
      <c r="CF4" s="210"/>
      <c r="CG4" s="208" t="s">
        <v>239</v>
      </c>
      <c r="CH4" s="209"/>
      <c r="CI4" s="210"/>
      <c r="CJ4" s="214" t="s">
        <v>220</v>
      </c>
      <c r="CK4" s="209"/>
      <c r="CL4" s="210"/>
      <c r="CM4" s="208" t="s">
        <v>240</v>
      </c>
      <c r="CN4" s="209"/>
      <c r="CO4" s="210"/>
      <c r="CP4" s="208" t="s">
        <v>241</v>
      </c>
      <c r="CQ4" s="209"/>
      <c r="CR4" s="210"/>
      <c r="CS4" s="208" t="s">
        <v>242</v>
      </c>
      <c r="CT4" s="209"/>
      <c r="CU4" s="210"/>
      <c r="CV4" s="208" t="s">
        <v>79</v>
      </c>
      <c r="CW4" s="209"/>
      <c r="CX4" s="210"/>
      <c r="CY4" s="208" t="s">
        <v>214</v>
      </c>
      <c r="CZ4" s="209"/>
      <c r="DA4" s="210"/>
      <c r="DB4" s="208" t="s">
        <v>215</v>
      </c>
      <c r="DC4" s="209"/>
      <c r="DD4" s="210"/>
      <c r="DE4" s="208" t="s">
        <v>243</v>
      </c>
      <c r="DF4" s="209"/>
      <c r="DG4" s="210"/>
      <c r="DH4" s="208" t="s">
        <v>244</v>
      </c>
      <c r="DI4" s="209"/>
      <c r="DJ4" s="210"/>
    </row>
    <row r="5" spans="1:114" ht="15" thickBot="1" x14ac:dyDescent="0.45">
      <c r="B5" s="188"/>
      <c r="C5" s="187"/>
      <c r="D5" s="19" t="s">
        <v>177</v>
      </c>
      <c r="E5" s="20" t="s">
        <v>178</v>
      </c>
      <c r="F5" s="21" t="s">
        <v>179</v>
      </c>
      <c r="G5" s="19" t="s">
        <v>177</v>
      </c>
      <c r="H5" s="20" t="s">
        <v>178</v>
      </c>
      <c r="I5" s="21" t="s">
        <v>179</v>
      </c>
      <c r="J5" s="19" t="s">
        <v>177</v>
      </c>
      <c r="K5" s="20" t="s">
        <v>178</v>
      </c>
      <c r="L5" s="21" t="s">
        <v>179</v>
      </c>
      <c r="M5" s="19" t="s">
        <v>177</v>
      </c>
      <c r="N5" s="20" t="s">
        <v>178</v>
      </c>
      <c r="O5" s="21" t="s">
        <v>179</v>
      </c>
      <c r="P5" s="19" t="s">
        <v>177</v>
      </c>
      <c r="Q5" s="20" t="s">
        <v>178</v>
      </c>
      <c r="R5" s="21" t="s">
        <v>179</v>
      </c>
      <c r="S5" s="19" t="s">
        <v>177</v>
      </c>
      <c r="T5" s="20" t="s">
        <v>178</v>
      </c>
      <c r="U5" s="21" t="s">
        <v>179</v>
      </c>
      <c r="V5" s="19" t="s">
        <v>177</v>
      </c>
      <c r="W5" s="20" t="s">
        <v>178</v>
      </c>
      <c r="X5" s="21" t="s">
        <v>179</v>
      </c>
      <c r="Y5" s="19" t="s">
        <v>177</v>
      </c>
      <c r="Z5" s="20" t="s">
        <v>178</v>
      </c>
      <c r="AA5" s="21" t="s">
        <v>179</v>
      </c>
      <c r="AB5" s="19" t="s">
        <v>177</v>
      </c>
      <c r="AC5" s="20" t="s">
        <v>178</v>
      </c>
      <c r="AD5" s="21" t="s">
        <v>179</v>
      </c>
      <c r="AE5" s="19" t="s">
        <v>177</v>
      </c>
      <c r="AF5" s="20" t="s">
        <v>178</v>
      </c>
      <c r="AG5" s="21" t="s">
        <v>179</v>
      </c>
      <c r="AH5" s="19" t="s">
        <v>177</v>
      </c>
      <c r="AI5" s="20" t="s">
        <v>178</v>
      </c>
      <c r="AJ5" s="21" t="s">
        <v>179</v>
      </c>
      <c r="AK5" s="19" t="s">
        <v>177</v>
      </c>
      <c r="AL5" s="20" t="s">
        <v>178</v>
      </c>
      <c r="AM5" s="21" t="s">
        <v>179</v>
      </c>
      <c r="AN5" s="19" t="s">
        <v>177</v>
      </c>
      <c r="AO5" s="20" t="s">
        <v>178</v>
      </c>
      <c r="AP5" s="21" t="s">
        <v>179</v>
      </c>
      <c r="AQ5" s="19" t="s">
        <v>177</v>
      </c>
      <c r="AR5" s="20" t="s">
        <v>178</v>
      </c>
      <c r="AS5" s="21" t="s">
        <v>179</v>
      </c>
      <c r="AT5" s="19" t="s">
        <v>177</v>
      </c>
      <c r="AU5" s="20" t="s">
        <v>178</v>
      </c>
      <c r="AV5" s="21" t="s">
        <v>179</v>
      </c>
      <c r="AW5" s="19" t="s">
        <v>177</v>
      </c>
      <c r="AX5" s="20" t="s">
        <v>178</v>
      </c>
      <c r="AY5" s="21" t="s">
        <v>179</v>
      </c>
      <c r="AZ5" s="19" t="s">
        <v>177</v>
      </c>
      <c r="BA5" s="20" t="s">
        <v>178</v>
      </c>
      <c r="BB5" s="21" t="s">
        <v>179</v>
      </c>
      <c r="BC5" s="19" t="s">
        <v>177</v>
      </c>
      <c r="BD5" s="20" t="s">
        <v>178</v>
      </c>
      <c r="BE5" s="21" t="s">
        <v>179</v>
      </c>
      <c r="BF5" s="19" t="s">
        <v>177</v>
      </c>
      <c r="BG5" s="20" t="s">
        <v>178</v>
      </c>
      <c r="BH5" s="21" t="s">
        <v>179</v>
      </c>
      <c r="BI5" s="19" t="s">
        <v>177</v>
      </c>
      <c r="BJ5" s="20" t="s">
        <v>178</v>
      </c>
      <c r="BK5" s="21" t="s">
        <v>179</v>
      </c>
      <c r="BL5" s="19" t="s">
        <v>177</v>
      </c>
      <c r="BM5" s="20" t="s">
        <v>178</v>
      </c>
      <c r="BN5" s="21" t="s">
        <v>179</v>
      </c>
      <c r="BO5" s="19" t="s">
        <v>177</v>
      </c>
      <c r="BP5" s="20" t="s">
        <v>178</v>
      </c>
      <c r="BQ5" s="21" t="s">
        <v>179</v>
      </c>
      <c r="BR5" s="19" t="s">
        <v>177</v>
      </c>
      <c r="BS5" s="20" t="s">
        <v>178</v>
      </c>
      <c r="BT5" s="21" t="s">
        <v>179</v>
      </c>
      <c r="BU5" s="19" t="s">
        <v>177</v>
      </c>
      <c r="BV5" s="20" t="s">
        <v>178</v>
      </c>
      <c r="BW5" s="21" t="s">
        <v>179</v>
      </c>
      <c r="BX5" s="19" t="s">
        <v>177</v>
      </c>
      <c r="BY5" s="20" t="s">
        <v>178</v>
      </c>
      <c r="BZ5" s="21" t="s">
        <v>179</v>
      </c>
      <c r="CA5" s="19" t="s">
        <v>177</v>
      </c>
      <c r="CB5" s="20" t="s">
        <v>178</v>
      </c>
      <c r="CC5" s="21" t="s">
        <v>179</v>
      </c>
      <c r="CD5" s="19" t="s">
        <v>177</v>
      </c>
      <c r="CE5" s="20" t="s">
        <v>178</v>
      </c>
      <c r="CF5" s="21" t="s">
        <v>179</v>
      </c>
      <c r="CG5" s="19" t="s">
        <v>177</v>
      </c>
      <c r="CH5" s="20" t="s">
        <v>178</v>
      </c>
      <c r="CI5" s="21" t="s">
        <v>179</v>
      </c>
      <c r="CJ5" s="19" t="s">
        <v>177</v>
      </c>
      <c r="CK5" s="20" t="s">
        <v>178</v>
      </c>
      <c r="CL5" s="21" t="s">
        <v>179</v>
      </c>
      <c r="CM5" s="19" t="s">
        <v>177</v>
      </c>
      <c r="CN5" s="20" t="s">
        <v>178</v>
      </c>
      <c r="CO5" s="21" t="s">
        <v>179</v>
      </c>
      <c r="CP5" s="19" t="s">
        <v>177</v>
      </c>
      <c r="CQ5" s="20" t="s">
        <v>178</v>
      </c>
      <c r="CR5" s="21" t="s">
        <v>179</v>
      </c>
      <c r="CS5" s="19" t="s">
        <v>177</v>
      </c>
      <c r="CT5" s="20" t="s">
        <v>178</v>
      </c>
      <c r="CU5" s="21" t="s">
        <v>179</v>
      </c>
      <c r="CV5" s="19" t="s">
        <v>177</v>
      </c>
      <c r="CW5" s="20" t="s">
        <v>178</v>
      </c>
      <c r="CX5" s="21" t="s">
        <v>179</v>
      </c>
      <c r="CY5" s="19" t="s">
        <v>177</v>
      </c>
      <c r="CZ5" s="20" t="s">
        <v>178</v>
      </c>
      <c r="DA5" s="21" t="s">
        <v>179</v>
      </c>
      <c r="DB5" s="19" t="s">
        <v>177</v>
      </c>
      <c r="DC5" s="20" t="s">
        <v>178</v>
      </c>
      <c r="DD5" s="21" t="s">
        <v>179</v>
      </c>
      <c r="DE5" s="19" t="s">
        <v>177</v>
      </c>
      <c r="DF5" s="20" t="s">
        <v>178</v>
      </c>
      <c r="DG5" s="21" t="s">
        <v>179</v>
      </c>
      <c r="DH5" s="19" t="s">
        <v>177</v>
      </c>
      <c r="DI5" s="20" t="s">
        <v>178</v>
      </c>
      <c r="DJ5" s="21" t="s">
        <v>179</v>
      </c>
    </row>
    <row r="6" spans="1:114" x14ac:dyDescent="0.4">
      <c r="A6" s="22"/>
      <c r="B6" s="205" t="s">
        <v>88</v>
      </c>
      <c r="C6" s="23" t="s">
        <v>175</v>
      </c>
      <c r="D6" s="24">
        <v>16360</v>
      </c>
      <c r="E6" s="25">
        <v>16729</v>
      </c>
      <c r="F6" s="26">
        <v>17082</v>
      </c>
      <c r="G6" s="24">
        <v>16360</v>
      </c>
      <c r="H6" s="25">
        <v>16729</v>
      </c>
      <c r="I6" s="26">
        <v>17082</v>
      </c>
      <c r="J6" s="24">
        <v>16360</v>
      </c>
      <c r="K6" s="25">
        <v>16729</v>
      </c>
      <c r="L6" s="26">
        <v>17082</v>
      </c>
      <c r="M6" s="27">
        <v>16360</v>
      </c>
      <c r="N6" s="28">
        <v>16729</v>
      </c>
      <c r="O6" s="29">
        <v>17082</v>
      </c>
      <c r="P6" s="24">
        <v>16360</v>
      </c>
      <c r="Q6" s="25">
        <v>16729</v>
      </c>
      <c r="R6" s="26">
        <v>17082</v>
      </c>
      <c r="S6" s="24">
        <v>16360</v>
      </c>
      <c r="T6" s="25">
        <v>16729</v>
      </c>
      <c r="U6" s="26">
        <v>17082</v>
      </c>
      <c r="V6" s="24">
        <v>16360</v>
      </c>
      <c r="W6" s="25">
        <v>16729</v>
      </c>
      <c r="X6" s="26">
        <v>17082</v>
      </c>
      <c r="Y6" s="24">
        <v>16360</v>
      </c>
      <c r="Z6" s="25">
        <v>16729</v>
      </c>
      <c r="AA6" s="26">
        <v>17082</v>
      </c>
      <c r="AB6" s="24">
        <v>16360</v>
      </c>
      <c r="AC6" s="25">
        <v>16729</v>
      </c>
      <c r="AD6" s="26">
        <v>17082</v>
      </c>
      <c r="AE6" s="24">
        <v>16360</v>
      </c>
      <c r="AF6" s="25">
        <v>16729</v>
      </c>
      <c r="AG6" s="26">
        <v>17082</v>
      </c>
      <c r="AH6" s="24">
        <v>16360</v>
      </c>
      <c r="AI6" s="25">
        <v>16729</v>
      </c>
      <c r="AJ6" s="26">
        <v>17082</v>
      </c>
      <c r="AK6" s="24">
        <v>16360</v>
      </c>
      <c r="AL6" s="25">
        <v>16729</v>
      </c>
      <c r="AM6" s="26">
        <v>17082</v>
      </c>
      <c r="AN6" s="24">
        <v>16360</v>
      </c>
      <c r="AO6" s="25">
        <v>16729</v>
      </c>
      <c r="AP6" s="26">
        <v>17082</v>
      </c>
      <c r="AQ6" s="24">
        <v>16360</v>
      </c>
      <c r="AR6" s="25">
        <v>16729</v>
      </c>
      <c r="AS6" s="26">
        <v>17082</v>
      </c>
      <c r="AT6" s="24">
        <v>16360</v>
      </c>
      <c r="AU6" s="25">
        <v>16729</v>
      </c>
      <c r="AV6" s="26">
        <v>17082</v>
      </c>
      <c r="AW6" s="24">
        <v>16360</v>
      </c>
      <c r="AX6" s="25">
        <v>16729</v>
      </c>
      <c r="AY6" s="26">
        <v>17082</v>
      </c>
      <c r="AZ6" s="24">
        <v>16360</v>
      </c>
      <c r="BA6" s="25">
        <v>16729</v>
      </c>
      <c r="BB6" s="26">
        <v>17082</v>
      </c>
      <c r="BC6" s="24">
        <v>16360</v>
      </c>
      <c r="BD6" s="25">
        <v>16729</v>
      </c>
      <c r="BE6" s="26">
        <v>17082</v>
      </c>
      <c r="BF6" s="24">
        <v>16360</v>
      </c>
      <c r="BG6" s="25">
        <v>16729</v>
      </c>
      <c r="BH6" s="26">
        <v>17082</v>
      </c>
      <c r="BI6" s="24">
        <v>16360</v>
      </c>
      <c r="BJ6" s="25">
        <v>16729</v>
      </c>
      <c r="BK6" s="26">
        <v>17082</v>
      </c>
      <c r="BL6" s="24">
        <v>16360</v>
      </c>
      <c r="BM6" s="25">
        <v>16729</v>
      </c>
      <c r="BN6" s="26">
        <v>17082</v>
      </c>
      <c r="BO6" s="24">
        <v>16360</v>
      </c>
      <c r="BP6" s="25">
        <v>16729</v>
      </c>
      <c r="BQ6" s="26">
        <v>17082</v>
      </c>
      <c r="BR6" s="24">
        <v>16360</v>
      </c>
      <c r="BS6" s="25">
        <v>16729</v>
      </c>
      <c r="BT6" s="92">
        <v>17082</v>
      </c>
      <c r="BU6" s="24">
        <v>16360</v>
      </c>
      <c r="BV6" s="25">
        <v>16729</v>
      </c>
      <c r="BW6" s="26">
        <v>17082</v>
      </c>
      <c r="BX6" s="24">
        <v>16360</v>
      </c>
      <c r="BY6" s="25">
        <v>16729</v>
      </c>
      <c r="BZ6" s="26">
        <v>17082</v>
      </c>
      <c r="CA6" s="24">
        <v>16360</v>
      </c>
      <c r="CB6" s="25">
        <v>16729</v>
      </c>
      <c r="CC6" s="26">
        <v>17082</v>
      </c>
      <c r="CD6" s="24">
        <v>16360</v>
      </c>
      <c r="CE6" s="25">
        <v>16729</v>
      </c>
      <c r="CF6" s="26">
        <v>17082</v>
      </c>
      <c r="CG6" s="24">
        <v>16360</v>
      </c>
      <c r="CH6" s="25">
        <v>16729</v>
      </c>
      <c r="CI6" s="26">
        <v>17082</v>
      </c>
      <c r="CJ6" s="24">
        <v>16360</v>
      </c>
      <c r="CK6" s="25">
        <v>16729</v>
      </c>
      <c r="CL6" s="26">
        <v>17082</v>
      </c>
      <c r="CM6" s="24">
        <v>16360</v>
      </c>
      <c r="CN6" s="25">
        <v>16729</v>
      </c>
      <c r="CO6" s="26">
        <v>17082</v>
      </c>
      <c r="CP6" s="24">
        <v>16360</v>
      </c>
      <c r="CQ6" s="25">
        <v>16729</v>
      </c>
      <c r="CR6" s="26">
        <v>17082</v>
      </c>
      <c r="CS6" s="24">
        <v>16360</v>
      </c>
      <c r="CT6" s="25">
        <v>16729</v>
      </c>
      <c r="CU6" s="26">
        <v>17082</v>
      </c>
      <c r="CV6" s="24">
        <v>16360</v>
      </c>
      <c r="CW6" s="25">
        <v>16729</v>
      </c>
      <c r="CX6" s="26">
        <v>17082</v>
      </c>
      <c r="CY6" s="24">
        <v>16360</v>
      </c>
      <c r="CZ6" s="25">
        <v>16729</v>
      </c>
      <c r="DA6" s="26">
        <v>17082</v>
      </c>
      <c r="DB6" s="24">
        <v>16360</v>
      </c>
      <c r="DC6" s="25">
        <v>16729</v>
      </c>
      <c r="DD6" s="26">
        <v>17082</v>
      </c>
      <c r="DE6" s="24">
        <v>16360</v>
      </c>
      <c r="DF6" s="25">
        <v>16729</v>
      </c>
      <c r="DG6" s="26">
        <v>17082</v>
      </c>
      <c r="DH6" s="24">
        <v>16360</v>
      </c>
      <c r="DI6" s="25">
        <v>16729</v>
      </c>
      <c r="DJ6" s="30">
        <v>17082</v>
      </c>
    </row>
    <row r="7" spans="1:114" x14ac:dyDescent="0.4">
      <c r="A7" s="22"/>
      <c r="B7" s="206"/>
      <c r="C7" s="31" t="s">
        <v>86</v>
      </c>
      <c r="D7" s="32">
        <v>3.3090146036712238E-2</v>
      </c>
      <c r="E7" s="33">
        <v>2.8530552065187415E-2</v>
      </c>
      <c r="F7" s="34">
        <v>2.3000843011177465E-2</v>
      </c>
      <c r="G7" s="32">
        <v>3.4778125624626892E-2</v>
      </c>
      <c r="H7" s="33">
        <v>3.0854134765689382E-2</v>
      </c>
      <c r="I7" s="34">
        <v>2.5454821182705076E-2</v>
      </c>
      <c r="J7" s="32">
        <v>0.58554581479019807</v>
      </c>
      <c r="K7" s="33">
        <v>0.62158407915342839</v>
      </c>
      <c r="L7" s="34">
        <v>0.69417687923804927</v>
      </c>
      <c r="M7" s="111">
        <v>4.6865128967319354</v>
      </c>
      <c r="N7" s="112">
        <v>4.9577364228125598</v>
      </c>
      <c r="O7" s="113">
        <v>5.1775725900064433</v>
      </c>
      <c r="P7" s="98">
        <v>3.3615345492340269</v>
      </c>
      <c r="Q7" s="99">
        <v>3.3912150319737608</v>
      </c>
      <c r="R7" s="100">
        <v>3.3836822178210784</v>
      </c>
      <c r="S7" s="32">
        <v>8.5937397952498509E-2</v>
      </c>
      <c r="T7" s="33">
        <v>8.1042439547255193E-2</v>
      </c>
      <c r="U7" s="34">
        <v>7.6911454570473936E-2</v>
      </c>
      <c r="V7" s="35">
        <v>17430848.716320295</v>
      </c>
      <c r="W7" s="36">
        <v>16963833.231095701</v>
      </c>
      <c r="X7" s="37">
        <v>14709348.2170706</v>
      </c>
      <c r="Y7" s="32">
        <v>3.0586850987470862</v>
      </c>
      <c r="Z7" s="33">
        <v>2.8166813159587529</v>
      </c>
      <c r="AA7" s="34">
        <v>2.8496390709081587</v>
      </c>
      <c r="AB7" s="32">
        <v>0.8553288269843673</v>
      </c>
      <c r="AC7" s="33">
        <v>0.85759208906242446</v>
      </c>
      <c r="AD7" s="34">
        <v>0.85684429723068978</v>
      </c>
      <c r="AE7" s="35">
        <v>18426913.730501223</v>
      </c>
      <c r="AF7" s="36">
        <v>16313888.715882599</v>
      </c>
      <c r="AG7" s="37">
        <v>13448768.490633415</v>
      </c>
      <c r="AH7" s="35">
        <v>19366899.133129586</v>
      </c>
      <c r="AI7" s="36">
        <v>17642522.999282684</v>
      </c>
      <c r="AJ7" s="37">
        <v>14883628.260508137</v>
      </c>
      <c r="AK7" s="32">
        <v>0.65211117506420668</v>
      </c>
      <c r="AL7" s="33">
        <v>0.65851143741665497</v>
      </c>
      <c r="AM7" s="34">
        <v>0.663355063126008</v>
      </c>
      <c r="AN7" s="32">
        <v>0.69344850186856166</v>
      </c>
      <c r="AO7" s="33">
        <v>0.69994696023694136</v>
      </c>
      <c r="AP7" s="34">
        <v>0.70564147960796764</v>
      </c>
      <c r="AQ7" s="32">
        <v>0.15215902535192394</v>
      </c>
      <c r="AR7" s="33">
        <v>0.1506729322972368</v>
      </c>
      <c r="AS7" s="34">
        <v>0.14980451330606898</v>
      </c>
      <c r="AT7" s="32">
        <v>0.10293906530151595</v>
      </c>
      <c r="AU7" s="33">
        <v>0.10260578994153051</v>
      </c>
      <c r="AV7" s="34">
        <v>0.10377757553019858</v>
      </c>
      <c r="AW7" s="32">
        <v>7.0941199548169798E-2</v>
      </c>
      <c r="AX7" s="33">
        <v>7.0434362450145144E-2</v>
      </c>
      <c r="AY7" s="34">
        <v>7.1092947629326123E-2</v>
      </c>
      <c r="AZ7" s="32">
        <v>0.36751049347887171</v>
      </c>
      <c r="BA7" s="33">
        <v>0.36065871286202389</v>
      </c>
      <c r="BB7" s="34">
        <v>0.35002380316298876</v>
      </c>
      <c r="BC7" s="32">
        <v>0.6884411472010743</v>
      </c>
      <c r="BD7" s="33">
        <v>0.67222450346990437</v>
      </c>
      <c r="BE7" s="34">
        <v>0.68338327578770353</v>
      </c>
      <c r="BF7" s="35">
        <v>5751084.6795103392</v>
      </c>
      <c r="BG7" s="36">
        <v>6348729.2394952113</v>
      </c>
      <c r="BH7" s="37">
        <v>6439695.5270579867</v>
      </c>
      <c r="BI7" s="32">
        <v>0.18306871702278246</v>
      </c>
      <c r="BJ7" s="33">
        <v>0.18468955299915288</v>
      </c>
      <c r="BK7" s="34">
        <v>0.18635010608681701</v>
      </c>
      <c r="BL7" s="32">
        <v>0.40659329045949488</v>
      </c>
      <c r="BM7" s="33">
        <v>0.40568739590305086</v>
      </c>
      <c r="BN7" s="34">
        <v>0.40212029610422978</v>
      </c>
      <c r="BO7" s="32">
        <v>4.623155451233537E-3</v>
      </c>
      <c r="BP7" s="33">
        <v>4.2676388848334659E-3</v>
      </c>
      <c r="BQ7" s="34">
        <v>4.1581139634216356E-3</v>
      </c>
      <c r="BR7" s="32">
        <v>0.96063689129758767</v>
      </c>
      <c r="BS7" s="33">
        <v>0.96223651122577414</v>
      </c>
      <c r="BT7" s="93">
        <v>0.96139964218439433</v>
      </c>
      <c r="BU7" s="35">
        <v>340585370.84810513</v>
      </c>
      <c r="BV7" s="36">
        <v>348533863.63984698</v>
      </c>
      <c r="BW7" s="37">
        <v>353904058.55660927</v>
      </c>
      <c r="BX7" s="32">
        <v>0.63017890715497771</v>
      </c>
      <c r="BY7" s="33">
        <v>0.66205611007133691</v>
      </c>
      <c r="BZ7" s="34">
        <v>0.72597598210795411</v>
      </c>
      <c r="CA7" s="35">
        <v>286698921.37243277</v>
      </c>
      <c r="CB7" s="36">
        <v>293446611.92629564</v>
      </c>
      <c r="CC7" s="37">
        <v>296967131.49894625</v>
      </c>
      <c r="CD7" s="38">
        <v>277626294.94431537</v>
      </c>
      <c r="CE7" s="39">
        <v>283141742.23145437</v>
      </c>
      <c r="CF7" s="40">
        <v>284875833.21677792</v>
      </c>
      <c r="CG7" s="32">
        <v>1.9085784578460152</v>
      </c>
      <c r="CH7" s="33">
        <v>1.76551506808479</v>
      </c>
      <c r="CI7" s="34">
        <v>1.8175330305853701</v>
      </c>
      <c r="CJ7" s="104">
        <v>3.642784282601832</v>
      </c>
      <c r="CK7" s="105">
        <v>3.6548057375570702</v>
      </c>
      <c r="CL7" s="106">
        <v>3.6300067690942819</v>
      </c>
      <c r="CM7" s="32">
        <v>1.0852970514931743</v>
      </c>
      <c r="CN7" s="33">
        <v>1.0913067565974213</v>
      </c>
      <c r="CO7" s="34">
        <v>1.0925311470369055</v>
      </c>
      <c r="CP7" s="32">
        <v>0.73516096525347274</v>
      </c>
      <c r="CQ7" s="33">
        <v>0.72825189302269588</v>
      </c>
      <c r="CR7" s="34">
        <v>0.7277822165027934</v>
      </c>
      <c r="CS7" s="32">
        <v>0.65667841742370836</v>
      </c>
      <c r="CT7" s="33">
        <v>0.64941428194980033</v>
      </c>
      <c r="CU7" s="34">
        <v>0.64999109293062307</v>
      </c>
      <c r="CV7" s="35">
        <v>939985.40262836183</v>
      </c>
      <c r="CW7" s="36">
        <v>1328634.2834000837</v>
      </c>
      <c r="CX7" s="37">
        <v>1434859.769874722</v>
      </c>
      <c r="CY7" s="98">
        <v>1.426193717239032</v>
      </c>
      <c r="CZ7" s="99">
        <v>1.4230218465580164</v>
      </c>
      <c r="DA7" s="100">
        <v>1.4082403296408401</v>
      </c>
      <c r="DB7" s="98">
        <v>2.3054733600967006</v>
      </c>
      <c r="DC7" s="99">
        <v>2.5311752453734053</v>
      </c>
      <c r="DD7" s="100">
        <v>2.4280100496712729</v>
      </c>
      <c r="DE7" s="32">
        <v>0.70000217759064209</v>
      </c>
      <c r="DF7" s="33">
        <v>0.70166469442982737</v>
      </c>
      <c r="DG7" s="34">
        <v>0.70016060174447237</v>
      </c>
      <c r="DH7" s="32">
        <v>1.5658858589039759E-2</v>
      </c>
      <c r="DI7" s="33">
        <v>1.4046372688917794E-2</v>
      </c>
      <c r="DJ7" s="41">
        <v>1.1796242750673116E-2</v>
      </c>
    </row>
    <row r="8" spans="1:114" ht="15" thickBot="1" x14ac:dyDescent="0.45">
      <c r="A8" s="22"/>
      <c r="B8" s="207"/>
      <c r="C8" s="42" t="s">
        <v>87</v>
      </c>
      <c r="D8" s="43">
        <v>3.5859905444856482E-2</v>
      </c>
      <c r="E8" s="44">
        <v>2.8791046299191811E-2</v>
      </c>
      <c r="F8" s="45">
        <v>2.0321189155708536E-2</v>
      </c>
      <c r="G8" s="43">
        <v>3.936050693155925E-2</v>
      </c>
      <c r="H8" s="44">
        <v>3.2004301376689727E-2</v>
      </c>
      <c r="I8" s="45">
        <v>2.3421200563922051E-2</v>
      </c>
      <c r="J8" s="43">
        <v>0.12475551704014065</v>
      </c>
      <c r="K8" s="44">
        <v>0.12963856105821758</v>
      </c>
      <c r="L8" s="45">
        <v>0.14058346224392643</v>
      </c>
      <c r="M8" s="49">
        <v>1.0435492288943666</v>
      </c>
      <c r="N8" s="50">
        <v>1.1151663531910199</v>
      </c>
      <c r="O8" s="51">
        <v>1.1275994106221425</v>
      </c>
      <c r="P8" s="101">
        <v>2.5404499608381235</v>
      </c>
      <c r="Q8" s="102">
        <v>2.6267164485922185</v>
      </c>
      <c r="R8" s="103">
        <v>2.6358654263521029</v>
      </c>
      <c r="S8" s="43">
        <v>8.3382722818973215E-2</v>
      </c>
      <c r="T8" s="44">
        <v>7.637610378871007E-2</v>
      </c>
      <c r="U8" s="45">
        <v>6.9075832563253808E-2</v>
      </c>
      <c r="V8" s="46">
        <v>8682153</v>
      </c>
      <c r="W8" s="47">
        <v>7644175</v>
      </c>
      <c r="X8" s="48">
        <v>5647729</v>
      </c>
      <c r="Y8" s="43">
        <v>3.9981538770540985</v>
      </c>
      <c r="Z8" s="44">
        <v>3.4106158250297254</v>
      </c>
      <c r="AA8" s="45">
        <v>3.3196803980197309</v>
      </c>
      <c r="AB8" s="43">
        <v>0.88065629114896704</v>
      </c>
      <c r="AC8" s="44">
        <v>0.88182249512271704</v>
      </c>
      <c r="AD8" s="45">
        <v>0.8821096888801081</v>
      </c>
      <c r="AE8" s="46">
        <v>8145248</v>
      </c>
      <c r="AF8" s="47">
        <v>6926261</v>
      </c>
      <c r="AG8" s="48">
        <v>5029475</v>
      </c>
      <c r="AH8" s="46">
        <v>8803994.5</v>
      </c>
      <c r="AI8" s="47">
        <v>7647970</v>
      </c>
      <c r="AJ8" s="48">
        <v>5656240</v>
      </c>
      <c r="AK8" s="43">
        <v>0.686005220041075</v>
      </c>
      <c r="AL8" s="44">
        <v>0.69612774227743879</v>
      </c>
      <c r="AM8" s="45">
        <v>0.70311821091237336</v>
      </c>
      <c r="AN8" s="43">
        <v>0.71993515912512462</v>
      </c>
      <c r="AO8" s="44">
        <v>0.72986294929974516</v>
      </c>
      <c r="AP8" s="45">
        <v>0.73717467748090804</v>
      </c>
      <c r="AQ8" s="43">
        <v>0.12799775052202297</v>
      </c>
      <c r="AR8" s="44">
        <v>0.12579196409205917</v>
      </c>
      <c r="AS8" s="45">
        <v>0.12457997442317681</v>
      </c>
      <c r="AT8" s="43">
        <v>8.2980180651591823E-2</v>
      </c>
      <c r="AU8" s="44">
        <v>8.2034956908163578E-2</v>
      </c>
      <c r="AV8" s="45">
        <v>8.3455801596790613E-2</v>
      </c>
      <c r="AW8" s="43">
        <v>6.3541149763673671E-2</v>
      </c>
      <c r="AX8" s="44">
        <v>6.340168147725074E-2</v>
      </c>
      <c r="AY8" s="45">
        <v>6.4772373990848731E-2</v>
      </c>
      <c r="AZ8" s="43">
        <v>0.40617339158056642</v>
      </c>
      <c r="BA8" s="44">
        <v>0.40143430876820307</v>
      </c>
      <c r="BB8" s="45">
        <v>0.39396471427813273</v>
      </c>
      <c r="BC8" s="43">
        <v>0.75302351333648976</v>
      </c>
      <c r="BD8" s="44">
        <v>0.75802195386416782</v>
      </c>
      <c r="BE8" s="45">
        <v>0.75982077061977038</v>
      </c>
      <c r="BF8" s="46">
        <v>5696292.9992804993</v>
      </c>
      <c r="BG8" s="47">
        <v>5880727.0925110132</v>
      </c>
      <c r="BH8" s="48">
        <v>5931040.3863995373</v>
      </c>
      <c r="BI8" s="43">
        <v>6.1253755659241599E-2</v>
      </c>
      <c r="BJ8" s="44">
        <v>6.3148341413605286E-2</v>
      </c>
      <c r="BK8" s="45">
        <v>6.4711380444090999E-2</v>
      </c>
      <c r="BL8" s="43">
        <v>0.1236406210972118</v>
      </c>
      <c r="BM8" s="44">
        <v>0.1254242421329903</v>
      </c>
      <c r="BN8" s="45">
        <v>0.12509418369943728</v>
      </c>
      <c r="BO8" s="43">
        <v>1.2100127941946743E-3</v>
      </c>
      <c r="BP8" s="44">
        <v>1.1430098206524674E-3</v>
      </c>
      <c r="BQ8" s="45">
        <v>1.0974198584493963E-3</v>
      </c>
      <c r="BR8" s="43">
        <v>0.97709808910067797</v>
      </c>
      <c r="BS8" s="44">
        <v>0.98078730574490269</v>
      </c>
      <c r="BT8" s="94">
        <v>0.98022862840978797</v>
      </c>
      <c r="BU8" s="46">
        <v>99299350</v>
      </c>
      <c r="BV8" s="47">
        <v>102445291</v>
      </c>
      <c r="BW8" s="48">
        <v>105519950</v>
      </c>
      <c r="BX8" s="43">
        <v>0.1504432786113577</v>
      </c>
      <c r="BY8" s="44">
        <v>0.15323570466728167</v>
      </c>
      <c r="BZ8" s="45">
        <v>0.16325232851788665</v>
      </c>
      <c r="CA8" s="46">
        <v>115401046</v>
      </c>
      <c r="CB8" s="47">
        <v>121200670</v>
      </c>
      <c r="CC8" s="48">
        <v>122240607.5</v>
      </c>
      <c r="CD8" s="46">
        <v>110113647.5</v>
      </c>
      <c r="CE8" s="47">
        <v>115157407</v>
      </c>
      <c r="CF8" s="48">
        <v>116651248</v>
      </c>
      <c r="CG8" s="43">
        <v>2.7105863835657598</v>
      </c>
      <c r="CH8" s="44">
        <v>2.3244346846189221</v>
      </c>
      <c r="CI8" s="45">
        <v>2.3243729425461535</v>
      </c>
      <c r="CJ8" s="101">
        <v>2.7659152586850144</v>
      </c>
      <c r="CK8" s="102">
        <v>2.821811808824382</v>
      </c>
      <c r="CL8" s="103">
        <v>2.8146526340595712</v>
      </c>
      <c r="CM8" s="43">
        <v>0.96211432161457133</v>
      </c>
      <c r="CN8" s="44">
        <v>0.96471768331192476</v>
      </c>
      <c r="CO8" s="45">
        <v>0.96615157487786951</v>
      </c>
      <c r="CP8" s="43">
        <v>0.86465971407603803</v>
      </c>
      <c r="CQ8" s="44">
        <v>0.85562116783974718</v>
      </c>
      <c r="CR8" s="45">
        <v>0.85334981900666951</v>
      </c>
      <c r="CS8" s="43">
        <v>0.81346193024023883</v>
      </c>
      <c r="CT8" s="44">
        <v>0.80156841115748145</v>
      </c>
      <c r="CU8" s="45">
        <v>0.8010065895746723</v>
      </c>
      <c r="CV8" s="46">
        <v>445068.5</v>
      </c>
      <c r="CW8" s="47">
        <v>399207</v>
      </c>
      <c r="CX8" s="48">
        <v>442747</v>
      </c>
      <c r="CY8" s="101">
        <v>0.96664471903828075</v>
      </c>
      <c r="CZ8" s="102">
        <v>1.0096689077091641</v>
      </c>
      <c r="DA8" s="103">
        <v>0.96766962591195393</v>
      </c>
      <c r="DB8" s="101">
        <v>1.3664372564309437</v>
      </c>
      <c r="DC8" s="102">
        <v>1.6919369677162674</v>
      </c>
      <c r="DD8" s="103">
        <v>1.6775716692260136</v>
      </c>
      <c r="DE8" s="43">
        <v>0.74635117899159409</v>
      </c>
      <c r="DF8" s="44">
        <v>0.74867432494220043</v>
      </c>
      <c r="DG8" s="45">
        <v>0.74692741269510166</v>
      </c>
      <c r="DH8" s="43">
        <v>1.8729222122765156E-2</v>
      </c>
      <c r="DI8" s="44">
        <v>1.5550123516470995E-2</v>
      </c>
      <c r="DJ8" s="52">
        <v>1.1353469064589221E-2</v>
      </c>
    </row>
    <row r="9" spans="1:114" x14ac:dyDescent="0.4">
      <c r="A9" s="22" t="s">
        <v>66</v>
      </c>
      <c r="B9" s="197" t="s">
        <v>100</v>
      </c>
      <c r="C9" s="31" t="s">
        <v>175</v>
      </c>
      <c r="D9" s="35">
        <v>2322</v>
      </c>
      <c r="E9" s="36">
        <v>2103</v>
      </c>
      <c r="F9" s="37">
        <v>2062</v>
      </c>
      <c r="G9" s="35">
        <v>2322</v>
      </c>
      <c r="H9" s="36">
        <v>2103</v>
      </c>
      <c r="I9" s="37">
        <v>2062</v>
      </c>
      <c r="J9" s="35">
        <v>2322</v>
      </c>
      <c r="K9" s="36">
        <v>2103</v>
      </c>
      <c r="L9" s="37">
        <v>2062</v>
      </c>
      <c r="M9" s="53">
        <v>2322</v>
      </c>
      <c r="N9" s="54">
        <v>2103</v>
      </c>
      <c r="O9" s="55">
        <v>2062</v>
      </c>
      <c r="P9" s="35">
        <v>2322</v>
      </c>
      <c r="Q9" s="36">
        <v>2103</v>
      </c>
      <c r="R9" s="37">
        <v>2062</v>
      </c>
      <c r="S9" s="35">
        <v>2322</v>
      </c>
      <c r="T9" s="36">
        <v>2103</v>
      </c>
      <c r="U9" s="37">
        <v>2062</v>
      </c>
      <c r="V9" s="35">
        <v>2322</v>
      </c>
      <c r="W9" s="36">
        <v>2103</v>
      </c>
      <c r="X9" s="37">
        <v>2062</v>
      </c>
      <c r="Y9" s="35">
        <v>2322</v>
      </c>
      <c r="Z9" s="36">
        <v>2103</v>
      </c>
      <c r="AA9" s="37">
        <v>2062</v>
      </c>
      <c r="AB9" s="35">
        <v>2322</v>
      </c>
      <c r="AC9" s="36">
        <v>2103</v>
      </c>
      <c r="AD9" s="37">
        <v>2062</v>
      </c>
      <c r="AE9" s="35">
        <v>2322</v>
      </c>
      <c r="AF9" s="36">
        <v>2103</v>
      </c>
      <c r="AG9" s="37">
        <v>2062</v>
      </c>
      <c r="AH9" s="35">
        <v>2322</v>
      </c>
      <c r="AI9" s="36">
        <v>2103</v>
      </c>
      <c r="AJ9" s="37">
        <v>2062</v>
      </c>
      <c r="AK9" s="35">
        <v>2322</v>
      </c>
      <c r="AL9" s="36">
        <v>2103</v>
      </c>
      <c r="AM9" s="37">
        <v>2062</v>
      </c>
      <c r="AN9" s="35">
        <v>2322</v>
      </c>
      <c r="AO9" s="36">
        <v>2103</v>
      </c>
      <c r="AP9" s="37">
        <v>2062</v>
      </c>
      <c r="AQ9" s="35">
        <v>2322</v>
      </c>
      <c r="AR9" s="36">
        <v>2103</v>
      </c>
      <c r="AS9" s="37">
        <v>2062</v>
      </c>
      <c r="AT9" s="35">
        <v>2322</v>
      </c>
      <c r="AU9" s="36">
        <v>2103</v>
      </c>
      <c r="AV9" s="37">
        <v>2062</v>
      </c>
      <c r="AW9" s="35">
        <v>2322</v>
      </c>
      <c r="AX9" s="36">
        <v>2103</v>
      </c>
      <c r="AY9" s="37">
        <v>2062</v>
      </c>
      <c r="AZ9" s="35">
        <v>2322</v>
      </c>
      <c r="BA9" s="36">
        <v>2103</v>
      </c>
      <c r="BB9" s="37">
        <v>2062</v>
      </c>
      <c r="BC9" s="35">
        <v>2322</v>
      </c>
      <c r="BD9" s="36">
        <v>2103</v>
      </c>
      <c r="BE9" s="37">
        <v>2062</v>
      </c>
      <c r="BF9" s="35">
        <v>2322</v>
      </c>
      <c r="BG9" s="36">
        <v>2103</v>
      </c>
      <c r="BH9" s="37">
        <v>2062</v>
      </c>
      <c r="BI9" s="35">
        <v>2322</v>
      </c>
      <c r="BJ9" s="36">
        <v>2103</v>
      </c>
      <c r="BK9" s="37">
        <v>2062</v>
      </c>
      <c r="BL9" s="35">
        <v>2322</v>
      </c>
      <c r="BM9" s="36">
        <v>2103</v>
      </c>
      <c r="BN9" s="37">
        <v>2062</v>
      </c>
      <c r="BO9" s="35">
        <v>2322</v>
      </c>
      <c r="BP9" s="36">
        <v>2103</v>
      </c>
      <c r="BQ9" s="37">
        <v>2062</v>
      </c>
      <c r="BR9" s="35">
        <v>2322</v>
      </c>
      <c r="BS9" s="36">
        <v>2103</v>
      </c>
      <c r="BT9" s="37">
        <v>2062</v>
      </c>
      <c r="BU9" s="35">
        <v>2322</v>
      </c>
      <c r="BV9" s="36">
        <v>2103</v>
      </c>
      <c r="BW9" s="37">
        <v>2062</v>
      </c>
      <c r="BX9" s="35">
        <v>2322</v>
      </c>
      <c r="BY9" s="36">
        <v>2103</v>
      </c>
      <c r="BZ9" s="37">
        <v>2062</v>
      </c>
      <c r="CA9" s="35">
        <v>2322</v>
      </c>
      <c r="CB9" s="36">
        <v>2103</v>
      </c>
      <c r="CC9" s="37">
        <v>2062</v>
      </c>
      <c r="CD9" s="35">
        <v>2322</v>
      </c>
      <c r="CE9" s="36">
        <v>2103</v>
      </c>
      <c r="CF9" s="37">
        <v>2062</v>
      </c>
      <c r="CG9" s="35">
        <v>2322</v>
      </c>
      <c r="CH9" s="36">
        <v>2103</v>
      </c>
      <c r="CI9" s="37">
        <v>2062</v>
      </c>
      <c r="CJ9" s="35">
        <v>2322</v>
      </c>
      <c r="CK9" s="36">
        <v>2103</v>
      </c>
      <c r="CL9" s="37">
        <v>2062</v>
      </c>
      <c r="CM9" s="35">
        <v>2322</v>
      </c>
      <c r="CN9" s="36">
        <v>2103</v>
      </c>
      <c r="CO9" s="37">
        <v>2062</v>
      </c>
      <c r="CP9" s="35">
        <v>2322</v>
      </c>
      <c r="CQ9" s="36">
        <v>2103</v>
      </c>
      <c r="CR9" s="37">
        <v>2062</v>
      </c>
      <c r="CS9" s="35">
        <v>2322</v>
      </c>
      <c r="CT9" s="36">
        <v>2103</v>
      </c>
      <c r="CU9" s="37">
        <v>2062</v>
      </c>
      <c r="CV9" s="35">
        <v>2322</v>
      </c>
      <c r="CW9" s="36">
        <v>2103</v>
      </c>
      <c r="CX9" s="37">
        <v>2062</v>
      </c>
      <c r="CY9" s="35">
        <v>2322</v>
      </c>
      <c r="CZ9" s="36">
        <v>2103</v>
      </c>
      <c r="DA9" s="37">
        <v>2062</v>
      </c>
      <c r="DB9" s="35">
        <v>2322</v>
      </c>
      <c r="DC9" s="36">
        <v>2103</v>
      </c>
      <c r="DD9" s="37">
        <v>2062</v>
      </c>
      <c r="DE9" s="35">
        <v>2322</v>
      </c>
      <c r="DF9" s="36">
        <v>2103</v>
      </c>
      <c r="DG9" s="37">
        <v>2062</v>
      </c>
      <c r="DH9" s="35">
        <v>2322</v>
      </c>
      <c r="DI9" s="36">
        <v>2103</v>
      </c>
      <c r="DJ9" s="37">
        <v>2062</v>
      </c>
    </row>
    <row r="10" spans="1:114" x14ac:dyDescent="0.4">
      <c r="A10" s="56"/>
      <c r="B10" s="198"/>
      <c r="C10" s="31" t="s">
        <v>86</v>
      </c>
      <c r="D10" s="32">
        <v>3.1430141267456552E-2</v>
      </c>
      <c r="E10" s="33">
        <v>1.0814217743122648E-2</v>
      </c>
      <c r="F10" s="34">
        <v>-4.5375066800323457E-3</v>
      </c>
      <c r="G10" s="32">
        <v>3.7445172792339686E-2</v>
      </c>
      <c r="H10" s="33">
        <v>1.5549002768523732E-2</v>
      </c>
      <c r="I10" s="34">
        <v>6.0395816426184656E-4</v>
      </c>
      <c r="J10" s="32">
        <v>0.36750000945427386</v>
      </c>
      <c r="K10" s="33">
        <v>0.74736771269545133</v>
      </c>
      <c r="L10" s="34">
        <v>0.77247065017573713</v>
      </c>
      <c r="M10" s="111">
        <v>2.7263952880508162</v>
      </c>
      <c r="N10" s="112">
        <v>3.9848576680248891</v>
      </c>
      <c r="O10" s="113">
        <v>4.6229733546068008</v>
      </c>
      <c r="P10" s="98">
        <v>2.9836236593837024</v>
      </c>
      <c r="Q10" s="99">
        <v>3.0800463031677365</v>
      </c>
      <c r="R10" s="100">
        <v>2.9912978637444536</v>
      </c>
      <c r="S10" s="32">
        <v>7.5443354567238691E-2</v>
      </c>
      <c r="T10" s="33">
        <v>5.4839429528548235E-2</v>
      </c>
      <c r="U10" s="34">
        <v>4.1785026953776817E-2</v>
      </c>
      <c r="V10" s="35">
        <v>2730695.6563307494</v>
      </c>
      <c r="W10" s="36">
        <v>1089287.3756538278</v>
      </c>
      <c r="X10" s="37">
        <v>-44715.828806983511</v>
      </c>
      <c r="Y10" s="32">
        <v>3.1225731409479214</v>
      </c>
      <c r="Z10" s="33">
        <v>2.7332886155874077</v>
      </c>
      <c r="AA10" s="34">
        <v>2.8147699927049579</v>
      </c>
      <c r="AB10" s="32">
        <v>0.88408155124867893</v>
      </c>
      <c r="AC10" s="33">
        <v>0.88855493922511197</v>
      </c>
      <c r="AD10" s="34">
        <v>0.88740965450172926</v>
      </c>
      <c r="AE10" s="35">
        <v>2297743.3832902671</v>
      </c>
      <c r="AF10" s="36">
        <v>792305.2786495483</v>
      </c>
      <c r="AG10" s="37">
        <v>-329479.13191076624</v>
      </c>
      <c r="AH10" s="35">
        <v>2737480.4741602065</v>
      </c>
      <c r="AI10" s="36">
        <v>1139200.0109367571</v>
      </c>
      <c r="AJ10" s="37">
        <v>43854.836081474299</v>
      </c>
      <c r="AK10" s="32">
        <v>0.70365544674205149</v>
      </c>
      <c r="AL10" s="33">
        <v>0.72047091450218959</v>
      </c>
      <c r="AM10" s="34">
        <v>0.73386505130234847</v>
      </c>
      <c r="AN10" s="32">
        <v>0.72562410789412113</v>
      </c>
      <c r="AO10" s="33">
        <v>0.74388603610796422</v>
      </c>
      <c r="AP10" s="34">
        <v>0.75730598669169846</v>
      </c>
      <c r="AQ10" s="32">
        <v>0.11972513655281795</v>
      </c>
      <c r="AR10" s="33">
        <v>0.11909686118091893</v>
      </c>
      <c r="AS10" s="34">
        <v>0.11846133744891371</v>
      </c>
      <c r="AT10" s="32">
        <v>8.7392710953319436E-2</v>
      </c>
      <c r="AU10" s="33">
        <v>8.972402837698043E-2</v>
      </c>
      <c r="AV10" s="34">
        <v>9.0085472060950689E-2</v>
      </c>
      <c r="AW10" s="32">
        <v>6.1369413613005137E-2</v>
      </c>
      <c r="AX10" s="33">
        <v>6.3414486389562985E-2</v>
      </c>
      <c r="AY10" s="34">
        <v>6.5375119020530087E-2</v>
      </c>
      <c r="AZ10" s="32">
        <v>0.43682367018214813</v>
      </c>
      <c r="BA10" s="33">
        <v>0.44488058186474039</v>
      </c>
      <c r="BB10" s="34">
        <v>0.44571415566941713</v>
      </c>
      <c r="BC10" s="32">
        <v>0.76678050863061709</v>
      </c>
      <c r="BD10" s="33">
        <v>0.73283010322333197</v>
      </c>
      <c r="BE10" s="34">
        <v>0.73481233546582736</v>
      </c>
      <c r="BF10" s="35">
        <v>4595851.5583061064</v>
      </c>
      <c r="BG10" s="36">
        <v>4850283.9829791887</v>
      </c>
      <c r="BH10" s="37">
        <v>4889803.9134181635</v>
      </c>
      <c r="BI10" s="32">
        <v>9.7820106865253678E-2</v>
      </c>
      <c r="BJ10" s="33">
        <v>0.10179996089534349</v>
      </c>
      <c r="BK10" s="34">
        <v>9.1687896308873709E-2</v>
      </c>
      <c r="BL10" s="32">
        <v>0.2081799179346023</v>
      </c>
      <c r="BM10" s="33">
        <v>0.22081472187681564</v>
      </c>
      <c r="BN10" s="34">
        <v>0.19547068466109929</v>
      </c>
      <c r="BO10" s="32">
        <v>1.9119594622920451E-3</v>
      </c>
      <c r="BP10" s="33">
        <v>2.0303474915907634E-3</v>
      </c>
      <c r="BQ10" s="34">
        <v>1.8959004329164582E-3</v>
      </c>
      <c r="BR10" s="32">
        <v>0.94468353220361656</v>
      </c>
      <c r="BS10" s="33">
        <v>0.9489163810982213</v>
      </c>
      <c r="BT10" s="34">
        <v>0.94866479748620369</v>
      </c>
      <c r="BU10" s="35">
        <v>23685092.053402238</v>
      </c>
      <c r="BV10" s="36">
        <v>23742414.747979078</v>
      </c>
      <c r="BW10" s="37">
        <v>23020510.912221145</v>
      </c>
      <c r="BX10" s="32">
        <v>0.42190434482445249</v>
      </c>
      <c r="BY10" s="33">
        <v>0.78429596828327164</v>
      </c>
      <c r="BZ10" s="34">
        <v>0.82672937191529605</v>
      </c>
      <c r="CA10" s="35">
        <v>47341234.689922482</v>
      </c>
      <c r="CB10" s="36">
        <v>47779384.7617689</v>
      </c>
      <c r="CC10" s="37">
        <v>46610550.316197865</v>
      </c>
      <c r="CD10" s="38">
        <v>47343748.557708874</v>
      </c>
      <c r="CE10" s="39">
        <v>47741189.679505467</v>
      </c>
      <c r="CF10" s="40">
        <v>46253826.150339477</v>
      </c>
      <c r="CG10" s="32">
        <v>2.2146962485998261</v>
      </c>
      <c r="CH10" s="33">
        <v>1.9343332119630299</v>
      </c>
      <c r="CI10" s="34">
        <v>2.0015504598448284</v>
      </c>
      <c r="CJ10" s="104">
        <v>3.1884638561361234</v>
      </c>
      <c r="CK10" s="105">
        <v>3.2249973867691386</v>
      </c>
      <c r="CL10" s="106">
        <v>3.0850140820808218</v>
      </c>
      <c r="CM10" s="32">
        <v>0.99241890421365686</v>
      </c>
      <c r="CN10" s="33">
        <v>1.0020853447255667</v>
      </c>
      <c r="CO10" s="34">
        <v>0.9898677927960462</v>
      </c>
      <c r="CP10" s="32">
        <v>0.84165910057525473</v>
      </c>
      <c r="CQ10" s="33">
        <v>0.8310617459130123</v>
      </c>
      <c r="CR10" s="34">
        <v>0.84412125863350518</v>
      </c>
      <c r="CS10" s="32">
        <v>0.78994792467559738</v>
      </c>
      <c r="CT10" s="33">
        <v>0.77240440097999452</v>
      </c>
      <c r="CU10" s="34">
        <v>0.78760827368210495</v>
      </c>
      <c r="CV10" s="35">
        <v>439737.09086993971</v>
      </c>
      <c r="CW10" s="36">
        <v>346894.73228720872</v>
      </c>
      <c r="CX10" s="37">
        <v>373333.96799224056</v>
      </c>
      <c r="CY10" s="98">
        <v>0.53204032047677552</v>
      </c>
      <c r="CZ10" s="99">
        <v>0.61557589714023619</v>
      </c>
      <c r="DA10" s="100">
        <v>0.58722886959905829</v>
      </c>
      <c r="DB10" s="98">
        <v>2.3485361967859495</v>
      </c>
      <c r="DC10" s="99">
        <v>2.5895288730037134</v>
      </c>
      <c r="DD10" s="100">
        <v>2.6590578465282215</v>
      </c>
      <c r="DE10" s="32">
        <v>0.75830751686408349</v>
      </c>
      <c r="DF10" s="33">
        <v>0.75599217568162835</v>
      </c>
      <c r="DG10" s="34">
        <v>0.75518240383768231</v>
      </c>
      <c r="DH10" s="32">
        <v>1.7594832587479545E-2</v>
      </c>
      <c r="DI10" s="33">
        <v>7.1683982858730677E-3</v>
      </c>
      <c r="DJ10" s="34">
        <v>2.8329390484177415E-4</v>
      </c>
    </row>
    <row r="11" spans="1:114" x14ac:dyDescent="0.4">
      <c r="A11" s="56" t="s">
        <v>66</v>
      </c>
      <c r="B11" s="199"/>
      <c r="C11" s="57" t="s">
        <v>87</v>
      </c>
      <c r="D11" s="58">
        <v>2.8924648618429531E-2</v>
      </c>
      <c r="E11" s="59">
        <v>1.1036794235606304E-2</v>
      </c>
      <c r="F11" s="60">
        <v>-2.8646143419407653E-3</v>
      </c>
      <c r="G11" s="58">
        <v>3.4383882007219882E-2</v>
      </c>
      <c r="H11" s="59">
        <v>1.564706447351847E-2</v>
      </c>
      <c r="I11" s="60">
        <v>1.7821700247768898E-3</v>
      </c>
      <c r="J11" s="58">
        <v>0</v>
      </c>
      <c r="K11" s="59">
        <v>0</v>
      </c>
      <c r="L11" s="60">
        <v>0</v>
      </c>
      <c r="M11" s="61">
        <v>0</v>
      </c>
      <c r="N11" s="62">
        <v>0</v>
      </c>
      <c r="O11" s="63">
        <v>0</v>
      </c>
      <c r="P11" s="98">
        <v>2.4415701222756327</v>
      </c>
      <c r="Q11" s="99">
        <v>2.5435916153824323</v>
      </c>
      <c r="R11" s="100">
        <v>2.5420703482162637</v>
      </c>
      <c r="S11" s="58">
        <v>7.0194103216502268E-2</v>
      </c>
      <c r="T11" s="59">
        <v>5.2892020891179177E-2</v>
      </c>
      <c r="U11" s="60">
        <v>3.9421051486699471E-2</v>
      </c>
      <c r="V11" s="38">
        <v>2328240.5</v>
      </c>
      <c r="W11" s="39">
        <v>1078689</v>
      </c>
      <c r="X11" s="40">
        <v>208526</v>
      </c>
      <c r="Y11" s="58">
        <v>4.7073430372084859</v>
      </c>
      <c r="Z11" s="59">
        <v>3.7743691283911938</v>
      </c>
      <c r="AA11" s="60">
        <v>3.5556298245281632</v>
      </c>
      <c r="AB11" s="58">
        <v>0.8782962596040752</v>
      </c>
      <c r="AC11" s="59">
        <v>0.88301795131430305</v>
      </c>
      <c r="AD11" s="60">
        <v>0.88563537890176802</v>
      </c>
      <c r="AE11" s="38">
        <v>1946741</v>
      </c>
      <c r="AF11" s="39">
        <v>749326</v>
      </c>
      <c r="AG11" s="40">
        <v>-178458.5</v>
      </c>
      <c r="AH11" s="38">
        <v>2351333.5</v>
      </c>
      <c r="AI11" s="39">
        <v>1043753</v>
      </c>
      <c r="AJ11" s="40">
        <v>129271</v>
      </c>
      <c r="AK11" s="58">
        <v>0.71829198417682594</v>
      </c>
      <c r="AL11" s="59">
        <v>0.73866322949429242</v>
      </c>
      <c r="AM11" s="60">
        <v>0.75409913367970716</v>
      </c>
      <c r="AN11" s="58">
        <v>0.73608292910889861</v>
      </c>
      <c r="AO11" s="59">
        <v>0.75753961155648297</v>
      </c>
      <c r="AP11" s="60">
        <v>0.77374162865395602</v>
      </c>
      <c r="AQ11" s="58">
        <v>0.11553728808277758</v>
      </c>
      <c r="AR11" s="59">
        <v>0.11287201596862083</v>
      </c>
      <c r="AS11" s="60">
        <v>0.11233878177627479</v>
      </c>
      <c r="AT11" s="58">
        <v>7.3063771540471112E-2</v>
      </c>
      <c r="AU11" s="59">
        <v>7.382750537695966E-2</v>
      </c>
      <c r="AV11" s="60">
        <v>7.3546182433618518E-2</v>
      </c>
      <c r="AW11" s="58">
        <v>4.933578584363002E-2</v>
      </c>
      <c r="AX11" s="59">
        <v>5.0980584380806347E-2</v>
      </c>
      <c r="AY11" s="60">
        <v>5.3007105446516746E-2</v>
      </c>
      <c r="AZ11" s="58">
        <v>0.39324820156058815</v>
      </c>
      <c r="BA11" s="59">
        <v>0.4059262663393971</v>
      </c>
      <c r="BB11" s="60">
        <v>0.4055487551704427</v>
      </c>
      <c r="BC11" s="58">
        <v>1.0687061053539071</v>
      </c>
      <c r="BD11" s="59">
        <v>1.0709578784926106</v>
      </c>
      <c r="BE11" s="60">
        <v>1.0580677957547158</v>
      </c>
      <c r="BF11" s="38">
        <v>5146535.1628352497</v>
      </c>
      <c r="BG11" s="39">
        <v>5301322.666666667</v>
      </c>
      <c r="BH11" s="40">
        <v>5297699.3679138329</v>
      </c>
      <c r="BI11" s="58">
        <v>0</v>
      </c>
      <c r="BJ11" s="59">
        <v>0</v>
      </c>
      <c r="BK11" s="60">
        <v>0</v>
      </c>
      <c r="BL11" s="58">
        <v>0</v>
      </c>
      <c r="BM11" s="59">
        <v>0</v>
      </c>
      <c r="BN11" s="60">
        <v>0</v>
      </c>
      <c r="BO11" s="58">
        <v>0</v>
      </c>
      <c r="BP11" s="59">
        <v>0</v>
      </c>
      <c r="BQ11" s="60">
        <v>0</v>
      </c>
      <c r="BR11" s="58">
        <v>0.9779480162305193</v>
      </c>
      <c r="BS11" s="59">
        <v>0.98190937801258416</v>
      </c>
      <c r="BT11" s="60">
        <v>0.98199446293569059</v>
      </c>
      <c r="BU11" s="38">
        <v>16562019.5</v>
      </c>
      <c r="BV11" s="39">
        <v>16525728</v>
      </c>
      <c r="BW11" s="40">
        <v>16080136.5</v>
      </c>
      <c r="BX11" s="58">
        <v>0</v>
      </c>
      <c r="BY11" s="59">
        <v>0</v>
      </c>
      <c r="BZ11" s="60">
        <v>0</v>
      </c>
      <c r="CA11" s="38">
        <v>38294894</v>
      </c>
      <c r="CB11" s="39">
        <v>37976098</v>
      </c>
      <c r="CC11" s="40">
        <v>36895669.5</v>
      </c>
      <c r="CD11" s="38">
        <v>38828547.5</v>
      </c>
      <c r="CE11" s="39">
        <v>38850000</v>
      </c>
      <c r="CF11" s="40">
        <v>37966289.5</v>
      </c>
      <c r="CG11" s="58">
        <v>3.4074508242816499</v>
      </c>
      <c r="CH11" s="59">
        <v>2.8005463126359422</v>
      </c>
      <c r="CI11" s="60">
        <v>2.695701879573293</v>
      </c>
      <c r="CJ11" s="98">
        <v>2.6096479061168232</v>
      </c>
      <c r="CK11" s="99">
        <v>2.6321899210169351</v>
      </c>
      <c r="CL11" s="100">
        <v>2.6294018687858154</v>
      </c>
      <c r="CM11" s="58">
        <v>0.92046774220966299</v>
      </c>
      <c r="CN11" s="59">
        <v>0.92502443271399948</v>
      </c>
      <c r="CO11" s="60">
        <v>0.92772394643322198</v>
      </c>
      <c r="CP11" s="58">
        <v>0.91725968825527748</v>
      </c>
      <c r="CQ11" s="59">
        <v>0.90775532540429582</v>
      </c>
      <c r="CR11" s="60">
        <v>0.90441053163605545</v>
      </c>
      <c r="CS11" s="58">
        <v>0.89579987275064099</v>
      </c>
      <c r="CT11" s="59">
        <v>0.88268694031659911</v>
      </c>
      <c r="CU11" s="60">
        <v>0.87998109184493489</v>
      </c>
      <c r="CV11" s="38">
        <v>128945.5</v>
      </c>
      <c r="CW11" s="39">
        <v>106815</v>
      </c>
      <c r="CX11" s="40">
        <v>111484.5</v>
      </c>
      <c r="CY11" s="98">
        <v>0.17971830950975204</v>
      </c>
      <c r="CZ11" s="99">
        <v>0.22725470854649471</v>
      </c>
      <c r="DA11" s="100">
        <v>0.16916959662609421</v>
      </c>
      <c r="DB11" s="98">
        <v>1.1395947987680835</v>
      </c>
      <c r="DC11" s="99">
        <v>1.4156357327028419</v>
      </c>
      <c r="DD11" s="100">
        <v>1.3915459639998708</v>
      </c>
      <c r="DE11" s="58">
        <v>0.77596662275533179</v>
      </c>
      <c r="DF11" s="59">
        <v>0.77703514993049894</v>
      </c>
      <c r="DG11" s="60">
        <v>0.77566804646950427</v>
      </c>
      <c r="DH11" s="58">
        <v>1.7386316817439393E-2</v>
      </c>
      <c r="DI11" s="59">
        <v>8.1292074431079386E-3</v>
      </c>
      <c r="DJ11" s="60">
        <v>8.944153886513719E-4</v>
      </c>
    </row>
    <row r="12" spans="1:114" x14ac:dyDescent="0.4">
      <c r="A12" s="22" t="s">
        <v>61</v>
      </c>
      <c r="B12" s="194" t="s">
        <v>101</v>
      </c>
      <c r="C12" s="64" t="s">
        <v>175</v>
      </c>
      <c r="D12" s="65">
        <v>4469</v>
      </c>
      <c r="E12" s="66">
        <v>4610</v>
      </c>
      <c r="F12" s="67">
        <v>4719</v>
      </c>
      <c r="G12" s="65">
        <v>4469</v>
      </c>
      <c r="H12" s="66">
        <v>4610</v>
      </c>
      <c r="I12" s="67">
        <v>4719</v>
      </c>
      <c r="J12" s="65">
        <v>4469</v>
      </c>
      <c r="K12" s="66">
        <v>4610</v>
      </c>
      <c r="L12" s="67">
        <v>4719</v>
      </c>
      <c r="M12" s="68">
        <v>4469</v>
      </c>
      <c r="N12" s="69">
        <v>4610</v>
      </c>
      <c r="O12" s="70">
        <v>4719</v>
      </c>
      <c r="P12" s="65">
        <v>4469</v>
      </c>
      <c r="Q12" s="66">
        <v>4610</v>
      </c>
      <c r="R12" s="67">
        <v>4719</v>
      </c>
      <c r="S12" s="65">
        <v>4469</v>
      </c>
      <c r="T12" s="66">
        <v>4610</v>
      </c>
      <c r="U12" s="67">
        <v>4719</v>
      </c>
      <c r="V12" s="65">
        <v>4469</v>
      </c>
      <c r="W12" s="66">
        <v>4610</v>
      </c>
      <c r="X12" s="67">
        <v>4719</v>
      </c>
      <c r="Y12" s="65">
        <v>4469</v>
      </c>
      <c r="Z12" s="66">
        <v>4610</v>
      </c>
      <c r="AA12" s="67">
        <v>4719</v>
      </c>
      <c r="AB12" s="65">
        <v>4469</v>
      </c>
      <c r="AC12" s="66">
        <v>4610</v>
      </c>
      <c r="AD12" s="67">
        <v>4719</v>
      </c>
      <c r="AE12" s="65">
        <v>4469</v>
      </c>
      <c r="AF12" s="66">
        <v>4610</v>
      </c>
      <c r="AG12" s="67">
        <v>4719</v>
      </c>
      <c r="AH12" s="65">
        <v>4469</v>
      </c>
      <c r="AI12" s="66">
        <v>4610</v>
      </c>
      <c r="AJ12" s="67">
        <v>4719</v>
      </c>
      <c r="AK12" s="65">
        <v>4469</v>
      </c>
      <c r="AL12" s="66">
        <v>4610</v>
      </c>
      <c r="AM12" s="67">
        <v>4719</v>
      </c>
      <c r="AN12" s="65">
        <v>4469</v>
      </c>
      <c r="AO12" s="66">
        <v>4610</v>
      </c>
      <c r="AP12" s="67">
        <v>4719</v>
      </c>
      <c r="AQ12" s="65">
        <v>4469</v>
      </c>
      <c r="AR12" s="66">
        <v>4610</v>
      </c>
      <c r="AS12" s="67">
        <v>4719</v>
      </c>
      <c r="AT12" s="65">
        <v>4469</v>
      </c>
      <c r="AU12" s="66">
        <v>4610</v>
      </c>
      <c r="AV12" s="67">
        <v>4719</v>
      </c>
      <c r="AW12" s="65">
        <v>4469</v>
      </c>
      <c r="AX12" s="66">
        <v>4610</v>
      </c>
      <c r="AY12" s="67">
        <v>4719</v>
      </c>
      <c r="AZ12" s="65">
        <v>4469</v>
      </c>
      <c r="BA12" s="66">
        <v>4610</v>
      </c>
      <c r="BB12" s="67">
        <v>4719</v>
      </c>
      <c r="BC12" s="65">
        <v>4469</v>
      </c>
      <c r="BD12" s="66">
        <v>4610</v>
      </c>
      <c r="BE12" s="67">
        <v>4719</v>
      </c>
      <c r="BF12" s="65">
        <v>4469</v>
      </c>
      <c r="BG12" s="66">
        <v>4610</v>
      </c>
      <c r="BH12" s="67">
        <v>4719</v>
      </c>
      <c r="BI12" s="65">
        <v>4469</v>
      </c>
      <c r="BJ12" s="66">
        <v>4610</v>
      </c>
      <c r="BK12" s="67">
        <v>4719</v>
      </c>
      <c r="BL12" s="65">
        <v>4469</v>
      </c>
      <c r="BM12" s="66">
        <v>4610</v>
      </c>
      <c r="BN12" s="67">
        <v>4719</v>
      </c>
      <c r="BO12" s="65">
        <v>4469</v>
      </c>
      <c r="BP12" s="66">
        <v>4610</v>
      </c>
      <c r="BQ12" s="67">
        <v>4719</v>
      </c>
      <c r="BR12" s="65">
        <v>4469</v>
      </c>
      <c r="BS12" s="66">
        <v>4610</v>
      </c>
      <c r="BT12" s="67">
        <v>4719</v>
      </c>
      <c r="BU12" s="65">
        <v>4469</v>
      </c>
      <c r="BV12" s="66">
        <v>4610</v>
      </c>
      <c r="BW12" s="67">
        <v>4719</v>
      </c>
      <c r="BX12" s="65">
        <v>4469</v>
      </c>
      <c r="BY12" s="66">
        <v>4610</v>
      </c>
      <c r="BZ12" s="67">
        <v>4719</v>
      </c>
      <c r="CA12" s="65">
        <v>4469</v>
      </c>
      <c r="CB12" s="66">
        <v>4610</v>
      </c>
      <c r="CC12" s="67">
        <v>4719</v>
      </c>
      <c r="CD12" s="65">
        <v>4469</v>
      </c>
      <c r="CE12" s="66">
        <v>4610</v>
      </c>
      <c r="CF12" s="67">
        <v>4719</v>
      </c>
      <c r="CG12" s="65">
        <v>4469</v>
      </c>
      <c r="CH12" s="66">
        <v>4610</v>
      </c>
      <c r="CI12" s="67">
        <v>4719</v>
      </c>
      <c r="CJ12" s="65">
        <v>4469</v>
      </c>
      <c r="CK12" s="66">
        <v>4610</v>
      </c>
      <c r="CL12" s="67">
        <v>4719</v>
      </c>
      <c r="CM12" s="65">
        <v>4469</v>
      </c>
      <c r="CN12" s="66">
        <v>4610</v>
      </c>
      <c r="CO12" s="67">
        <v>4719</v>
      </c>
      <c r="CP12" s="65">
        <v>4469</v>
      </c>
      <c r="CQ12" s="66">
        <v>4610</v>
      </c>
      <c r="CR12" s="67">
        <v>4719</v>
      </c>
      <c r="CS12" s="65">
        <v>4469</v>
      </c>
      <c r="CT12" s="66">
        <v>4610</v>
      </c>
      <c r="CU12" s="67">
        <v>4719</v>
      </c>
      <c r="CV12" s="65">
        <v>4469</v>
      </c>
      <c r="CW12" s="66">
        <v>4610</v>
      </c>
      <c r="CX12" s="67">
        <v>4719</v>
      </c>
      <c r="CY12" s="65">
        <v>4469</v>
      </c>
      <c r="CZ12" s="66">
        <v>4610</v>
      </c>
      <c r="DA12" s="67">
        <v>4719</v>
      </c>
      <c r="DB12" s="65">
        <v>4469</v>
      </c>
      <c r="DC12" s="66">
        <v>4610</v>
      </c>
      <c r="DD12" s="67">
        <v>4719</v>
      </c>
      <c r="DE12" s="65">
        <v>4469</v>
      </c>
      <c r="DF12" s="66">
        <v>4610</v>
      </c>
      <c r="DG12" s="67">
        <v>4719</v>
      </c>
      <c r="DH12" s="65">
        <v>4469</v>
      </c>
      <c r="DI12" s="66">
        <v>4610</v>
      </c>
      <c r="DJ12" s="67">
        <v>4719</v>
      </c>
    </row>
    <row r="13" spans="1:114" x14ac:dyDescent="0.4">
      <c r="A13" s="56"/>
      <c r="B13" s="195"/>
      <c r="C13" s="31" t="s">
        <v>86</v>
      </c>
      <c r="D13" s="32">
        <v>4.3282156693021712E-2</v>
      </c>
      <c r="E13" s="33">
        <v>3.4751524396484608E-2</v>
      </c>
      <c r="F13" s="34">
        <v>2.1416886085990787E-2</v>
      </c>
      <c r="G13" s="32">
        <v>4.8427605793932321E-2</v>
      </c>
      <c r="H13" s="33">
        <v>3.9690913126059206E-2</v>
      </c>
      <c r="I13" s="34">
        <v>2.6361033722180988E-2</v>
      </c>
      <c r="J13" s="32">
        <v>0.36814759798333863</v>
      </c>
      <c r="K13" s="33">
        <v>0.43435497907856435</v>
      </c>
      <c r="L13" s="34">
        <v>0.52100425314700105</v>
      </c>
      <c r="M13" s="111">
        <v>3.0842775117870667</v>
      </c>
      <c r="N13" s="112">
        <v>3.1996957189279898</v>
      </c>
      <c r="O13" s="113">
        <v>4.0384644159761844</v>
      </c>
      <c r="P13" s="98">
        <v>2.7483537998246952</v>
      </c>
      <c r="Q13" s="99">
        <v>2.7990627700654418</v>
      </c>
      <c r="R13" s="100">
        <v>2.8544445701393206</v>
      </c>
      <c r="S13" s="32">
        <v>8.7762008169422784E-2</v>
      </c>
      <c r="T13" s="33">
        <v>7.9216466881190148E-2</v>
      </c>
      <c r="U13" s="34">
        <v>6.7558885578772321E-2</v>
      </c>
      <c r="V13" s="35">
        <v>6943955.4379055714</v>
      </c>
      <c r="W13" s="36">
        <v>5684225.1583514102</v>
      </c>
      <c r="X13" s="37">
        <v>3755559.1453697816</v>
      </c>
      <c r="Y13" s="32">
        <v>2.7444329924655273</v>
      </c>
      <c r="Z13" s="33">
        <v>2.5741016145652873</v>
      </c>
      <c r="AA13" s="34">
        <v>2.7303780278819105</v>
      </c>
      <c r="AB13" s="32">
        <v>0.89576772865246179</v>
      </c>
      <c r="AC13" s="33">
        <v>0.89356588991706298</v>
      </c>
      <c r="AD13" s="34">
        <v>0.89354210044808624</v>
      </c>
      <c r="AE13" s="35">
        <v>6150868.341463415</v>
      </c>
      <c r="AF13" s="36">
        <v>4975117.5490238611</v>
      </c>
      <c r="AG13" s="37">
        <v>3078897.6119940667</v>
      </c>
      <c r="AH13" s="35">
        <v>6882092.9937346159</v>
      </c>
      <c r="AI13" s="36">
        <v>5682253.1344902385</v>
      </c>
      <c r="AJ13" s="37">
        <v>3789669.6770502226</v>
      </c>
      <c r="AK13" s="32">
        <v>0.70031186417877411</v>
      </c>
      <c r="AL13" s="33">
        <v>0.71617626696053094</v>
      </c>
      <c r="AM13" s="34">
        <v>0.72735486685687389</v>
      </c>
      <c r="AN13" s="32">
        <v>0.72267404988792494</v>
      </c>
      <c r="AO13" s="33">
        <v>0.73795862415307067</v>
      </c>
      <c r="AP13" s="34">
        <v>0.74995193599293308</v>
      </c>
      <c r="AQ13" s="32">
        <v>0.12336666845036541</v>
      </c>
      <c r="AR13" s="33">
        <v>0.11976788874099074</v>
      </c>
      <c r="AS13" s="34">
        <v>0.11951616775387276</v>
      </c>
      <c r="AT13" s="32">
        <v>8.3023286569846214E-2</v>
      </c>
      <c r="AU13" s="33">
        <v>8.0927962968238093E-2</v>
      </c>
      <c r="AV13" s="34">
        <v>8.1937094928677484E-2</v>
      </c>
      <c r="AW13" s="32">
        <v>6.2315393823657923E-2</v>
      </c>
      <c r="AX13" s="33">
        <v>6.1252260829043538E-2</v>
      </c>
      <c r="AY13" s="34">
        <v>6.3915561182186512E-2</v>
      </c>
      <c r="AZ13" s="32">
        <v>0.43367017691235915</v>
      </c>
      <c r="BA13" s="33">
        <v>0.43019229925897545</v>
      </c>
      <c r="BB13" s="34">
        <v>0.42375537891833764</v>
      </c>
      <c r="BC13" s="32">
        <v>0.72264993612182393</v>
      </c>
      <c r="BD13" s="33">
        <v>0.74406980289333335</v>
      </c>
      <c r="BE13" s="34">
        <v>0.72822610767596085</v>
      </c>
      <c r="BF13" s="35">
        <v>5051649.9350751964</v>
      </c>
      <c r="BG13" s="36">
        <v>5293359.8248362923</v>
      </c>
      <c r="BH13" s="37">
        <v>5366792.2077731853</v>
      </c>
      <c r="BI13" s="32">
        <v>0.12793789587537513</v>
      </c>
      <c r="BJ13" s="33">
        <v>0.12361724018486057</v>
      </c>
      <c r="BK13" s="34">
        <v>0.13159376065420655</v>
      </c>
      <c r="BL13" s="32">
        <v>0.27388871242119861</v>
      </c>
      <c r="BM13" s="33">
        <v>0.25642399380997338</v>
      </c>
      <c r="BN13" s="34">
        <v>0.2762199345889888</v>
      </c>
      <c r="BO13" s="32">
        <v>2.6308473156581866E-3</v>
      </c>
      <c r="BP13" s="33">
        <v>2.3313893604022867E-3</v>
      </c>
      <c r="BQ13" s="34">
        <v>2.4319437063688551E-3</v>
      </c>
      <c r="BR13" s="32">
        <v>0.92226646745866248</v>
      </c>
      <c r="BS13" s="33">
        <v>0.93120758355651168</v>
      </c>
      <c r="BT13" s="34">
        <v>0.93070978013590899</v>
      </c>
      <c r="BU13" s="35">
        <v>53879610.177444622</v>
      </c>
      <c r="BV13" s="36">
        <v>52286716.274403468</v>
      </c>
      <c r="BW13" s="37">
        <v>54295228.678109773</v>
      </c>
      <c r="BX13" s="32">
        <v>0.40500615036954141</v>
      </c>
      <c r="BY13" s="33">
        <v>0.46028655690764669</v>
      </c>
      <c r="BZ13" s="34">
        <v>0.54383556699095981</v>
      </c>
      <c r="CA13" s="35">
        <v>81216856.213470578</v>
      </c>
      <c r="CB13" s="36">
        <v>82452838.75357917</v>
      </c>
      <c r="CC13" s="37">
        <v>84230750.664759487</v>
      </c>
      <c r="CD13" s="38">
        <v>79983799.576639071</v>
      </c>
      <c r="CE13" s="39">
        <v>80813932.033839479</v>
      </c>
      <c r="CF13" s="40">
        <v>82744131.925196022</v>
      </c>
      <c r="CG13" s="32">
        <v>1.8626516915213127</v>
      </c>
      <c r="CH13" s="33">
        <v>1.7690754152158692</v>
      </c>
      <c r="CI13" s="34">
        <v>1.9552435458586386</v>
      </c>
      <c r="CJ13" s="98">
        <v>2.9774909321442697</v>
      </c>
      <c r="CK13" s="99">
        <v>3.0048346775820458</v>
      </c>
      <c r="CL13" s="100">
        <v>3.0237363349581963</v>
      </c>
      <c r="CM13" s="32">
        <v>1.0419585988656623</v>
      </c>
      <c r="CN13" s="33">
        <v>1.0340924952414778</v>
      </c>
      <c r="CO13" s="34">
        <v>1.0440519225257749</v>
      </c>
      <c r="CP13" s="32">
        <v>0.80844912722277751</v>
      </c>
      <c r="CQ13" s="33">
        <v>0.80880771355680869</v>
      </c>
      <c r="CR13" s="34">
        <v>0.806234250726797</v>
      </c>
      <c r="CS13" s="32">
        <v>0.73930024596324595</v>
      </c>
      <c r="CT13" s="33">
        <v>0.74072373888392029</v>
      </c>
      <c r="CU13" s="34">
        <v>0.73835197310102174</v>
      </c>
      <c r="CV13" s="35">
        <v>731224.6522712016</v>
      </c>
      <c r="CW13" s="36">
        <v>707135.58546637744</v>
      </c>
      <c r="CX13" s="37">
        <v>710772.06505615602</v>
      </c>
      <c r="CY13" s="98">
        <v>0.58709766864408008</v>
      </c>
      <c r="CZ13" s="99">
        <v>0.59361184413113011</v>
      </c>
      <c r="DA13" s="100">
        <v>0.54381244750332847</v>
      </c>
      <c r="DB13" s="98">
        <v>2.3352922434587819</v>
      </c>
      <c r="DC13" s="99">
        <v>2.7627552189633291</v>
      </c>
      <c r="DD13" s="100">
        <v>2.5384006992733261</v>
      </c>
      <c r="DE13" s="32">
        <v>0.75829535947700133</v>
      </c>
      <c r="DF13" s="33">
        <v>0.76436842082356771</v>
      </c>
      <c r="DG13" s="34">
        <v>0.76170276058951891</v>
      </c>
      <c r="DH13" s="32">
        <v>2.2621326497127621E-2</v>
      </c>
      <c r="DI13" s="33">
        <v>1.9134251316187331E-2</v>
      </c>
      <c r="DJ13" s="34">
        <v>1.2558643051580965E-2</v>
      </c>
    </row>
    <row r="14" spans="1:114" x14ac:dyDescent="0.4">
      <c r="A14" s="56" t="s">
        <v>61</v>
      </c>
      <c r="B14" s="196"/>
      <c r="C14" s="57" t="s">
        <v>87</v>
      </c>
      <c r="D14" s="58">
        <v>3.9552574065727306E-2</v>
      </c>
      <c r="E14" s="59">
        <v>3.2556277577121054E-2</v>
      </c>
      <c r="F14" s="60">
        <v>1.9917727522959377E-2</v>
      </c>
      <c r="G14" s="58">
        <v>4.4703330000613002E-2</v>
      </c>
      <c r="H14" s="59">
        <v>3.7798948391543692E-2</v>
      </c>
      <c r="I14" s="60">
        <v>2.4163279691105009E-2</v>
      </c>
      <c r="J14" s="58">
        <v>6.4537111577740294E-2</v>
      </c>
      <c r="K14" s="59">
        <v>5.3848882759141944E-2</v>
      </c>
      <c r="L14" s="60">
        <v>5.4800112896397392E-2</v>
      </c>
      <c r="M14" s="61">
        <v>0.43919814131346596</v>
      </c>
      <c r="N14" s="62">
        <v>0.3062184441714349</v>
      </c>
      <c r="O14" s="63">
        <v>0.23204613030428012</v>
      </c>
      <c r="P14" s="98">
        <v>2.2410712904026213</v>
      </c>
      <c r="Q14" s="99">
        <v>2.3520408092400773</v>
      </c>
      <c r="R14" s="100">
        <v>2.3875417674931252</v>
      </c>
      <c r="S14" s="58">
        <v>8.3496308873875366E-2</v>
      </c>
      <c r="T14" s="59">
        <v>7.4502606872459409E-2</v>
      </c>
      <c r="U14" s="60">
        <v>6.3064640293748975E-2</v>
      </c>
      <c r="V14" s="38">
        <v>6176157</v>
      </c>
      <c r="W14" s="39">
        <v>5308813</v>
      </c>
      <c r="X14" s="40">
        <v>3426417</v>
      </c>
      <c r="Y14" s="58">
        <v>3.7231422670348984</v>
      </c>
      <c r="Z14" s="59">
        <v>3.1319726015862965</v>
      </c>
      <c r="AA14" s="60">
        <v>3.0751901783864346</v>
      </c>
      <c r="AB14" s="58">
        <v>0.90295662939708166</v>
      </c>
      <c r="AC14" s="59">
        <v>0.90233903849198693</v>
      </c>
      <c r="AD14" s="60">
        <v>0.90264249609870084</v>
      </c>
      <c r="AE14" s="38">
        <v>5409949</v>
      </c>
      <c r="AF14" s="39">
        <v>4497736</v>
      </c>
      <c r="AG14" s="40">
        <v>2677776</v>
      </c>
      <c r="AH14" s="38">
        <v>6168467</v>
      </c>
      <c r="AI14" s="39">
        <v>5223978</v>
      </c>
      <c r="AJ14" s="40">
        <v>3367015</v>
      </c>
      <c r="AK14" s="58">
        <v>0.71716450889729499</v>
      </c>
      <c r="AL14" s="59">
        <v>0.73110807718968784</v>
      </c>
      <c r="AM14" s="60">
        <v>0.74543215361481741</v>
      </c>
      <c r="AN14" s="58">
        <v>0.73642841098950484</v>
      </c>
      <c r="AO14" s="59">
        <v>0.75064347979393609</v>
      </c>
      <c r="AP14" s="60">
        <v>0.76549285533017974</v>
      </c>
      <c r="AQ14" s="58">
        <v>0.11800211280024017</v>
      </c>
      <c r="AR14" s="59">
        <v>0.11424482339805875</v>
      </c>
      <c r="AS14" s="60">
        <v>0.11349174957428082</v>
      </c>
      <c r="AT14" s="58">
        <v>6.9429340980906779E-2</v>
      </c>
      <c r="AU14" s="59">
        <v>6.7209041706338679E-2</v>
      </c>
      <c r="AV14" s="60">
        <v>6.841264401070965E-2</v>
      </c>
      <c r="AW14" s="58">
        <v>5.3598199115527795E-2</v>
      </c>
      <c r="AX14" s="59">
        <v>5.3279534638564927E-2</v>
      </c>
      <c r="AY14" s="60">
        <v>5.559597519857952E-2</v>
      </c>
      <c r="AZ14" s="58">
        <v>0.42262185986292683</v>
      </c>
      <c r="BA14" s="59">
        <v>0.41938702442354803</v>
      </c>
      <c r="BB14" s="60">
        <v>0.41593589286214216</v>
      </c>
      <c r="BC14" s="58">
        <v>0.84750490092953856</v>
      </c>
      <c r="BD14" s="59">
        <v>0.87370451556153794</v>
      </c>
      <c r="BE14" s="60">
        <v>0.86105835611541659</v>
      </c>
      <c r="BF14" s="38">
        <v>5356843.9296187684</v>
      </c>
      <c r="BG14" s="39">
        <v>5560406.1645480227</v>
      </c>
      <c r="BH14" s="40">
        <v>5577867.5241157552</v>
      </c>
      <c r="BI14" s="58">
        <v>3.7966224000563369E-2</v>
      </c>
      <c r="BJ14" s="59">
        <v>3.2454307676664171E-2</v>
      </c>
      <c r="BK14" s="60">
        <v>3.2183257574251507E-2</v>
      </c>
      <c r="BL14" s="58">
        <v>7.0543772410780886E-2</v>
      </c>
      <c r="BM14" s="59">
        <v>5.8730234754537286E-2</v>
      </c>
      <c r="BN14" s="60">
        <v>5.8755444587357895E-2</v>
      </c>
      <c r="BO14" s="58">
        <v>4.9623025596928598E-4</v>
      </c>
      <c r="BP14" s="59">
        <v>4.1244269047239899E-4</v>
      </c>
      <c r="BQ14" s="60">
        <v>3.9534720717473873E-4</v>
      </c>
      <c r="BR14" s="58">
        <v>0.94842761933993702</v>
      </c>
      <c r="BS14" s="59">
        <v>0.95854848433711703</v>
      </c>
      <c r="BT14" s="60">
        <v>0.95832635687971945</v>
      </c>
      <c r="BU14" s="38">
        <v>42392031</v>
      </c>
      <c r="BV14" s="39">
        <v>41351117.5</v>
      </c>
      <c r="BW14" s="40">
        <v>42258345</v>
      </c>
      <c r="BX14" s="58">
        <v>7.8884390211810013E-2</v>
      </c>
      <c r="BY14" s="59">
        <v>6.6583563509153482E-2</v>
      </c>
      <c r="BZ14" s="60">
        <v>6.8084745240737765E-2</v>
      </c>
      <c r="CA14" s="38">
        <v>66624631</v>
      </c>
      <c r="CB14" s="39">
        <v>68614634.5</v>
      </c>
      <c r="CC14" s="40">
        <v>70552560</v>
      </c>
      <c r="CD14" s="38">
        <v>67082544</v>
      </c>
      <c r="CE14" s="39">
        <v>68653103.5</v>
      </c>
      <c r="CF14" s="40">
        <v>70630544</v>
      </c>
      <c r="CG14" s="58">
        <v>2.7493546271311997</v>
      </c>
      <c r="CH14" s="59">
        <v>2.3583284796415667</v>
      </c>
      <c r="CI14" s="60">
        <v>2.3761438682633997</v>
      </c>
      <c r="CJ14" s="98">
        <v>2.4087685366070093</v>
      </c>
      <c r="CK14" s="99">
        <v>2.5222432639580834</v>
      </c>
      <c r="CL14" s="100">
        <v>2.5440017313617407</v>
      </c>
      <c r="CM14" s="58">
        <v>0.96679496551752797</v>
      </c>
      <c r="CN14" s="59">
        <v>0.96576916770430854</v>
      </c>
      <c r="CO14" s="60">
        <v>0.96408235927621744</v>
      </c>
      <c r="CP14" s="58">
        <v>0.88344763508987167</v>
      </c>
      <c r="CQ14" s="59">
        <v>0.87640684802715729</v>
      </c>
      <c r="CR14" s="60">
        <v>0.87678773123719811</v>
      </c>
      <c r="CS14" s="58">
        <v>0.84128635410332808</v>
      </c>
      <c r="CT14" s="59">
        <v>0.83606138378777706</v>
      </c>
      <c r="CU14" s="60">
        <v>0.8357993355734088</v>
      </c>
      <c r="CV14" s="38">
        <v>337743</v>
      </c>
      <c r="CW14" s="39">
        <v>291412.5</v>
      </c>
      <c r="CX14" s="40">
        <v>300162</v>
      </c>
      <c r="CY14" s="98">
        <v>0.19339319357986159</v>
      </c>
      <c r="CZ14" s="99">
        <v>0.22834862268916475</v>
      </c>
      <c r="DA14" s="100">
        <v>0.16734114282095669</v>
      </c>
      <c r="DB14" s="98">
        <v>1.2704403464269571</v>
      </c>
      <c r="DC14" s="99">
        <v>1.7256178433573131</v>
      </c>
      <c r="DD14" s="100">
        <v>1.6726813264710825</v>
      </c>
      <c r="DE14" s="58">
        <v>0.77624066582796769</v>
      </c>
      <c r="DF14" s="59">
        <v>0.78263339616097183</v>
      </c>
      <c r="DG14" s="60">
        <v>0.78101558077763045</v>
      </c>
      <c r="DH14" s="58">
        <v>2.3236726459703948E-2</v>
      </c>
      <c r="DI14" s="59">
        <v>2.0026050648980817E-2</v>
      </c>
      <c r="DJ14" s="60">
        <v>1.3048499170181742E-2</v>
      </c>
    </row>
    <row r="15" spans="1:114" x14ac:dyDescent="0.4">
      <c r="A15" s="22" t="s">
        <v>63</v>
      </c>
      <c r="B15" s="194" t="s">
        <v>102</v>
      </c>
      <c r="C15" s="64" t="s">
        <v>175</v>
      </c>
      <c r="D15" s="65">
        <v>2117</v>
      </c>
      <c r="E15" s="66">
        <v>2196</v>
      </c>
      <c r="F15" s="67">
        <v>2221</v>
      </c>
      <c r="G15" s="65">
        <v>2117</v>
      </c>
      <c r="H15" s="66">
        <v>2196</v>
      </c>
      <c r="I15" s="67">
        <v>2221</v>
      </c>
      <c r="J15" s="65">
        <v>2117</v>
      </c>
      <c r="K15" s="66">
        <v>2196</v>
      </c>
      <c r="L15" s="67">
        <v>2221</v>
      </c>
      <c r="M15" s="68">
        <v>2117</v>
      </c>
      <c r="N15" s="69">
        <v>2196</v>
      </c>
      <c r="O15" s="70">
        <v>2221</v>
      </c>
      <c r="P15" s="65">
        <v>2117</v>
      </c>
      <c r="Q15" s="66">
        <v>2196</v>
      </c>
      <c r="R15" s="67">
        <v>2221</v>
      </c>
      <c r="S15" s="65">
        <v>2117</v>
      </c>
      <c r="T15" s="66">
        <v>2196</v>
      </c>
      <c r="U15" s="67">
        <v>2221</v>
      </c>
      <c r="V15" s="65">
        <v>2117</v>
      </c>
      <c r="W15" s="66">
        <v>2196</v>
      </c>
      <c r="X15" s="67">
        <v>2221</v>
      </c>
      <c r="Y15" s="65">
        <v>2117</v>
      </c>
      <c r="Z15" s="66">
        <v>2196</v>
      </c>
      <c r="AA15" s="67">
        <v>2221</v>
      </c>
      <c r="AB15" s="65">
        <v>2117</v>
      </c>
      <c r="AC15" s="66">
        <v>2196</v>
      </c>
      <c r="AD15" s="67">
        <v>2221</v>
      </c>
      <c r="AE15" s="65">
        <v>2117</v>
      </c>
      <c r="AF15" s="66">
        <v>2196</v>
      </c>
      <c r="AG15" s="67">
        <v>2221</v>
      </c>
      <c r="AH15" s="65">
        <v>2117</v>
      </c>
      <c r="AI15" s="66">
        <v>2196</v>
      </c>
      <c r="AJ15" s="67">
        <v>2221</v>
      </c>
      <c r="AK15" s="65">
        <v>2117</v>
      </c>
      <c r="AL15" s="66">
        <v>2196</v>
      </c>
      <c r="AM15" s="67">
        <v>2221</v>
      </c>
      <c r="AN15" s="65">
        <v>2117</v>
      </c>
      <c r="AO15" s="66">
        <v>2196</v>
      </c>
      <c r="AP15" s="67">
        <v>2221</v>
      </c>
      <c r="AQ15" s="65">
        <v>2117</v>
      </c>
      <c r="AR15" s="66">
        <v>2196</v>
      </c>
      <c r="AS15" s="67">
        <v>2221</v>
      </c>
      <c r="AT15" s="65">
        <v>2117</v>
      </c>
      <c r="AU15" s="66">
        <v>2196</v>
      </c>
      <c r="AV15" s="67">
        <v>2221</v>
      </c>
      <c r="AW15" s="65">
        <v>2117</v>
      </c>
      <c r="AX15" s="66">
        <v>2196</v>
      </c>
      <c r="AY15" s="67">
        <v>2221</v>
      </c>
      <c r="AZ15" s="65">
        <v>2117</v>
      </c>
      <c r="BA15" s="66">
        <v>2196</v>
      </c>
      <c r="BB15" s="67">
        <v>2221</v>
      </c>
      <c r="BC15" s="65">
        <v>2117</v>
      </c>
      <c r="BD15" s="66">
        <v>2196</v>
      </c>
      <c r="BE15" s="67">
        <v>2221</v>
      </c>
      <c r="BF15" s="65">
        <v>2117</v>
      </c>
      <c r="BG15" s="66">
        <v>2196</v>
      </c>
      <c r="BH15" s="67">
        <v>2221</v>
      </c>
      <c r="BI15" s="65">
        <v>2117</v>
      </c>
      <c r="BJ15" s="66">
        <v>2196</v>
      </c>
      <c r="BK15" s="67">
        <v>2221</v>
      </c>
      <c r="BL15" s="65">
        <v>2117</v>
      </c>
      <c r="BM15" s="66">
        <v>2196</v>
      </c>
      <c r="BN15" s="67">
        <v>2221</v>
      </c>
      <c r="BO15" s="65">
        <v>2117</v>
      </c>
      <c r="BP15" s="66">
        <v>2196</v>
      </c>
      <c r="BQ15" s="67">
        <v>2221</v>
      </c>
      <c r="BR15" s="65">
        <v>2117</v>
      </c>
      <c r="BS15" s="66">
        <v>2196</v>
      </c>
      <c r="BT15" s="67">
        <v>2221</v>
      </c>
      <c r="BU15" s="65">
        <v>2117</v>
      </c>
      <c r="BV15" s="66">
        <v>2196</v>
      </c>
      <c r="BW15" s="67">
        <v>2221</v>
      </c>
      <c r="BX15" s="65">
        <v>2117</v>
      </c>
      <c r="BY15" s="66">
        <v>2196</v>
      </c>
      <c r="BZ15" s="67">
        <v>2221</v>
      </c>
      <c r="CA15" s="65">
        <v>2117</v>
      </c>
      <c r="CB15" s="66">
        <v>2196</v>
      </c>
      <c r="CC15" s="67">
        <v>2221</v>
      </c>
      <c r="CD15" s="65">
        <v>2117</v>
      </c>
      <c r="CE15" s="66">
        <v>2196</v>
      </c>
      <c r="CF15" s="67">
        <v>2221</v>
      </c>
      <c r="CG15" s="65">
        <v>2117</v>
      </c>
      <c r="CH15" s="66">
        <v>2196</v>
      </c>
      <c r="CI15" s="67">
        <v>2221</v>
      </c>
      <c r="CJ15" s="65">
        <v>2117</v>
      </c>
      <c r="CK15" s="66">
        <v>2196</v>
      </c>
      <c r="CL15" s="67">
        <v>2221</v>
      </c>
      <c r="CM15" s="65">
        <v>2117</v>
      </c>
      <c r="CN15" s="66">
        <v>2196</v>
      </c>
      <c r="CO15" s="67">
        <v>2221</v>
      </c>
      <c r="CP15" s="65">
        <v>2117</v>
      </c>
      <c r="CQ15" s="66">
        <v>2196</v>
      </c>
      <c r="CR15" s="67">
        <v>2221</v>
      </c>
      <c r="CS15" s="65">
        <v>2117</v>
      </c>
      <c r="CT15" s="66">
        <v>2196</v>
      </c>
      <c r="CU15" s="67">
        <v>2221</v>
      </c>
      <c r="CV15" s="65">
        <v>2117</v>
      </c>
      <c r="CW15" s="66">
        <v>2196</v>
      </c>
      <c r="CX15" s="67">
        <v>2221</v>
      </c>
      <c r="CY15" s="65">
        <v>2117</v>
      </c>
      <c r="CZ15" s="66">
        <v>2196</v>
      </c>
      <c r="DA15" s="67">
        <v>2221</v>
      </c>
      <c r="DB15" s="65">
        <v>2117</v>
      </c>
      <c r="DC15" s="66">
        <v>2196</v>
      </c>
      <c r="DD15" s="67">
        <v>2221</v>
      </c>
      <c r="DE15" s="65">
        <v>2117</v>
      </c>
      <c r="DF15" s="66">
        <v>2196</v>
      </c>
      <c r="DG15" s="67">
        <v>2221</v>
      </c>
      <c r="DH15" s="65">
        <v>2117</v>
      </c>
      <c r="DI15" s="66">
        <v>2196</v>
      </c>
      <c r="DJ15" s="67">
        <v>2221</v>
      </c>
    </row>
    <row r="16" spans="1:114" x14ac:dyDescent="0.4">
      <c r="A16" s="56"/>
      <c r="B16" s="195"/>
      <c r="C16" s="31" t="s">
        <v>86</v>
      </c>
      <c r="D16" s="32">
        <v>4.4537517513444223E-2</v>
      </c>
      <c r="E16" s="33">
        <v>3.9930750333061461E-2</v>
      </c>
      <c r="F16" s="34">
        <v>2.4616480912438191E-2</v>
      </c>
      <c r="G16" s="32">
        <v>4.8247162516318179E-2</v>
      </c>
      <c r="H16" s="33">
        <v>4.3259174831023109E-2</v>
      </c>
      <c r="I16" s="34">
        <v>2.820702622679E-2</v>
      </c>
      <c r="J16" s="32">
        <v>0.46937845205671674</v>
      </c>
      <c r="K16" s="33">
        <v>0.4447834291376358</v>
      </c>
      <c r="L16" s="34">
        <v>0.75051677403402028</v>
      </c>
      <c r="M16" s="111">
        <v>4.02890964755791</v>
      </c>
      <c r="N16" s="112">
        <v>4.1008725024297883</v>
      </c>
      <c r="O16" s="113">
        <v>4.9215454928724558</v>
      </c>
      <c r="P16" s="98">
        <v>3.0866746085760455</v>
      </c>
      <c r="Q16" s="99">
        <v>3.0886333845698597</v>
      </c>
      <c r="R16" s="100">
        <v>3.0270827375969702</v>
      </c>
      <c r="S16" s="32">
        <v>9.1518974879005358E-2</v>
      </c>
      <c r="T16" s="33">
        <v>8.7681187467872623E-2</v>
      </c>
      <c r="U16" s="34">
        <v>7.3254255727204648E-2</v>
      </c>
      <c r="V16" s="35">
        <v>10821094.103448275</v>
      </c>
      <c r="W16" s="36">
        <v>10855093.945810564</v>
      </c>
      <c r="X16" s="37">
        <v>7609372.4371904545</v>
      </c>
      <c r="Y16" s="32">
        <v>3.1753094676128919</v>
      </c>
      <c r="Z16" s="33">
        <v>2.8793480964859115</v>
      </c>
      <c r="AA16" s="34">
        <v>2.8018286079777526</v>
      </c>
      <c r="AB16" s="32">
        <v>0.87629414012868012</v>
      </c>
      <c r="AC16" s="33">
        <v>0.8784290761810235</v>
      </c>
      <c r="AD16" s="34">
        <v>0.8828634728239656</v>
      </c>
      <c r="AE16" s="35">
        <v>10947885.529522909</v>
      </c>
      <c r="AF16" s="36">
        <v>9826525.8583788704</v>
      </c>
      <c r="AG16" s="37">
        <v>6058534.7798289061</v>
      </c>
      <c r="AH16" s="35">
        <v>11859763.225318847</v>
      </c>
      <c r="AI16" s="36">
        <v>10645615.134790529</v>
      </c>
      <c r="AJ16" s="37">
        <v>6942229.071589374</v>
      </c>
      <c r="AK16" s="32">
        <v>0.6809298676009371</v>
      </c>
      <c r="AL16" s="33">
        <v>0.68983275359299789</v>
      </c>
      <c r="AM16" s="34">
        <v>0.70329070317477693</v>
      </c>
      <c r="AN16" s="32">
        <v>0.70978249876376642</v>
      </c>
      <c r="AO16" s="33">
        <v>0.71909001851965826</v>
      </c>
      <c r="AP16" s="34">
        <v>0.73256745895791919</v>
      </c>
      <c r="AQ16" s="32">
        <v>0.12938220093934683</v>
      </c>
      <c r="AR16" s="33">
        <v>0.12556211384887581</v>
      </c>
      <c r="AS16" s="34">
        <v>0.12569067075571083</v>
      </c>
      <c r="AT16" s="32">
        <v>9.005812550832773E-2</v>
      </c>
      <c r="AU16" s="33">
        <v>8.9995364783127127E-2</v>
      </c>
      <c r="AV16" s="34">
        <v>9.1308272421329731E-2</v>
      </c>
      <c r="AW16" s="32">
        <v>6.7030494272839136E-2</v>
      </c>
      <c r="AX16" s="33">
        <v>6.6284431774523783E-2</v>
      </c>
      <c r="AY16" s="34">
        <v>6.6888007932760951E-2</v>
      </c>
      <c r="AZ16" s="32">
        <v>0.40975587688373599</v>
      </c>
      <c r="BA16" s="33">
        <v>0.40544321360505592</v>
      </c>
      <c r="BB16" s="34">
        <v>0.40216850684081962</v>
      </c>
      <c r="BC16" s="32">
        <v>0.68749630954737651</v>
      </c>
      <c r="BD16" s="33">
        <v>0.69534120531947974</v>
      </c>
      <c r="BE16" s="34">
        <v>0.69930936225396856</v>
      </c>
      <c r="BF16" s="35">
        <v>5320566.7587506399</v>
      </c>
      <c r="BG16" s="36">
        <v>5619639.5182851572</v>
      </c>
      <c r="BH16" s="37">
        <v>5663281.4430339988</v>
      </c>
      <c r="BI16" s="32">
        <v>0.16767224338328698</v>
      </c>
      <c r="BJ16" s="33">
        <v>0.16526860413110367</v>
      </c>
      <c r="BK16" s="34">
        <v>0.16856767323069061</v>
      </c>
      <c r="BL16" s="32">
        <v>0.37298899044815342</v>
      </c>
      <c r="BM16" s="33">
        <v>0.36350351159105404</v>
      </c>
      <c r="BN16" s="34">
        <v>0.3645940284819143</v>
      </c>
      <c r="BO16" s="32">
        <v>4.0511004732526083E-3</v>
      </c>
      <c r="BP16" s="33">
        <v>3.6041768063769506E-3</v>
      </c>
      <c r="BQ16" s="34">
        <v>3.5503145157928383E-3</v>
      </c>
      <c r="BR16" s="32">
        <v>0.93066954460346174</v>
      </c>
      <c r="BS16" s="33">
        <v>0.93345930360952856</v>
      </c>
      <c r="BT16" s="34">
        <v>0.93239322223142007</v>
      </c>
      <c r="BU16" s="35">
        <v>111775787.47000472</v>
      </c>
      <c r="BV16" s="36">
        <v>113465444.12659381</v>
      </c>
      <c r="BW16" s="37">
        <v>110429635.3912652</v>
      </c>
      <c r="BX16" s="32">
        <v>0.51394260245857193</v>
      </c>
      <c r="BY16" s="33">
        <v>0.4715772356784681</v>
      </c>
      <c r="BZ16" s="34">
        <v>0.77607834797415465</v>
      </c>
      <c r="CA16" s="35">
        <v>139444434.86301368</v>
      </c>
      <c r="CB16" s="36">
        <v>140762355.39936247</v>
      </c>
      <c r="CC16" s="37">
        <v>137903678.62944621</v>
      </c>
      <c r="CD16" s="38">
        <v>135450634.16674539</v>
      </c>
      <c r="CE16" s="39">
        <v>137195898.90118396</v>
      </c>
      <c r="CF16" s="40">
        <v>133153892.7221972</v>
      </c>
      <c r="CG16" s="32">
        <v>2.11222764431453</v>
      </c>
      <c r="CH16" s="33">
        <v>1.916339148428108</v>
      </c>
      <c r="CI16" s="34">
        <v>1.9098794706333593</v>
      </c>
      <c r="CJ16" s="98">
        <v>3.3587497758924982</v>
      </c>
      <c r="CK16" s="99">
        <v>3.3488354649147309</v>
      </c>
      <c r="CL16" s="100">
        <v>3.2298957420474297</v>
      </c>
      <c r="CM16" s="32">
        <v>1.068531234827155</v>
      </c>
      <c r="CN16" s="33">
        <v>1.0672764413715334</v>
      </c>
      <c r="CO16" s="34">
        <v>1.0781337126352102</v>
      </c>
      <c r="CP16" s="32">
        <v>0.77318455999166402</v>
      </c>
      <c r="CQ16" s="33">
        <v>0.7722195618791976</v>
      </c>
      <c r="CR16" s="34">
        <v>0.76883098795546079</v>
      </c>
      <c r="CS16" s="32">
        <v>0.69653951078101695</v>
      </c>
      <c r="CT16" s="33">
        <v>0.69715574264029123</v>
      </c>
      <c r="CU16" s="34">
        <v>0.69313413980861727</v>
      </c>
      <c r="CV16" s="35">
        <v>911877.69579593767</v>
      </c>
      <c r="CW16" s="36">
        <v>819089.27641165757</v>
      </c>
      <c r="CX16" s="37">
        <v>883694.29176046827</v>
      </c>
      <c r="CY16" s="98">
        <v>0.88324676287051374</v>
      </c>
      <c r="CZ16" s="99">
        <v>0.88596489862454797</v>
      </c>
      <c r="DA16" s="100">
        <v>0.85291142404442266</v>
      </c>
      <c r="DB16" s="98">
        <v>2.1437894385845309</v>
      </c>
      <c r="DC16" s="99">
        <v>2.6862134913215527</v>
      </c>
      <c r="DD16" s="100">
        <v>2.5682027455349723</v>
      </c>
      <c r="DE16" s="32">
        <v>0.74118169621275487</v>
      </c>
      <c r="DF16" s="33">
        <v>0.74501085272130108</v>
      </c>
      <c r="DG16" s="34">
        <v>0.7429900855454401</v>
      </c>
      <c r="DH16" s="32">
        <v>2.1688870672212496E-2</v>
      </c>
      <c r="DI16" s="33">
        <v>1.9667990025443567E-2</v>
      </c>
      <c r="DJ16" s="34">
        <v>1.304133476789217E-2</v>
      </c>
    </row>
    <row r="17" spans="1:114" x14ac:dyDescent="0.4">
      <c r="A17" s="56" t="s">
        <v>63</v>
      </c>
      <c r="B17" s="196"/>
      <c r="C17" s="57" t="s">
        <v>87</v>
      </c>
      <c r="D17" s="58">
        <v>4.5784805430201678E-2</v>
      </c>
      <c r="E17" s="59">
        <v>3.8721635660713682E-2</v>
      </c>
      <c r="F17" s="60">
        <v>2.544751851905544E-2</v>
      </c>
      <c r="G17" s="58">
        <v>4.8876430315893747E-2</v>
      </c>
      <c r="H17" s="59">
        <v>4.3083820816529644E-2</v>
      </c>
      <c r="I17" s="60">
        <v>2.9270739600483847E-2</v>
      </c>
      <c r="J17" s="58">
        <v>0.11083165524971314</v>
      </c>
      <c r="K17" s="59">
        <v>0.11486461239324051</v>
      </c>
      <c r="L17" s="60">
        <v>0.11918150536662397</v>
      </c>
      <c r="M17" s="61">
        <v>0.99474165318711316</v>
      </c>
      <c r="N17" s="62">
        <v>1.0367496674975476</v>
      </c>
      <c r="O17" s="63">
        <v>1.1034862207632437</v>
      </c>
      <c r="P17" s="98">
        <v>2.3423741955971189</v>
      </c>
      <c r="Q17" s="99">
        <v>2.4606289034489652</v>
      </c>
      <c r="R17" s="100">
        <v>2.409143141033947</v>
      </c>
      <c r="S17" s="58">
        <v>8.8331403444421516E-2</v>
      </c>
      <c r="T17" s="59">
        <v>8.3470011979085365E-2</v>
      </c>
      <c r="U17" s="60">
        <v>7.1344271349432692E-2</v>
      </c>
      <c r="V17" s="38">
        <v>11845926</v>
      </c>
      <c r="W17" s="39">
        <v>10443176.5</v>
      </c>
      <c r="X17" s="40">
        <v>7301713</v>
      </c>
      <c r="Y17" s="58">
        <v>3.7558256828085326</v>
      </c>
      <c r="Z17" s="59">
        <v>3.2312451685609362</v>
      </c>
      <c r="AA17" s="60">
        <v>3.1112543683364109</v>
      </c>
      <c r="AB17" s="58">
        <v>0.89476551839893392</v>
      </c>
      <c r="AC17" s="59">
        <v>0.89409744944733638</v>
      </c>
      <c r="AD17" s="60">
        <v>0.89722687401168344</v>
      </c>
      <c r="AE17" s="38">
        <v>10849419</v>
      </c>
      <c r="AF17" s="39">
        <v>9343838</v>
      </c>
      <c r="AG17" s="40">
        <v>6186302</v>
      </c>
      <c r="AH17" s="38">
        <v>11797632</v>
      </c>
      <c r="AI17" s="39">
        <v>10305375</v>
      </c>
      <c r="AJ17" s="40">
        <v>7199776</v>
      </c>
      <c r="AK17" s="58">
        <v>0.68721830178202581</v>
      </c>
      <c r="AL17" s="59">
        <v>0.69994530924324438</v>
      </c>
      <c r="AM17" s="60">
        <v>0.71361323634307361</v>
      </c>
      <c r="AN17" s="58">
        <v>0.71696665284686178</v>
      </c>
      <c r="AO17" s="59">
        <v>0.72860539319967454</v>
      </c>
      <c r="AP17" s="60">
        <v>0.73929643461299366</v>
      </c>
      <c r="AQ17" s="58">
        <v>0.12368847269950299</v>
      </c>
      <c r="AR17" s="59">
        <v>0.12048600180788073</v>
      </c>
      <c r="AS17" s="60">
        <v>0.11928720531608802</v>
      </c>
      <c r="AT17" s="58">
        <v>7.826466321389948E-2</v>
      </c>
      <c r="AU17" s="59">
        <v>7.7727272418170928E-2</v>
      </c>
      <c r="AV17" s="60">
        <v>7.9457500816091084E-2</v>
      </c>
      <c r="AW17" s="58">
        <v>5.9317950498959757E-2</v>
      </c>
      <c r="AX17" s="59">
        <v>5.85942376148577E-2</v>
      </c>
      <c r="AY17" s="60">
        <v>5.9895707908278889E-2</v>
      </c>
      <c r="AZ17" s="58">
        <v>0.41751766881087005</v>
      </c>
      <c r="BA17" s="59">
        <v>0.4140613525948188</v>
      </c>
      <c r="BB17" s="60">
        <v>0.40826303283729659</v>
      </c>
      <c r="BC17" s="58">
        <v>0.77904963734522015</v>
      </c>
      <c r="BD17" s="59">
        <v>0.78249520318842092</v>
      </c>
      <c r="BE17" s="60">
        <v>0.79639200438218805</v>
      </c>
      <c r="BF17" s="38">
        <v>5638163.5662650606</v>
      </c>
      <c r="BG17" s="39">
        <v>5875800.6304295361</v>
      </c>
      <c r="BH17" s="40">
        <v>5877989.9375</v>
      </c>
      <c r="BI17" s="58">
        <v>6.50001956939225E-2</v>
      </c>
      <c r="BJ17" s="59">
        <v>6.7460820904829619E-2</v>
      </c>
      <c r="BK17" s="60">
        <v>6.9898782811008989E-2</v>
      </c>
      <c r="BL17" s="58">
        <v>0.11863127679941898</v>
      </c>
      <c r="BM17" s="59">
        <v>0.12861092162234306</v>
      </c>
      <c r="BN17" s="60">
        <v>0.12702680083386034</v>
      </c>
      <c r="BO17" s="58">
        <v>1.0830080163074583E-3</v>
      </c>
      <c r="BP17" s="59">
        <v>1.0398963645284307E-3</v>
      </c>
      <c r="BQ17" s="60">
        <v>9.8580320065873674E-4</v>
      </c>
      <c r="BR17" s="58">
        <v>0.96215016415460375</v>
      </c>
      <c r="BS17" s="59">
        <v>0.96443303988756279</v>
      </c>
      <c r="BT17" s="60">
        <v>0.96260895100309629</v>
      </c>
      <c r="BU17" s="38">
        <v>96516822</v>
      </c>
      <c r="BV17" s="39">
        <v>97122715</v>
      </c>
      <c r="BW17" s="40">
        <v>97236348</v>
      </c>
      <c r="BX17" s="58">
        <v>0.12697583660437303</v>
      </c>
      <c r="BY17" s="59">
        <v>0.13115581616739055</v>
      </c>
      <c r="BZ17" s="60">
        <v>0.13871517878875458</v>
      </c>
      <c r="CA17" s="38">
        <v>115393887</v>
      </c>
      <c r="CB17" s="39">
        <v>115195179.5</v>
      </c>
      <c r="CC17" s="40">
        <v>115280740</v>
      </c>
      <c r="CD17" s="38">
        <v>115477975</v>
      </c>
      <c r="CE17" s="39">
        <v>115111899</v>
      </c>
      <c r="CF17" s="40">
        <v>115280740</v>
      </c>
      <c r="CG17" s="58">
        <v>2.5783005001234547</v>
      </c>
      <c r="CH17" s="59">
        <v>2.2164275636111315</v>
      </c>
      <c r="CI17" s="60">
        <v>2.187205518534391</v>
      </c>
      <c r="CJ17" s="98">
        <v>2.5490957145015853</v>
      </c>
      <c r="CK17" s="99">
        <v>2.678686276232586</v>
      </c>
      <c r="CL17" s="100">
        <v>2.6079826561564254</v>
      </c>
      <c r="CM17" s="58">
        <v>0.97412959802807964</v>
      </c>
      <c r="CN17" s="59">
        <v>0.97347138103109776</v>
      </c>
      <c r="CO17" s="60">
        <v>0.97850013508722122</v>
      </c>
      <c r="CP17" s="58">
        <v>0.8632577504924237</v>
      </c>
      <c r="CQ17" s="59">
        <v>0.85591736160673715</v>
      </c>
      <c r="CR17" s="60">
        <v>0.85456842626914997</v>
      </c>
      <c r="CS17" s="58">
        <v>0.80868468050667563</v>
      </c>
      <c r="CT17" s="59">
        <v>0.7974402220967356</v>
      </c>
      <c r="CU17" s="60">
        <v>0.79502901380374857</v>
      </c>
      <c r="CV17" s="38">
        <v>535377</v>
      </c>
      <c r="CW17" s="39">
        <v>509045</v>
      </c>
      <c r="CX17" s="40">
        <v>511100</v>
      </c>
      <c r="CY17" s="98">
        <v>0.48427953314104738</v>
      </c>
      <c r="CZ17" s="99">
        <v>0.56578153543701137</v>
      </c>
      <c r="DA17" s="100">
        <v>0.48875466379337046</v>
      </c>
      <c r="DB17" s="98">
        <v>1.3273881836584258</v>
      </c>
      <c r="DC17" s="99">
        <v>1.6653753220915992</v>
      </c>
      <c r="DD17" s="100">
        <v>1.6650772679409287</v>
      </c>
      <c r="DE17" s="58">
        <v>0.7592750774807957</v>
      </c>
      <c r="DF17" s="59">
        <v>0.76360897934508287</v>
      </c>
      <c r="DG17" s="60">
        <v>0.76118944988788928</v>
      </c>
      <c r="DH17" s="58">
        <v>2.4713817325352647E-2</v>
      </c>
      <c r="DI17" s="59">
        <v>2.2342800975150772E-2</v>
      </c>
      <c r="DJ17" s="60">
        <v>1.4505390809900659E-2</v>
      </c>
    </row>
    <row r="18" spans="1:114" x14ac:dyDescent="0.4">
      <c r="A18" s="22" t="s">
        <v>57</v>
      </c>
      <c r="B18" s="194" t="s">
        <v>103</v>
      </c>
      <c r="C18" s="64" t="s">
        <v>175</v>
      </c>
      <c r="D18" s="65">
        <v>1576</v>
      </c>
      <c r="E18" s="66">
        <v>1622</v>
      </c>
      <c r="F18" s="67">
        <v>1690</v>
      </c>
      <c r="G18" s="65">
        <v>1576</v>
      </c>
      <c r="H18" s="66">
        <v>1622</v>
      </c>
      <c r="I18" s="67">
        <v>1690</v>
      </c>
      <c r="J18" s="65">
        <v>1576</v>
      </c>
      <c r="K18" s="66">
        <v>1622</v>
      </c>
      <c r="L18" s="67">
        <v>1690</v>
      </c>
      <c r="M18" s="68">
        <v>1576</v>
      </c>
      <c r="N18" s="69">
        <v>1622</v>
      </c>
      <c r="O18" s="70">
        <v>1690</v>
      </c>
      <c r="P18" s="65">
        <v>1576</v>
      </c>
      <c r="Q18" s="66">
        <v>1622</v>
      </c>
      <c r="R18" s="67">
        <v>1690</v>
      </c>
      <c r="S18" s="65">
        <v>1576</v>
      </c>
      <c r="T18" s="66">
        <v>1622</v>
      </c>
      <c r="U18" s="67">
        <v>1690</v>
      </c>
      <c r="V18" s="65">
        <v>1576</v>
      </c>
      <c r="W18" s="66">
        <v>1622</v>
      </c>
      <c r="X18" s="67">
        <v>1690</v>
      </c>
      <c r="Y18" s="65">
        <v>1576</v>
      </c>
      <c r="Z18" s="66">
        <v>1622</v>
      </c>
      <c r="AA18" s="67">
        <v>1690</v>
      </c>
      <c r="AB18" s="65">
        <v>1576</v>
      </c>
      <c r="AC18" s="66">
        <v>1622</v>
      </c>
      <c r="AD18" s="67">
        <v>1690</v>
      </c>
      <c r="AE18" s="65">
        <v>1576</v>
      </c>
      <c r="AF18" s="66">
        <v>1622</v>
      </c>
      <c r="AG18" s="67">
        <v>1690</v>
      </c>
      <c r="AH18" s="65">
        <v>1576</v>
      </c>
      <c r="AI18" s="66">
        <v>1622</v>
      </c>
      <c r="AJ18" s="67">
        <v>1690</v>
      </c>
      <c r="AK18" s="65">
        <v>1576</v>
      </c>
      <c r="AL18" s="66">
        <v>1622</v>
      </c>
      <c r="AM18" s="67">
        <v>1690</v>
      </c>
      <c r="AN18" s="65">
        <v>1576</v>
      </c>
      <c r="AO18" s="66">
        <v>1622</v>
      </c>
      <c r="AP18" s="67">
        <v>1690</v>
      </c>
      <c r="AQ18" s="65">
        <v>1576</v>
      </c>
      <c r="AR18" s="66">
        <v>1622</v>
      </c>
      <c r="AS18" s="67">
        <v>1690</v>
      </c>
      <c r="AT18" s="65">
        <v>1576</v>
      </c>
      <c r="AU18" s="66">
        <v>1622</v>
      </c>
      <c r="AV18" s="67">
        <v>1690</v>
      </c>
      <c r="AW18" s="65">
        <v>1576</v>
      </c>
      <c r="AX18" s="66">
        <v>1622</v>
      </c>
      <c r="AY18" s="67">
        <v>1690</v>
      </c>
      <c r="AZ18" s="65">
        <v>1576</v>
      </c>
      <c r="BA18" s="66">
        <v>1622</v>
      </c>
      <c r="BB18" s="67">
        <v>1690</v>
      </c>
      <c r="BC18" s="65">
        <v>1576</v>
      </c>
      <c r="BD18" s="66">
        <v>1622</v>
      </c>
      <c r="BE18" s="67">
        <v>1690</v>
      </c>
      <c r="BF18" s="65">
        <v>1576</v>
      </c>
      <c r="BG18" s="66">
        <v>1622</v>
      </c>
      <c r="BH18" s="67">
        <v>1690</v>
      </c>
      <c r="BI18" s="65">
        <v>1576</v>
      </c>
      <c r="BJ18" s="66">
        <v>1622</v>
      </c>
      <c r="BK18" s="67">
        <v>1690</v>
      </c>
      <c r="BL18" s="65">
        <v>1576</v>
      </c>
      <c r="BM18" s="66">
        <v>1622</v>
      </c>
      <c r="BN18" s="67">
        <v>1690</v>
      </c>
      <c r="BO18" s="65">
        <v>1576</v>
      </c>
      <c r="BP18" s="66">
        <v>1622</v>
      </c>
      <c r="BQ18" s="67">
        <v>1690</v>
      </c>
      <c r="BR18" s="65">
        <v>1576</v>
      </c>
      <c r="BS18" s="66">
        <v>1622</v>
      </c>
      <c r="BT18" s="67">
        <v>1690</v>
      </c>
      <c r="BU18" s="65">
        <v>1576</v>
      </c>
      <c r="BV18" s="66">
        <v>1622</v>
      </c>
      <c r="BW18" s="67">
        <v>1690</v>
      </c>
      <c r="BX18" s="65">
        <v>1576</v>
      </c>
      <c r="BY18" s="66">
        <v>1622</v>
      </c>
      <c r="BZ18" s="67">
        <v>1690</v>
      </c>
      <c r="CA18" s="65">
        <v>1576</v>
      </c>
      <c r="CB18" s="66">
        <v>1622</v>
      </c>
      <c r="CC18" s="67">
        <v>1690</v>
      </c>
      <c r="CD18" s="65">
        <v>1576</v>
      </c>
      <c r="CE18" s="66">
        <v>1622</v>
      </c>
      <c r="CF18" s="67">
        <v>1690</v>
      </c>
      <c r="CG18" s="65">
        <v>1576</v>
      </c>
      <c r="CH18" s="66">
        <v>1622</v>
      </c>
      <c r="CI18" s="67">
        <v>1690</v>
      </c>
      <c r="CJ18" s="65">
        <v>1576</v>
      </c>
      <c r="CK18" s="66">
        <v>1622</v>
      </c>
      <c r="CL18" s="67">
        <v>1690</v>
      </c>
      <c r="CM18" s="65">
        <v>1576</v>
      </c>
      <c r="CN18" s="66">
        <v>1622</v>
      </c>
      <c r="CO18" s="67">
        <v>1690</v>
      </c>
      <c r="CP18" s="65">
        <v>1576</v>
      </c>
      <c r="CQ18" s="66">
        <v>1622</v>
      </c>
      <c r="CR18" s="67">
        <v>1690</v>
      </c>
      <c r="CS18" s="65">
        <v>1576</v>
      </c>
      <c r="CT18" s="66">
        <v>1622</v>
      </c>
      <c r="CU18" s="67">
        <v>1690</v>
      </c>
      <c r="CV18" s="65">
        <v>1576</v>
      </c>
      <c r="CW18" s="66">
        <v>1622</v>
      </c>
      <c r="CX18" s="67">
        <v>1690</v>
      </c>
      <c r="CY18" s="65">
        <v>1576</v>
      </c>
      <c r="CZ18" s="66">
        <v>1622</v>
      </c>
      <c r="DA18" s="67">
        <v>1690</v>
      </c>
      <c r="DB18" s="65">
        <v>1576</v>
      </c>
      <c r="DC18" s="66">
        <v>1622</v>
      </c>
      <c r="DD18" s="67">
        <v>1690</v>
      </c>
      <c r="DE18" s="65">
        <v>1576</v>
      </c>
      <c r="DF18" s="66">
        <v>1622</v>
      </c>
      <c r="DG18" s="67">
        <v>1690</v>
      </c>
      <c r="DH18" s="65">
        <v>1576</v>
      </c>
      <c r="DI18" s="66">
        <v>1622</v>
      </c>
      <c r="DJ18" s="67">
        <v>1690</v>
      </c>
    </row>
    <row r="19" spans="1:114" x14ac:dyDescent="0.4">
      <c r="A19" s="56"/>
      <c r="B19" s="195"/>
      <c r="C19" s="31" t="s">
        <v>86</v>
      </c>
      <c r="D19" s="32">
        <v>3.8513240846160056E-2</v>
      </c>
      <c r="E19" s="33">
        <v>3.0590719455782258E-2</v>
      </c>
      <c r="F19" s="34">
        <v>2.36476448548253E-2</v>
      </c>
      <c r="G19" s="32">
        <v>4.148740497045398E-2</v>
      </c>
      <c r="H19" s="33">
        <v>3.3253839232662522E-2</v>
      </c>
      <c r="I19" s="34">
        <v>2.6348800948594469E-2</v>
      </c>
      <c r="J19" s="32">
        <v>0.58135701282144969</v>
      </c>
      <c r="K19" s="33">
        <v>0.63204199988975218</v>
      </c>
      <c r="L19" s="34">
        <v>0.59870102214726306</v>
      </c>
      <c r="M19" s="111">
        <v>4.3195403149837226</v>
      </c>
      <c r="N19" s="112">
        <v>4.6580191717573891</v>
      </c>
      <c r="O19" s="113">
        <v>5.1311622296881092</v>
      </c>
      <c r="P19" s="98">
        <v>3.4944223221320247</v>
      </c>
      <c r="Q19" s="99">
        <v>3.4452201840504375</v>
      </c>
      <c r="R19" s="100">
        <v>3.3969894568495786</v>
      </c>
      <c r="S19" s="32">
        <v>8.7843636821156923E-2</v>
      </c>
      <c r="T19" s="33">
        <v>8.0083339179549795E-2</v>
      </c>
      <c r="U19" s="34">
        <v>7.3921544443459608E-2</v>
      </c>
      <c r="V19" s="35">
        <v>13125875.615482233</v>
      </c>
      <c r="W19" s="36">
        <v>12191058.052404439</v>
      </c>
      <c r="X19" s="37">
        <v>8603143.4721893482</v>
      </c>
      <c r="Y19" s="32">
        <v>3.6769541275403608</v>
      </c>
      <c r="Z19" s="33">
        <v>3.1394703737364464</v>
      </c>
      <c r="AA19" s="34">
        <v>3.2858177287221739</v>
      </c>
      <c r="AB19" s="32">
        <v>0.85634393109556728</v>
      </c>
      <c r="AC19" s="33">
        <v>0.86286524639987128</v>
      </c>
      <c r="AD19" s="34">
        <v>0.86202331448672054</v>
      </c>
      <c r="AE19" s="35">
        <v>13376346.098984772</v>
      </c>
      <c r="AF19" s="36">
        <v>10611255.694204686</v>
      </c>
      <c r="AG19" s="37">
        <v>8212309.041420118</v>
      </c>
      <c r="AH19" s="35">
        <v>14409327.167512691</v>
      </c>
      <c r="AI19" s="36">
        <v>11535034.062268805</v>
      </c>
      <c r="AJ19" s="37">
        <v>9150361.3822485209</v>
      </c>
      <c r="AK19" s="32">
        <v>0.67238490210276392</v>
      </c>
      <c r="AL19" s="33">
        <v>0.68307159309389209</v>
      </c>
      <c r="AM19" s="34">
        <v>0.68891136497331573</v>
      </c>
      <c r="AN19" s="32">
        <v>0.70808045990440949</v>
      </c>
      <c r="AO19" s="33">
        <v>0.71773300738286772</v>
      </c>
      <c r="AP19" s="34">
        <v>0.72446971163667984</v>
      </c>
      <c r="AQ19" s="32">
        <v>0.1355257124494319</v>
      </c>
      <c r="AR19" s="33">
        <v>0.13512932377893849</v>
      </c>
      <c r="AS19" s="34">
        <v>0.13331397175476117</v>
      </c>
      <c r="AT19" s="32">
        <v>9.7697260151566767E-2</v>
      </c>
      <c r="AU19" s="33">
        <v>9.5445013418235428E-2</v>
      </c>
      <c r="AV19" s="34">
        <v>9.6970841922023543E-2</v>
      </c>
      <c r="AW19" s="32">
        <v>7.0995261683564334E-2</v>
      </c>
      <c r="AX19" s="33">
        <v>7.0331798338231458E-2</v>
      </c>
      <c r="AY19" s="34">
        <v>7.1704501743942384E-2</v>
      </c>
      <c r="AZ19" s="32">
        <v>0.42043527110431278</v>
      </c>
      <c r="BA19" s="33">
        <v>0.41052463316793103</v>
      </c>
      <c r="BB19" s="34">
        <v>0.3969684481548173</v>
      </c>
      <c r="BC19" s="32">
        <v>0.66264293251906714</v>
      </c>
      <c r="BD19" s="33">
        <v>0.66353818044933099</v>
      </c>
      <c r="BE19" s="34">
        <v>0.66512713268548385</v>
      </c>
      <c r="BF19" s="35">
        <v>5301393.9806664875</v>
      </c>
      <c r="BG19" s="36">
        <v>5716144.7156719761</v>
      </c>
      <c r="BH19" s="37">
        <v>5779199.3587914659</v>
      </c>
      <c r="BI19" s="32">
        <v>0.16526861831966064</v>
      </c>
      <c r="BJ19" s="33">
        <v>0.16491769532528264</v>
      </c>
      <c r="BK19" s="34">
        <v>0.16963010465186096</v>
      </c>
      <c r="BL19" s="32">
        <v>0.38364385327876183</v>
      </c>
      <c r="BM19" s="33">
        <v>0.37682328996723413</v>
      </c>
      <c r="BN19" s="34">
        <v>0.38325329461598928</v>
      </c>
      <c r="BO19" s="32">
        <v>4.4418479090029567E-3</v>
      </c>
      <c r="BP19" s="33">
        <v>4.1151011860602439E-3</v>
      </c>
      <c r="BQ19" s="34">
        <v>3.9460963962886187E-3</v>
      </c>
      <c r="BR19" s="32">
        <v>0.94211741878264288</v>
      </c>
      <c r="BS19" s="33">
        <v>0.94562273684955311</v>
      </c>
      <c r="BT19" s="34">
        <v>0.9442334158315866</v>
      </c>
      <c r="BU19" s="35">
        <v>188012613.46002537</v>
      </c>
      <c r="BV19" s="36">
        <v>181861342.20036992</v>
      </c>
      <c r="BW19" s="37">
        <v>178536226.47455621</v>
      </c>
      <c r="BX19" s="32">
        <v>0.61727962816392745</v>
      </c>
      <c r="BY19" s="33">
        <v>0.67226257825748514</v>
      </c>
      <c r="BZ19" s="34">
        <v>0.63063271325778769</v>
      </c>
      <c r="CA19" s="35">
        <v>202611369.5107868</v>
      </c>
      <c r="CB19" s="36">
        <v>201415943.42786682</v>
      </c>
      <c r="CC19" s="37">
        <v>201429075.48224851</v>
      </c>
      <c r="CD19" s="38">
        <v>196186342.57043147</v>
      </c>
      <c r="CE19" s="39">
        <v>193558771.68495685</v>
      </c>
      <c r="CF19" s="40">
        <v>194600577.24378699</v>
      </c>
      <c r="CG19" s="32">
        <v>2.4459730121879755</v>
      </c>
      <c r="CH19" s="33">
        <v>2.0599277266167202</v>
      </c>
      <c r="CI19" s="34">
        <v>2.1978182595512608</v>
      </c>
      <c r="CJ19" s="98">
        <v>3.7890094979330415</v>
      </c>
      <c r="CK19" s="99">
        <v>3.7074406412664325</v>
      </c>
      <c r="CL19" s="100">
        <v>3.6303399845770263</v>
      </c>
      <c r="CM19" s="32">
        <v>1.040258774142176</v>
      </c>
      <c r="CN19" s="33">
        <v>1.047882908217254</v>
      </c>
      <c r="CO19" s="34">
        <v>1.0529729400444219</v>
      </c>
      <c r="CP19" s="32">
        <v>0.78001861545567885</v>
      </c>
      <c r="CQ19" s="33">
        <v>0.77155529846225845</v>
      </c>
      <c r="CR19" s="34">
        <v>0.77179672450832359</v>
      </c>
      <c r="CS19" s="32">
        <v>0.70593006935086411</v>
      </c>
      <c r="CT19" s="33">
        <v>0.69568735481707211</v>
      </c>
      <c r="CU19" s="34">
        <v>0.69665355490182168</v>
      </c>
      <c r="CV19" s="35">
        <v>1032981.0685279188</v>
      </c>
      <c r="CW19" s="36">
        <v>923778.36806411832</v>
      </c>
      <c r="CX19" s="37">
        <v>938052.34082840232</v>
      </c>
      <c r="CY19" s="98">
        <v>1.163373808964095</v>
      </c>
      <c r="CZ19" s="99">
        <v>1.1627908986589734</v>
      </c>
      <c r="DA19" s="100">
        <v>1.1073467157556132</v>
      </c>
      <c r="DB19" s="98">
        <v>2.0592119133202278</v>
      </c>
      <c r="DC19" s="99">
        <v>2.565763123607165</v>
      </c>
      <c r="DD19" s="100">
        <v>2.2974116115274308</v>
      </c>
      <c r="DE19" s="32">
        <v>0.7256178033616959</v>
      </c>
      <c r="DF19" s="33">
        <v>0.72795121284301856</v>
      </c>
      <c r="DG19" s="34">
        <v>0.72636562540888627</v>
      </c>
      <c r="DH19" s="32">
        <v>1.7872216740960161E-2</v>
      </c>
      <c r="DI19" s="33">
        <v>1.4553629441123532E-2</v>
      </c>
      <c r="DJ19" s="34">
        <v>1.1662130306901903E-2</v>
      </c>
    </row>
    <row r="20" spans="1:114" x14ac:dyDescent="0.4">
      <c r="A20" s="56" t="s">
        <v>57</v>
      </c>
      <c r="B20" s="196"/>
      <c r="C20" s="57" t="s">
        <v>87</v>
      </c>
      <c r="D20" s="58">
        <v>3.7834347962872439E-2</v>
      </c>
      <c r="E20" s="59">
        <v>3.0546101279604679E-2</v>
      </c>
      <c r="F20" s="60">
        <v>2.3606212580732977E-2</v>
      </c>
      <c r="G20" s="58">
        <v>4.0052343573658028E-2</v>
      </c>
      <c r="H20" s="59">
        <v>3.3503044640464524E-2</v>
      </c>
      <c r="I20" s="60">
        <v>2.5728317560747345E-2</v>
      </c>
      <c r="J20" s="58">
        <v>0.14331257071147552</v>
      </c>
      <c r="K20" s="59">
        <v>0.14849523699825284</v>
      </c>
      <c r="L20" s="60">
        <v>0.15257868383734019</v>
      </c>
      <c r="M20" s="61">
        <v>1.2178703814487215</v>
      </c>
      <c r="N20" s="62">
        <v>1.21934698935745</v>
      </c>
      <c r="O20" s="63">
        <v>1.2482038304202236</v>
      </c>
      <c r="P20" s="98">
        <v>2.5410955090164373</v>
      </c>
      <c r="Q20" s="99">
        <v>2.6161012975775151</v>
      </c>
      <c r="R20" s="100">
        <v>2.6260760002844785</v>
      </c>
      <c r="S20" s="58">
        <v>8.5949951180586348E-2</v>
      </c>
      <c r="T20" s="59">
        <v>7.8144213443615551E-2</v>
      </c>
      <c r="U20" s="60">
        <v>7.1261208211397725E-2</v>
      </c>
      <c r="V20" s="38">
        <v>13679284.5</v>
      </c>
      <c r="W20" s="39">
        <v>11803772</v>
      </c>
      <c r="X20" s="40">
        <v>8907776</v>
      </c>
      <c r="Y20" s="58">
        <v>4.1736975882088228</v>
      </c>
      <c r="Z20" s="59">
        <v>3.4776191083992174</v>
      </c>
      <c r="AA20" s="60">
        <v>3.3996501594691808</v>
      </c>
      <c r="AB20" s="58">
        <v>0.87577573628790617</v>
      </c>
      <c r="AC20" s="59">
        <v>0.88086709836991717</v>
      </c>
      <c r="AD20" s="60">
        <v>0.88258363018112862</v>
      </c>
      <c r="AE20" s="38">
        <v>12979231.5</v>
      </c>
      <c r="AF20" s="39">
        <v>10637984.5</v>
      </c>
      <c r="AG20" s="40">
        <v>8052864.5</v>
      </c>
      <c r="AH20" s="38">
        <v>13354977.5</v>
      </c>
      <c r="AI20" s="39">
        <v>11571914.5</v>
      </c>
      <c r="AJ20" s="40">
        <v>8633514</v>
      </c>
      <c r="AK20" s="58">
        <v>0.67819687792785444</v>
      </c>
      <c r="AL20" s="59">
        <v>0.68829166689440269</v>
      </c>
      <c r="AM20" s="60">
        <v>0.69723894216078497</v>
      </c>
      <c r="AN20" s="58">
        <v>0.71378264236871003</v>
      </c>
      <c r="AO20" s="59">
        <v>0.72543435462662598</v>
      </c>
      <c r="AP20" s="60">
        <v>0.73061757372683112</v>
      </c>
      <c r="AQ20" s="58">
        <v>0.13275413096728095</v>
      </c>
      <c r="AR20" s="59">
        <v>0.13134007914585633</v>
      </c>
      <c r="AS20" s="60">
        <v>0.12814898149995191</v>
      </c>
      <c r="AT20" s="58">
        <v>8.84529590121583E-2</v>
      </c>
      <c r="AU20" s="59">
        <v>8.4747168525425604E-2</v>
      </c>
      <c r="AV20" s="60">
        <v>8.6128715469681358E-2</v>
      </c>
      <c r="AW20" s="58">
        <v>6.5148664091529057E-2</v>
      </c>
      <c r="AX20" s="59">
        <v>6.4860088243943459E-2</v>
      </c>
      <c r="AY20" s="60">
        <v>6.5543631636630156E-2</v>
      </c>
      <c r="AZ20" s="58">
        <v>0.42468014269838983</v>
      </c>
      <c r="BA20" s="59">
        <v>0.41432121955851131</v>
      </c>
      <c r="BB20" s="60">
        <v>0.40601670907079268</v>
      </c>
      <c r="BC20" s="58">
        <v>0.73015007073884441</v>
      </c>
      <c r="BD20" s="59">
        <v>0.73263317490238655</v>
      </c>
      <c r="BE20" s="60">
        <v>0.73338766372559772</v>
      </c>
      <c r="BF20" s="38">
        <v>5846638.7789804591</v>
      </c>
      <c r="BG20" s="39">
        <v>5951707.4651515149</v>
      </c>
      <c r="BH20" s="40">
        <v>5984229.8650362175</v>
      </c>
      <c r="BI20" s="58">
        <v>6.8086809509551677E-2</v>
      </c>
      <c r="BJ20" s="59">
        <v>6.9381870146757146E-2</v>
      </c>
      <c r="BK20" s="60">
        <v>7.3738337591525704E-2</v>
      </c>
      <c r="BL20" s="58">
        <v>0.1371220192174841</v>
      </c>
      <c r="BM20" s="59">
        <v>0.13461781797796435</v>
      </c>
      <c r="BN20" s="60">
        <v>0.13481242674976013</v>
      </c>
      <c r="BO20" s="58">
        <v>1.4495118690653372E-3</v>
      </c>
      <c r="BP20" s="59">
        <v>1.282639182355719E-3</v>
      </c>
      <c r="BQ20" s="60">
        <v>1.2354045869382895E-3</v>
      </c>
      <c r="BR20" s="58">
        <v>0.98309080454472431</v>
      </c>
      <c r="BS20" s="59">
        <v>0.9868796608874284</v>
      </c>
      <c r="BT20" s="60">
        <v>0.98352430469766761</v>
      </c>
      <c r="BU20" s="38">
        <v>158135484.5</v>
      </c>
      <c r="BV20" s="39">
        <v>154510446</v>
      </c>
      <c r="BW20" s="40">
        <v>149723302</v>
      </c>
      <c r="BX20" s="58">
        <v>0.16950341610200587</v>
      </c>
      <c r="BY20" s="59">
        <v>0.17460812407332599</v>
      </c>
      <c r="BZ20" s="60">
        <v>0.17798887831670726</v>
      </c>
      <c r="CA20" s="38">
        <v>160858111</v>
      </c>
      <c r="CB20" s="39">
        <v>164335505.5</v>
      </c>
      <c r="CC20" s="40">
        <v>161252660.5</v>
      </c>
      <c r="CD20" s="38">
        <v>157629469</v>
      </c>
      <c r="CE20" s="39">
        <v>162500803</v>
      </c>
      <c r="CF20" s="40">
        <v>158660185</v>
      </c>
      <c r="CG20" s="58">
        <v>2.6875064986566906</v>
      </c>
      <c r="CH20" s="59">
        <v>2.2830108515956073</v>
      </c>
      <c r="CI20" s="60">
        <v>2.3186313838153385</v>
      </c>
      <c r="CJ20" s="98">
        <v>2.8076639435558333</v>
      </c>
      <c r="CK20" s="99">
        <v>2.8649701642702574</v>
      </c>
      <c r="CL20" s="100">
        <v>2.827206747214642</v>
      </c>
      <c r="CM20" s="58">
        <v>0.96254961178651266</v>
      </c>
      <c r="CN20" s="59">
        <v>0.96698247204561261</v>
      </c>
      <c r="CO20" s="60">
        <v>0.97007633290377293</v>
      </c>
      <c r="CP20" s="58">
        <v>0.86502646188754762</v>
      </c>
      <c r="CQ20" s="59">
        <v>0.85324519014115485</v>
      </c>
      <c r="CR20" s="60">
        <v>0.85095016165419057</v>
      </c>
      <c r="CS20" s="58">
        <v>0.80753452444916851</v>
      </c>
      <c r="CT20" s="59">
        <v>0.79351620108189302</v>
      </c>
      <c r="CU20" s="60">
        <v>0.79183774062060608</v>
      </c>
      <c r="CV20" s="38">
        <v>612852</v>
      </c>
      <c r="CW20" s="39">
        <v>575009</v>
      </c>
      <c r="CX20" s="40">
        <v>648858.5</v>
      </c>
      <c r="CY20" s="98">
        <v>1.5222709156081833</v>
      </c>
      <c r="CZ20" s="99">
        <v>1.4659511153097671</v>
      </c>
      <c r="DA20" s="100">
        <v>1.2923842852568153</v>
      </c>
      <c r="DB20" s="98">
        <v>1.3409343392177644</v>
      </c>
      <c r="DC20" s="99">
        <v>1.6934897090052874</v>
      </c>
      <c r="DD20" s="100">
        <v>1.6920779553094432</v>
      </c>
      <c r="DE20" s="58">
        <v>0.73139543261903683</v>
      </c>
      <c r="DF20" s="59">
        <v>0.73581600417526105</v>
      </c>
      <c r="DG20" s="60">
        <v>0.73621964001137363</v>
      </c>
      <c r="DH20" s="58">
        <v>1.8367922813525603E-2</v>
      </c>
      <c r="DI20" s="59">
        <v>1.6186970907202915E-2</v>
      </c>
      <c r="DJ20" s="60">
        <v>1.2065160830811935E-2</v>
      </c>
    </row>
    <row r="21" spans="1:114" x14ac:dyDescent="0.4">
      <c r="A21" s="22" t="s">
        <v>58</v>
      </c>
      <c r="B21" s="194" t="s">
        <v>104</v>
      </c>
      <c r="C21" s="64" t="s">
        <v>175</v>
      </c>
      <c r="D21" s="65">
        <v>1193</v>
      </c>
      <c r="E21" s="66">
        <v>1253</v>
      </c>
      <c r="F21" s="67">
        <v>1248</v>
      </c>
      <c r="G21" s="65">
        <v>1193</v>
      </c>
      <c r="H21" s="66">
        <v>1253</v>
      </c>
      <c r="I21" s="67">
        <v>1248</v>
      </c>
      <c r="J21" s="65">
        <v>1193</v>
      </c>
      <c r="K21" s="66">
        <v>1253</v>
      </c>
      <c r="L21" s="67">
        <v>1248</v>
      </c>
      <c r="M21" s="68">
        <v>1193</v>
      </c>
      <c r="N21" s="69">
        <v>1253</v>
      </c>
      <c r="O21" s="70">
        <v>1248</v>
      </c>
      <c r="P21" s="65">
        <v>1193</v>
      </c>
      <c r="Q21" s="66">
        <v>1253</v>
      </c>
      <c r="R21" s="67">
        <v>1248</v>
      </c>
      <c r="S21" s="65">
        <v>1193</v>
      </c>
      <c r="T21" s="66">
        <v>1253</v>
      </c>
      <c r="U21" s="67">
        <v>1248</v>
      </c>
      <c r="V21" s="65">
        <v>1193</v>
      </c>
      <c r="W21" s="66">
        <v>1253</v>
      </c>
      <c r="X21" s="67">
        <v>1248</v>
      </c>
      <c r="Y21" s="65">
        <v>1193</v>
      </c>
      <c r="Z21" s="66">
        <v>1253</v>
      </c>
      <c r="AA21" s="67">
        <v>1248</v>
      </c>
      <c r="AB21" s="65">
        <v>1193</v>
      </c>
      <c r="AC21" s="66">
        <v>1253</v>
      </c>
      <c r="AD21" s="67">
        <v>1248</v>
      </c>
      <c r="AE21" s="65">
        <v>1193</v>
      </c>
      <c r="AF21" s="66">
        <v>1253</v>
      </c>
      <c r="AG21" s="67">
        <v>1248</v>
      </c>
      <c r="AH21" s="65">
        <v>1193</v>
      </c>
      <c r="AI21" s="66">
        <v>1253</v>
      </c>
      <c r="AJ21" s="67">
        <v>1248</v>
      </c>
      <c r="AK21" s="65">
        <v>1193</v>
      </c>
      <c r="AL21" s="66">
        <v>1253</v>
      </c>
      <c r="AM21" s="67">
        <v>1248</v>
      </c>
      <c r="AN21" s="65">
        <v>1193</v>
      </c>
      <c r="AO21" s="66">
        <v>1253</v>
      </c>
      <c r="AP21" s="67">
        <v>1248</v>
      </c>
      <c r="AQ21" s="65">
        <v>1193</v>
      </c>
      <c r="AR21" s="66">
        <v>1253</v>
      </c>
      <c r="AS21" s="67">
        <v>1248</v>
      </c>
      <c r="AT21" s="65">
        <v>1193</v>
      </c>
      <c r="AU21" s="66">
        <v>1253</v>
      </c>
      <c r="AV21" s="67">
        <v>1248</v>
      </c>
      <c r="AW21" s="65">
        <v>1193</v>
      </c>
      <c r="AX21" s="66">
        <v>1253</v>
      </c>
      <c r="AY21" s="67">
        <v>1248</v>
      </c>
      <c r="AZ21" s="65">
        <v>1193</v>
      </c>
      <c r="BA21" s="66">
        <v>1253</v>
      </c>
      <c r="BB21" s="67">
        <v>1248</v>
      </c>
      <c r="BC21" s="65">
        <v>1193</v>
      </c>
      <c r="BD21" s="66">
        <v>1253</v>
      </c>
      <c r="BE21" s="67">
        <v>1248</v>
      </c>
      <c r="BF21" s="65">
        <v>1193</v>
      </c>
      <c r="BG21" s="66">
        <v>1253</v>
      </c>
      <c r="BH21" s="67">
        <v>1248</v>
      </c>
      <c r="BI21" s="65">
        <v>1193</v>
      </c>
      <c r="BJ21" s="66">
        <v>1253</v>
      </c>
      <c r="BK21" s="67">
        <v>1248</v>
      </c>
      <c r="BL21" s="65">
        <v>1193</v>
      </c>
      <c r="BM21" s="66">
        <v>1253</v>
      </c>
      <c r="BN21" s="67">
        <v>1248</v>
      </c>
      <c r="BO21" s="65">
        <v>1193</v>
      </c>
      <c r="BP21" s="66">
        <v>1253</v>
      </c>
      <c r="BQ21" s="67">
        <v>1248</v>
      </c>
      <c r="BR21" s="65">
        <v>1193</v>
      </c>
      <c r="BS21" s="66">
        <v>1253</v>
      </c>
      <c r="BT21" s="67">
        <v>1248</v>
      </c>
      <c r="BU21" s="65">
        <v>1193</v>
      </c>
      <c r="BV21" s="66">
        <v>1253</v>
      </c>
      <c r="BW21" s="67">
        <v>1248</v>
      </c>
      <c r="BX21" s="65">
        <v>1193</v>
      </c>
      <c r="BY21" s="66">
        <v>1253</v>
      </c>
      <c r="BZ21" s="67">
        <v>1248</v>
      </c>
      <c r="CA21" s="65">
        <v>1193</v>
      </c>
      <c r="CB21" s="66">
        <v>1253</v>
      </c>
      <c r="CC21" s="67">
        <v>1248</v>
      </c>
      <c r="CD21" s="65">
        <v>1193</v>
      </c>
      <c r="CE21" s="66">
        <v>1253</v>
      </c>
      <c r="CF21" s="67">
        <v>1248</v>
      </c>
      <c r="CG21" s="65">
        <v>1193</v>
      </c>
      <c r="CH21" s="66">
        <v>1253</v>
      </c>
      <c r="CI21" s="67">
        <v>1248</v>
      </c>
      <c r="CJ21" s="65">
        <v>1193</v>
      </c>
      <c r="CK21" s="66">
        <v>1253</v>
      </c>
      <c r="CL21" s="67">
        <v>1248</v>
      </c>
      <c r="CM21" s="65">
        <v>1193</v>
      </c>
      <c r="CN21" s="66">
        <v>1253</v>
      </c>
      <c r="CO21" s="67">
        <v>1248</v>
      </c>
      <c r="CP21" s="65">
        <v>1193</v>
      </c>
      <c r="CQ21" s="66">
        <v>1253</v>
      </c>
      <c r="CR21" s="67">
        <v>1248</v>
      </c>
      <c r="CS21" s="65">
        <v>1193</v>
      </c>
      <c r="CT21" s="66">
        <v>1253</v>
      </c>
      <c r="CU21" s="67">
        <v>1248</v>
      </c>
      <c r="CV21" s="65">
        <v>1193</v>
      </c>
      <c r="CW21" s="66">
        <v>1253</v>
      </c>
      <c r="CX21" s="67">
        <v>1248</v>
      </c>
      <c r="CY21" s="65">
        <v>1193</v>
      </c>
      <c r="CZ21" s="66">
        <v>1253</v>
      </c>
      <c r="DA21" s="67">
        <v>1248</v>
      </c>
      <c r="DB21" s="65">
        <v>1193</v>
      </c>
      <c r="DC21" s="66">
        <v>1253</v>
      </c>
      <c r="DD21" s="67">
        <v>1248</v>
      </c>
      <c r="DE21" s="65">
        <v>1193</v>
      </c>
      <c r="DF21" s="66">
        <v>1253</v>
      </c>
      <c r="DG21" s="67">
        <v>1248</v>
      </c>
      <c r="DH21" s="65">
        <v>1193</v>
      </c>
      <c r="DI21" s="66">
        <v>1253</v>
      </c>
      <c r="DJ21" s="67">
        <v>1248</v>
      </c>
    </row>
    <row r="22" spans="1:114" x14ac:dyDescent="0.4">
      <c r="A22" s="56"/>
      <c r="B22" s="195"/>
      <c r="C22" s="31" t="s">
        <v>86</v>
      </c>
      <c r="D22" s="32">
        <v>3.3308729916561829E-2</v>
      </c>
      <c r="E22" s="33">
        <v>3.0458998111470601E-2</v>
      </c>
      <c r="F22" s="34">
        <v>2.4538766451830445E-2</v>
      </c>
      <c r="G22" s="32">
        <v>3.5360922404855256E-2</v>
      </c>
      <c r="H22" s="33">
        <v>3.1823090029724846E-2</v>
      </c>
      <c r="I22" s="34">
        <v>2.6202561095254102E-2</v>
      </c>
      <c r="J22" s="32">
        <v>0.56136115311091572</v>
      </c>
      <c r="K22" s="33">
        <v>0.6713158033336396</v>
      </c>
      <c r="L22" s="34">
        <v>0.76592948682382156</v>
      </c>
      <c r="M22" s="111">
        <v>4.8459569039484824</v>
      </c>
      <c r="N22" s="112">
        <v>5.1992257277335181</v>
      </c>
      <c r="O22" s="113">
        <v>5.3980580551795043</v>
      </c>
      <c r="P22" s="98">
        <v>3.9796329760264593</v>
      </c>
      <c r="Q22" s="99">
        <v>3.6945796363278482</v>
      </c>
      <c r="R22" s="100">
        <v>3.5952484658246444</v>
      </c>
      <c r="S22" s="32">
        <v>8.5873150707459919E-2</v>
      </c>
      <c r="T22" s="33">
        <v>8.2006122616288438E-2</v>
      </c>
      <c r="U22" s="34">
        <v>7.6447707262251932E-2</v>
      </c>
      <c r="V22" s="35">
        <v>15334584.062866723</v>
      </c>
      <c r="W22" s="36">
        <v>14480270.665602554</v>
      </c>
      <c r="X22" s="37">
        <v>12553423.208333334</v>
      </c>
      <c r="Y22" s="32">
        <v>4.233341429412107</v>
      </c>
      <c r="Z22" s="33">
        <v>3.4981256557282481</v>
      </c>
      <c r="AA22" s="34">
        <v>3.3341709626882072</v>
      </c>
      <c r="AB22" s="32">
        <v>0.84021125257592766</v>
      </c>
      <c r="AC22" s="33">
        <v>0.85073246788926871</v>
      </c>
      <c r="AD22" s="34">
        <v>0.85396151984023594</v>
      </c>
      <c r="AE22" s="35">
        <v>14896550.787091367</v>
      </c>
      <c r="AF22" s="36">
        <v>13613236.745411014</v>
      </c>
      <c r="AG22" s="37">
        <v>11000113.431891026</v>
      </c>
      <c r="AH22" s="35">
        <v>15814345.902766136</v>
      </c>
      <c r="AI22" s="36">
        <v>14222899.15642458</v>
      </c>
      <c r="AJ22" s="37">
        <v>11745950.833333334</v>
      </c>
      <c r="AK22" s="32">
        <v>0.66590786258133283</v>
      </c>
      <c r="AL22" s="33">
        <v>0.67277144866484428</v>
      </c>
      <c r="AM22" s="34">
        <v>0.679043681801351</v>
      </c>
      <c r="AN22" s="32">
        <v>0.70689715153686106</v>
      </c>
      <c r="AO22" s="33">
        <v>0.71397109696299077</v>
      </c>
      <c r="AP22" s="34">
        <v>0.71986156618615638</v>
      </c>
      <c r="AQ22" s="32">
        <v>0.13998719636890253</v>
      </c>
      <c r="AR22" s="33">
        <v>0.13848543709352465</v>
      </c>
      <c r="AS22" s="34">
        <v>0.13673082163131683</v>
      </c>
      <c r="AT22" s="32">
        <v>0.1007573546967952</v>
      </c>
      <c r="AU22" s="33">
        <v>0.10107202594386361</v>
      </c>
      <c r="AV22" s="34">
        <v>0.10099813579416961</v>
      </c>
      <c r="AW22" s="32">
        <v>7.6827732018909065E-2</v>
      </c>
      <c r="AX22" s="33">
        <v>7.5048319654333007E-2</v>
      </c>
      <c r="AY22" s="34">
        <v>7.472919436474415E-2</v>
      </c>
      <c r="AZ22" s="32">
        <v>0.40836724005063307</v>
      </c>
      <c r="BA22" s="33">
        <v>0.40194636378744497</v>
      </c>
      <c r="BB22" s="34">
        <v>0.38892293280533674</v>
      </c>
      <c r="BC22" s="32">
        <v>0.61873923660453178</v>
      </c>
      <c r="BD22" s="33">
        <v>0.62475962011713737</v>
      </c>
      <c r="BE22" s="34">
        <v>0.63816139607727707</v>
      </c>
      <c r="BF22" s="35">
        <v>5620302.8840220915</v>
      </c>
      <c r="BG22" s="36">
        <v>5842852.2591174236</v>
      </c>
      <c r="BH22" s="37">
        <v>5944575.3290840797</v>
      </c>
      <c r="BI22" s="32">
        <v>0.17111387868561961</v>
      </c>
      <c r="BJ22" s="33">
        <v>0.18194556209544763</v>
      </c>
      <c r="BK22" s="34">
        <v>0.17928857281773561</v>
      </c>
      <c r="BL22" s="32">
        <v>0.42042073979859418</v>
      </c>
      <c r="BM22" s="33">
        <v>0.43063574875742705</v>
      </c>
      <c r="BN22" s="34">
        <v>0.41692422970165771</v>
      </c>
      <c r="BO22" s="32">
        <v>5.0507150983293368E-3</v>
      </c>
      <c r="BP22" s="33">
        <v>4.8410936290123694E-3</v>
      </c>
      <c r="BQ22" s="34">
        <v>4.8047237630038046E-3</v>
      </c>
      <c r="BR22" s="32">
        <v>0.95342487341219884</v>
      </c>
      <c r="BS22" s="33">
        <v>0.95181156975688475</v>
      </c>
      <c r="BT22" s="34">
        <v>0.95055839020781163</v>
      </c>
      <c r="BU22" s="35">
        <v>277111505.53730094</v>
      </c>
      <c r="BV22" s="36">
        <v>254331120.80686352</v>
      </c>
      <c r="BW22" s="37">
        <v>257315520.95833334</v>
      </c>
      <c r="BX22" s="32">
        <v>0.61057855789115412</v>
      </c>
      <c r="BY22" s="33">
        <v>0.71168742836478938</v>
      </c>
      <c r="BZ22" s="34">
        <v>0.80037738056496344</v>
      </c>
      <c r="CA22" s="35">
        <v>274476970.04358757</v>
      </c>
      <c r="CB22" s="36">
        <v>257639484.15403032</v>
      </c>
      <c r="CC22" s="37">
        <v>253309834.37740386</v>
      </c>
      <c r="CD22" s="38">
        <v>271415716.44425815</v>
      </c>
      <c r="CE22" s="39">
        <v>249147686.69114125</v>
      </c>
      <c r="CF22" s="40">
        <v>245955553.27644232</v>
      </c>
      <c r="CG22" s="32">
        <v>2.8416740025507057</v>
      </c>
      <c r="CH22" s="33">
        <v>2.3048836012090601</v>
      </c>
      <c r="CI22" s="34">
        <v>2.1878747155234608</v>
      </c>
      <c r="CJ22" s="98">
        <v>4.3091277433871538</v>
      </c>
      <c r="CK22" s="99">
        <v>3.9847411917288564</v>
      </c>
      <c r="CL22" s="100">
        <v>3.8531179162858589</v>
      </c>
      <c r="CM22" s="32">
        <v>1.0243868276260206</v>
      </c>
      <c r="CN22" s="33">
        <v>1.0538904405708294</v>
      </c>
      <c r="CO22" s="34">
        <v>1.0550331770386845</v>
      </c>
      <c r="CP22" s="32">
        <v>0.77989932006945317</v>
      </c>
      <c r="CQ22" s="33">
        <v>0.76153575941955243</v>
      </c>
      <c r="CR22" s="34">
        <v>0.7617391780197601</v>
      </c>
      <c r="CS22" s="32">
        <v>0.70648091623860709</v>
      </c>
      <c r="CT22" s="33">
        <v>0.68345017652961804</v>
      </c>
      <c r="CU22" s="34">
        <v>0.68533267223646099</v>
      </c>
      <c r="CV22" s="35">
        <v>917795.11567476951</v>
      </c>
      <c r="CW22" s="36">
        <v>609662.41101356747</v>
      </c>
      <c r="CX22" s="37">
        <v>745837.40144230775</v>
      </c>
      <c r="CY22" s="98">
        <v>1.3894758293222167</v>
      </c>
      <c r="CZ22" s="99">
        <v>1.3340501453944393</v>
      </c>
      <c r="DA22" s="100">
        <v>1.3175597888842878</v>
      </c>
      <c r="DB22" s="98">
        <v>1.9473796151886349</v>
      </c>
      <c r="DC22" s="99">
        <v>2.4331611066492069</v>
      </c>
      <c r="DD22" s="100">
        <v>2.3424019974164323</v>
      </c>
      <c r="DE22" s="32">
        <v>0.71378104894626637</v>
      </c>
      <c r="DF22" s="33">
        <v>0.71553251998459955</v>
      </c>
      <c r="DG22" s="34">
        <v>0.71646407589799355</v>
      </c>
      <c r="DH22" s="32">
        <v>1.4392117262090037E-2</v>
      </c>
      <c r="DI22" s="33">
        <v>1.3445400247841043E-2</v>
      </c>
      <c r="DJ22" s="34">
        <v>1.1267802272607886E-2</v>
      </c>
    </row>
    <row r="23" spans="1:114" x14ac:dyDescent="0.4">
      <c r="A23" s="56" t="s">
        <v>58</v>
      </c>
      <c r="B23" s="196"/>
      <c r="C23" s="57" t="s">
        <v>87</v>
      </c>
      <c r="D23" s="58">
        <v>3.2707490863026052E-2</v>
      </c>
      <c r="E23" s="59">
        <v>2.816510730667229E-2</v>
      </c>
      <c r="F23" s="60">
        <v>2.4234015115110995E-2</v>
      </c>
      <c r="G23" s="58">
        <v>3.3459847604220085E-2</v>
      </c>
      <c r="H23" s="59">
        <v>2.8960550186139054E-2</v>
      </c>
      <c r="I23" s="60">
        <v>2.7287913727978695E-2</v>
      </c>
      <c r="J23" s="58">
        <v>0.20428703834752165</v>
      </c>
      <c r="K23" s="59">
        <v>0.19940157195437627</v>
      </c>
      <c r="L23" s="60">
        <v>0.22614172023239687</v>
      </c>
      <c r="M23" s="61">
        <v>1.6462026145221607</v>
      </c>
      <c r="N23" s="62">
        <v>1.6810968945631894</v>
      </c>
      <c r="O23" s="63">
        <v>1.9420620512046423</v>
      </c>
      <c r="P23" s="98">
        <v>2.9748531291503468</v>
      </c>
      <c r="Q23" s="99">
        <v>2.8564376055746559</v>
      </c>
      <c r="R23" s="100">
        <v>2.7628628013860865</v>
      </c>
      <c r="S23" s="58">
        <v>8.1682900119352184E-2</v>
      </c>
      <c r="T23" s="59">
        <v>7.8143947327826577E-2</v>
      </c>
      <c r="U23" s="60">
        <v>7.3740302040165254E-2</v>
      </c>
      <c r="V23" s="38">
        <v>13751762</v>
      </c>
      <c r="W23" s="39">
        <v>13549439</v>
      </c>
      <c r="X23" s="40">
        <v>12077847.5</v>
      </c>
      <c r="Y23" s="58">
        <v>4.5141943580883996</v>
      </c>
      <c r="Z23" s="59">
        <v>3.8113256013563435</v>
      </c>
      <c r="AA23" s="60">
        <v>3.5853880567920897</v>
      </c>
      <c r="AB23" s="58">
        <v>0.86362941704682694</v>
      </c>
      <c r="AC23" s="59">
        <v>0.86946206260769487</v>
      </c>
      <c r="AD23" s="60">
        <v>0.87184184950816901</v>
      </c>
      <c r="AE23" s="38">
        <v>14482527</v>
      </c>
      <c r="AF23" s="39">
        <v>12510813</v>
      </c>
      <c r="AG23" s="40">
        <v>10740867.5</v>
      </c>
      <c r="AH23" s="38">
        <v>14698388</v>
      </c>
      <c r="AI23" s="39">
        <v>12876892</v>
      </c>
      <c r="AJ23" s="40">
        <v>12201626</v>
      </c>
      <c r="AK23" s="58">
        <v>0.66684504340377548</v>
      </c>
      <c r="AL23" s="59">
        <v>0.67120128186721528</v>
      </c>
      <c r="AM23" s="60">
        <v>0.68204012591150798</v>
      </c>
      <c r="AN23" s="58">
        <v>0.7120214061482989</v>
      </c>
      <c r="AO23" s="59">
        <v>0.71771307064989143</v>
      </c>
      <c r="AP23" s="60">
        <v>0.72730446404486893</v>
      </c>
      <c r="AQ23" s="58">
        <v>0.14101110729652894</v>
      </c>
      <c r="AR23" s="59">
        <v>0.13952901424247993</v>
      </c>
      <c r="AS23" s="60">
        <v>0.13792391292859807</v>
      </c>
      <c r="AT23" s="58">
        <v>9.2442068557723633E-2</v>
      </c>
      <c r="AU23" s="59">
        <v>9.4811670498087114E-2</v>
      </c>
      <c r="AV23" s="60">
        <v>9.5843901289622946E-2</v>
      </c>
      <c r="AW23" s="58">
        <v>7.2617946007446393E-2</v>
      </c>
      <c r="AX23" s="59">
        <v>7.0590779513377874E-2</v>
      </c>
      <c r="AY23" s="60">
        <v>7.0599146071295554E-2</v>
      </c>
      <c r="AZ23" s="58">
        <v>0.41113821653022636</v>
      </c>
      <c r="BA23" s="59">
        <v>0.40680764165732464</v>
      </c>
      <c r="BB23" s="60">
        <v>0.39395586282700845</v>
      </c>
      <c r="BC23" s="58">
        <v>0.66610224165243193</v>
      </c>
      <c r="BD23" s="59">
        <v>0.68965446331711744</v>
      </c>
      <c r="BE23" s="60">
        <v>0.69963889803133372</v>
      </c>
      <c r="BF23" s="38">
        <v>6064454.5144356955</v>
      </c>
      <c r="BG23" s="39">
        <v>6149942.0562130185</v>
      </c>
      <c r="BH23" s="40">
        <v>6182543.8473544195</v>
      </c>
      <c r="BI23" s="58">
        <v>7.8678625167899433E-2</v>
      </c>
      <c r="BJ23" s="59">
        <v>8.6277413180679913E-2</v>
      </c>
      <c r="BK23" s="60">
        <v>9.2304206854035648E-2</v>
      </c>
      <c r="BL23" s="58">
        <v>0.17297721694162643</v>
      </c>
      <c r="BM23" s="59">
        <v>0.17663268000849136</v>
      </c>
      <c r="BN23" s="60">
        <v>0.19193277727716535</v>
      </c>
      <c r="BO23" s="58">
        <v>1.9334176343801868E-3</v>
      </c>
      <c r="BP23" s="59">
        <v>1.8721727076072251E-3</v>
      </c>
      <c r="BQ23" s="60">
        <v>1.7192257161657255E-3</v>
      </c>
      <c r="BR23" s="58">
        <v>0.99269404061667366</v>
      </c>
      <c r="BS23" s="59">
        <v>0.99306438955308629</v>
      </c>
      <c r="BT23" s="60">
        <v>0.99211093839631603</v>
      </c>
      <c r="BU23" s="38">
        <v>236634855</v>
      </c>
      <c r="BV23" s="39">
        <v>226684331</v>
      </c>
      <c r="BW23" s="40">
        <v>231329307</v>
      </c>
      <c r="BX23" s="58">
        <v>0.25464067298818194</v>
      </c>
      <c r="BY23" s="59">
        <v>0.22745499641458977</v>
      </c>
      <c r="BZ23" s="60">
        <v>0.26288518980147424</v>
      </c>
      <c r="CA23" s="38">
        <v>221053559</v>
      </c>
      <c r="CB23" s="39">
        <v>211571398</v>
      </c>
      <c r="CC23" s="40">
        <v>206734589.5</v>
      </c>
      <c r="CD23" s="38">
        <v>221635810</v>
      </c>
      <c r="CE23" s="39">
        <v>211985968</v>
      </c>
      <c r="CF23" s="40">
        <v>207029749.5</v>
      </c>
      <c r="CG23" s="58">
        <v>2.8952714776391795</v>
      </c>
      <c r="CH23" s="59">
        <v>2.3922357368429545</v>
      </c>
      <c r="CI23" s="60">
        <v>2.3456360715130424</v>
      </c>
      <c r="CJ23" s="98">
        <v>3.2105411961440788</v>
      </c>
      <c r="CK23" s="99">
        <v>3.0531558933224243</v>
      </c>
      <c r="CL23" s="100">
        <v>2.9994537212358718</v>
      </c>
      <c r="CM23" s="58">
        <v>0.96246181700790512</v>
      </c>
      <c r="CN23" s="59">
        <v>0.9687342014888114</v>
      </c>
      <c r="CO23" s="60">
        <v>0.9701927170499266</v>
      </c>
      <c r="CP23" s="58">
        <v>0.85559190444833522</v>
      </c>
      <c r="CQ23" s="59">
        <v>0.84024670531298506</v>
      </c>
      <c r="CR23" s="60">
        <v>0.83427936838303018</v>
      </c>
      <c r="CS23" s="58">
        <v>0.79872577076848383</v>
      </c>
      <c r="CT23" s="59">
        <v>0.78006217606122874</v>
      </c>
      <c r="CU23" s="60">
        <v>0.77332148466096229</v>
      </c>
      <c r="CV23" s="38">
        <v>786819</v>
      </c>
      <c r="CW23" s="39">
        <v>568151</v>
      </c>
      <c r="CX23" s="40">
        <v>624019.5</v>
      </c>
      <c r="CY23" s="98">
        <v>1.7089291565814322</v>
      </c>
      <c r="CZ23" s="99">
        <v>1.6692890248735286</v>
      </c>
      <c r="DA23" s="100">
        <v>1.6729643492874759</v>
      </c>
      <c r="DB23" s="98">
        <v>1.3819611321538328</v>
      </c>
      <c r="DC23" s="99">
        <v>1.6770879986942557</v>
      </c>
      <c r="DD23" s="100">
        <v>1.6996511017226799</v>
      </c>
      <c r="DE23" s="58">
        <v>0.71304451764068721</v>
      </c>
      <c r="DF23" s="59">
        <v>0.71370261784720213</v>
      </c>
      <c r="DG23" s="60">
        <v>0.71703473061641276</v>
      </c>
      <c r="DH23" s="58">
        <v>1.3945665626328093E-2</v>
      </c>
      <c r="DI23" s="59">
        <v>1.2684064889763091E-2</v>
      </c>
      <c r="DJ23" s="60">
        <v>1.2211851788784617E-2</v>
      </c>
    </row>
    <row r="24" spans="1:114" x14ac:dyDescent="0.4">
      <c r="A24" s="22" t="s">
        <v>68</v>
      </c>
      <c r="B24" s="194" t="s">
        <v>105</v>
      </c>
      <c r="C24" s="64" t="s">
        <v>175</v>
      </c>
      <c r="D24" s="65">
        <v>913</v>
      </c>
      <c r="E24" s="66">
        <v>918</v>
      </c>
      <c r="F24" s="67">
        <v>928</v>
      </c>
      <c r="G24" s="65">
        <v>913</v>
      </c>
      <c r="H24" s="66">
        <v>918</v>
      </c>
      <c r="I24" s="67">
        <v>928</v>
      </c>
      <c r="J24" s="65">
        <v>913</v>
      </c>
      <c r="K24" s="66">
        <v>918</v>
      </c>
      <c r="L24" s="67">
        <v>928</v>
      </c>
      <c r="M24" s="68">
        <v>913</v>
      </c>
      <c r="N24" s="69">
        <v>918</v>
      </c>
      <c r="O24" s="70">
        <v>928</v>
      </c>
      <c r="P24" s="65">
        <v>913</v>
      </c>
      <c r="Q24" s="66">
        <v>918</v>
      </c>
      <c r="R24" s="67">
        <v>928</v>
      </c>
      <c r="S24" s="65">
        <v>913</v>
      </c>
      <c r="T24" s="66">
        <v>918</v>
      </c>
      <c r="U24" s="67">
        <v>928</v>
      </c>
      <c r="V24" s="65">
        <v>913</v>
      </c>
      <c r="W24" s="66">
        <v>918</v>
      </c>
      <c r="X24" s="67">
        <v>928</v>
      </c>
      <c r="Y24" s="65">
        <v>913</v>
      </c>
      <c r="Z24" s="66">
        <v>918</v>
      </c>
      <c r="AA24" s="67">
        <v>928</v>
      </c>
      <c r="AB24" s="65">
        <v>913</v>
      </c>
      <c r="AC24" s="66">
        <v>918</v>
      </c>
      <c r="AD24" s="67">
        <v>928</v>
      </c>
      <c r="AE24" s="65">
        <v>913</v>
      </c>
      <c r="AF24" s="66">
        <v>918</v>
      </c>
      <c r="AG24" s="67">
        <v>928</v>
      </c>
      <c r="AH24" s="65">
        <v>913</v>
      </c>
      <c r="AI24" s="66">
        <v>918</v>
      </c>
      <c r="AJ24" s="67">
        <v>928</v>
      </c>
      <c r="AK24" s="65">
        <v>913</v>
      </c>
      <c r="AL24" s="66">
        <v>918</v>
      </c>
      <c r="AM24" s="67">
        <v>928</v>
      </c>
      <c r="AN24" s="65">
        <v>913</v>
      </c>
      <c r="AO24" s="66">
        <v>918</v>
      </c>
      <c r="AP24" s="67">
        <v>928</v>
      </c>
      <c r="AQ24" s="65">
        <v>913</v>
      </c>
      <c r="AR24" s="66">
        <v>918</v>
      </c>
      <c r="AS24" s="67">
        <v>928</v>
      </c>
      <c r="AT24" s="65">
        <v>913</v>
      </c>
      <c r="AU24" s="66">
        <v>918</v>
      </c>
      <c r="AV24" s="67">
        <v>928</v>
      </c>
      <c r="AW24" s="65">
        <v>913</v>
      </c>
      <c r="AX24" s="66">
        <v>918</v>
      </c>
      <c r="AY24" s="67">
        <v>928</v>
      </c>
      <c r="AZ24" s="65">
        <v>913</v>
      </c>
      <c r="BA24" s="66">
        <v>918</v>
      </c>
      <c r="BB24" s="67">
        <v>928</v>
      </c>
      <c r="BC24" s="65">
        <v>913</v>
      </c>
      <c r="BD24" s="66">
        <v>918</v>
      </c>
      <c r="BE24" s="67">
        <v>928</v>
      </c>
      <c r="BF24" s="65">
        <v>913</v>
      </c>
      <c r="BG24" s="66">
        <v>918</v>
      </c>
      <c r="BH24" s="67">
        <v>928</v>
      </c>
      <c r="BI24" s="65">
        <v>913</v>
      </c>
      <c r="BJ24" s="66">
        <v>918</v>
      </c>
      <c r="BK24" s="67">
        <v>928</v>
      </c>
      <c r="BL24" s="65">
        <v>913</v>
      </c>
      <c r="BM24" s="66">
        <v>918</v>
      </c>
      <c r="BN24" s="67">
        <v>928</v>
      </c>
      <c r="BO24" s="65">
        <v>913</v>
      </c>
      <c r="BP24" s="66">
        <v>918</v>
      </c>
      <c r="BQ24" s="67">
        <v>928</v>
      </c>
      <c r="BR24" s="65">
        <v>913</v>
      </c>
      <c r="BS24" s="66">
        <v>918</v>
      </c>
      <c r="BT24" s="67">
        <v>928</v>
      </c>
      <c r="BU24" s="65">
        <v>913</v>
      </c>
      <c r="BV24" s="66">
        <v>918</v>
      </c>
      <c r="BW24" s="67">
        <v>928</v>
      </c>
      <c r="BX24" s="65">
        <v>913</v>
      </c>
      <c r="BY24" s="66">
        <v>918</v>
      </c>
      <c r="BZ24" s="67">
        <v>928</v>
      </c>
      <c r="CA24" s="65">
        <v>913</v>
      </c>
      <c r="CB24" s="66">
        <v>918</v>
      </c>
      <c r="CC24" s="67">
        <v>928</v>
      </c>
      <c r="CD24" s="65">
        <v>913</v>
      </c>
      <c r="CE24" s="66">
        <v>918</v>
      </c>
      <c r="CF24" s="67">
        <v>928</v>
      </c>
      <c r="CG24" s="65">
        <v>913</v>
      </c>
      <c r="CH24" s="66">
        <v>918</v>
      </c>
      <c r="CI24" s="67">
        <v>928</v>
      </c>
      <c r="CJ24" s="65">
        <v>913</v>
      </c>
      <c r="CK24" s="66">
        <v>918</v>
      </c>
      <c r="CL24" s="67">
        <v>928</v>
      </c>
      <c r="CM24" s="65">
        <v>913</v>
      </c>
      <c r="CN24" s="66">
        <v>918</v>
      </c>
      <c r="CO24" s="67">
        <v>928</v>
      </c>
      <c r="CP24" s="65">
        <v>913</v>
      </c>
      <c r="CQ24" s="66">
        <v>918</v>
      </c>
      <c r="CR24" s="67">
        <v>928</v>
      </c>
      <c r="CS24" s="65">
        <v>913</v>
      </c>
      <c r="CT24" s="66">
        <v>918</v>
      </c>
      <c r="CU24" s="67">
        <v>928</v>
      </c>
      <c r="CV24" s="65">
        <v>913</v>
      </c>
      <c r="CW24" s="66">
        <v>918</v>
      </c>
      <c r="CX24" s="67">
        <v>928</v>
      </c>
      <c r="CY24" s="65">
        <v>913</v>
      </c>
      <c r="CZ24" s="66">
        <v>918</v>
      </c>
      <c r="DA24" s="67">
        <v>928</v>
      </c>
      <c r="DB24" s="65">
        <v>913</v>
      </c>
      <c r="DC24" s="66">
        <v>918</v>
      </c>
      <c r="DD24" s="67">
        <v>928</v>
      </c>
      <c r="DE24" s="65">
        <v>913</v>
      </c>
      <c r="DF24" s="66">
        <v>918</v>
      </c>
      <c r="DG24" s="67">
        <v>928</v>
      </c>
      <c r="DH24" s="65">
        <v>913</v>
      </c>
      <c r="DI24" s="66">
        <v>918</v>
      </c>
      <c r="DJ24" s="67">
        <v>928</v>
      </c>
    </row>
    <row r="25" spans="1:114" x14ac:dyDescent="0.4">
      <c r="A25" s="56"/>
      <c r="B25" s="195"/>
      <c r="C25" s="31" t="s">
        <v>86</v>
      </c>
      <c r="D25" s="32">
        <v>3.2198767266284574E-2</v>
      </c>
      <c r="E25" s="33">
        <v>2.7947019539530483E-2</v>
      </c>
      <c r="F25" s="34">
        <v>2.1501223139173336E-2</v>
      </c>
      <c r="G25" s="32">
        <v>3.334908499126487E-2</v>
      </c>
      <c r="H25" s="33">
        <v>2.8903231179393789E-2</v>
      </c>
      <c r="I25" s="34">
        <v>2.2562671990691823E-2</v>
      </c>
      <c r="J25" s="32">
        <v>0.69787490522598916</v>
      </c>
      <c r="K25" s="33">
        <v>0.69904467823944449</v>
      </c>
      <c r="L25" s="34">
        <v>0.9054217705193538</v>
      </c>
      <c r="M25" s="111">
        <v>5.1392460812141643</v>
      </c>
      <c r="N25" s="112">
        <v>5.4051721445773664</v>
      </c>
      <c r="O25" s="113">
        <v>5.7793929353450499</v>
      </c>
      <c r="P25" s="98">
        <v>3.9123111526136065</v>
      </c>
      <c r="Q25" s="99">
        <v>3.8558351609391561</v>
      </c>
      <c r="R25" s="100">
        <v>3.7895140438757151</v>
      </c>
      <c r="S25" s="32">
        <v>8.4371953860089305E-2</v>
      </c>
      <c r="T25" s="33">
        <v>8.1505715135032866E-2</v>
      </c>
      <c r="U25" s="34">
        <v>7.5603054093629427E-2</v>
      </c>
      <c r="V25" s="35">
        <v>17501001.773274917</v>
      </c>
      <c r="W25" s="36">
        <v>16292173.688453158</v>
      </c>
      <c r="X25" s="37">
        <v>10563342.417025862</v>
      </c>
      <c r="Y25" s="32">
        <v>3.8152820299951471</v>
      </c>
      <c r="Z25" s="33">
        <v>3.3002394682506759</v>
      </c>
      <c r="AA25" s="34">
        <v>3.267702924891517</v>
      </c>
      <c r="AB25" s="32">
        <v>0.84570510040566116</v>
      </c>
      <c r="AC25" s="33">
        <v>0.85114963801971566</v>
      </c>
      <c r="AD25" s="34">
        <v>0.8523663241206233</v>
      </c>
      <c r="AE25" s="35">
        <v>17708496.805038337</v>
      </c>
      <c r="AF25" s="36">
        <v>15332821.126361655</v>
      </c>
      <c r="AG25" s="37">
        <v>11785772.758620691</v>
      </c>
      <c r="AH25" s="35">
        <v>18341142.073384445</v>
      </c>
      <c r="AI25" s="36">
        <v>15857435.996732026</v>
      </c>
      <c r="AJ25" s="37">
        <v>12367599.889008621</v>
      </c>
      <c r="AK25" s="32">
        <v>0.6613262504107994</v>
      </c>
      <c r="AL25" s="33">
        <v>0.66864221934589207</v>
      </c>
      <c r="AM25" s="34">
        <v>0.67225127612967139</v>
      </c>
      <c r="AN25" s="32">
        <v>0.70558510413685749</v>
      </c>
      <c r="AO25" s="33">
        <v>0.71190086431936417</v>
      </c>
      <c r="AP25" s="34">
        <v>0.71623404871288177</v>
      </c>
      <c r="AQ25" s="32">
        <v>0.14311312891926348</v>
      </c>
      <c r="AR25" s="33">
        <v>0.1408371199303316</v>
      </c>
      <c r="AS25" s="34">
        <v>0.13930545585908558</v>
      </c>
      <c r="AT25" s="32">
        <v>0.10434064042508868</v>
      </c>
      <c r="AU25" s="33">
        <v>0.10295122061817684</v>
      </c>
      <c r="AV25" s="34">
        <v>0.10461797085326571</v>
      </c>
      <c r="AW25" s="32">
        <v>7.743763250026893E-2</v>
      </c>
      <c r="AX25" s="33">
        <v>7.643549158311852E-2</v>
      </c>
      <c r="AY25" s="34">
        <v>7.7481209277246513E-2</v>
      </c>
      <c r="AZ25" s="32">
        <v>0.39374657721276296</v>
      </c>
      <c r="BA25" s="33">
        <v>0.38409796340037772</v>
      </c>
      <c r="BB25" s="34">
        <v>0.37758507609957659</v>
      </c>
      <c r="BC25" s="32">
        <v>0.59703225586282249</v>
      </c>
      <c r="BD25" s="33">
        <v>0.59934539489115635</v>
      </c>
      <c r="BE25" s="34">
        <v>0.61840116564439129</v>
      </c>
      <c r="BF25" s="35">
        <v>5708531.3465498323</v>
      </c>
      <c r="BG25" s="36">
        <v>5857199.4796151044</v>
      </c>
      <c r="BH25" s="37">
        <v>5988993.4779182589</v>
      </c>
      <c r="BI25" s="32">
        <v>0.17654200839162623</v>
      </c>
      <c r="BJ25" s="33">
        <v>0.18241010234257637</v>
      </c>
      <c r="BK25" s="34">
        <v>0.18523501954210883</v>
      </c>
      <c r="BL25" s="32">
        <v>0.43799303362331954</v>
      </c>
      <c r="BM25" s="33">
        <v>0.44458116603877823</v>
      </c>
      <c r="BN25" s="34">
        <v>0.4410289946766664</v>
      </c>
      <c r="BO25" s="32">
        <v>5.5412357603763429E-3</v>
      </c>
      <c r="BP25" s="33">
        <v>5.0998689093409485E-3</v>
      </c>
      <c r="BQ25" s="34">
        <v>4.9136555968244261E-3</v>
      </c>
      <c r="BR25" s="32">
        <v>0.9626210377376081</v>
      </c>
      <c r="BS25" s="33">
        <v>0.96283746707340223</v>
      </c>
      <c r="BT25" s="34">
        <v>0.96137098233429807</v>
      </c>
      <c r="BU25" s="35">
        <v>360974246.32420594</v>
      </c>
      <c r="BV25" s="36">
        <v>342637122.0446623</v>
      </c>
      <c r="BW25" s="37">
        <v>324372530.98599136</v>
      </c>
      <c r="BX25" s="32">
        <v>0.73845982578580127</v>
      </c>
      <c r="BY25" s="33">
        <v>0.74179346688552616</v>
      </c>
      <c r="BZ25" s="34">
        <v>0.962878069104109</v>
      </c>
      <c r="CA25" s="35">
        <v>315059990.43811607</v>
      </c>
      <c r="CB25" s="36">
        <v>313656716.5479303</v>
      </c>
      <c r="CC25" s="37">
        <v>309375783.93857759</v>
      </c>
      <c r="CD25" s="38">
        <v>302362515.68784225</v>
      </c>
      <c r="CE25" s="39">
        <v>301247019.37037039</v>
      </c>
      <c r="CF25" s="40">
        <v>297148283.27909482</v>
      </c>
      <c r="CG25" s="32">
        <v>2.512957905292915</v>
      </c>
      <c r="CH25" s="33">
        <v>2.1563396467866291</v>
      </c>
      <c r="CI25" s="34">
        <v>2.169597893580312</v>
      </c>
      <c r="CJ25" s="98">
        <v>4.2300413977094653</v>
      </c>
      <c r="CK25" s="99">
        <v>4.1599540416312584</v>
      </c>
      <c r="CL25" s="100">
        <v>4.0614343645278703</v>
      </c>
      <c r="CM25" s="32">
        <v>1.0377105177569836</v>
      </c>
      <c r="CN25" s="33">
        <v>1.0547531158829555</v>
      </c>
      <c r="CO25" s="34">
        <v>1.0577076402633858</v>
      </c>
      <c r="CP25" s="32">
        <v>0.77139577925129177</v>
      </c>
      <c r="CQ25" s="33">
        <v>0.75679024838887965</v>
      </c>
      <c r="CR25" s="34">
        <v>0.75657391799181317</v>
      </c>
      <c r="CS25" s="32">
        <v>0.69873975114930076</v>
      </c>
      <c r="CT25" s="33">
        <v>0.68013315795613427</v>
      </c>
      <c r="CU25" s="34">
        <v>0.67943954970948672</v>
      </c>
      <c r="CV25" s="35">
        <v>632645.26834611176</v>
      </c>
      <c r="CW25" s="36">
        <v>524614.87037037034</v>
      </c>
      <c r="CX25" s="37">
        <v>581827.13038793101</v>
      </c>
      <c r="CY25" s="98">
        <v>1.4753846597596822</v>
      </c>
      <c r="CZ25" s="99">
        <v>1.4891530321364466</v>
      </c>
      <c r="DA25" s="100">
        <v>1.4617838740312754</v>
      </c>
      <c r="DB25" s="98">
        <v>2.1141715899649216</v>
      </c>
      <c r="DC25" s="99">
        <v>2.3740620188639903</v>
      </c>
      <c r="DD25" s="100">
        <v>2.4145491955993874</v>
      </c>
      <c r="DE25" s="32">
        <v>0.70534552927940586</v>
      </c>
      <c r="DF25" s="33">
        <v>0.70912102982549219</v>
      </c>
      <c r="DG25" s="34">
        <v>0.70783160099628195</v>
      </c>
      <c r="DH25" s="32">
        <v>1.3442027590430328E-2</v>
      </c>
      <c r="DI25" s="33">
        <v>1.1858894978480708E-2</v>
      </c>
      <c r="DJ25" s="34">
        <v>9.4764676190554134E-3</v>
      </c>
    </row>
    <row r="26" spans="1:114" x14ac:dyDescent="0.4">
      <c r="A26" s="56" t="s">
        <v>68</v>
      </c>
      <c r="B26" s="196"/>
      <c r="C26" s="57" t="s">
        <v>87</v>
      </c>
      <c r="D26" s="58">
        <v>3.0527656432518143E-2</v>
      </c>
      <c r="E26" s="59">
        <v>2.8924260079710429E-2</v>
      </c>
      <c r="F26" s="60">
        <v>1.8304720094870431E-2</v>
      </c>
      <c r="G26" s="58">
        <v>3.1558450470646093E-2</v>
      </c>
      <c r="H26" s="59">
        <v>2.7890647238888053E-2</v>
      </c>
      <c r="I26" s="60">
        <v>2.1323936520584778E-2</v>
      </c>
      <c r="J26" s="58">
        <v>0.26654810258078143</v>
      </c>
      <c r="K26" s="59">
        <v>0.28012007054789634</v>
      </c>
      <c r="L26" s="60">
        <v>0.26300028596777991</v>
      </c>
      <c r="M26" s="61">
        <v>2.1282131569342146</v>
      </c>
      <c r="N26" s="62">
        <v>2.2561143606011917</v>
      </c>
      <c r="O26" s="63">
        <v>2.1942558387864408</v>
      </c>
      <c r="P26" s="98">
        <v>3.0090793130651843</v>
      </c>
      <c r="Q26" s="99">
        <v>3.0005710491449089</v>
      </c>
      <c r="R26" s="100">
        <v>2.9842111862078253</v>
      </c>
      <c r="S26" s="58">
        <v>8.2388790875050952E-2</v>
      </c>
      <c r="T26" s="59">
        <v>8.2380721002481172E-2</v>
      </c>
      <c r="U26" s="60">
        <v>7.3897179769523341E-2</v>
      </c>
      <c r="V26" s="38">
        <v>17837153</v>
      </c>
      <c r="W26" s="39">
        <v>15024390.5</v>
      </c>
      <c r="X26" s="40">
        <v>11330552.5</v>
      </c>
      <c r="Y26" s="58">
        <v>4.3694382648073073</v>
      </c>
      <c r="Z26" s="59">
        <v>3.8334222264051885</v>
      </c>
      <c r="AA26" s="60">
        <v>3.6165616092457351</v>
      </c>
      <c r="AB26" s="58">
        <v>0.85904889175909815</v>
      </c>
      <c r="AC26" s="59">
        <v>0.86455420070359845</v>
      </c>
      <c r="AD26" s="60">
        <v>0.86951397109227013</v>
      </c>
      <c r="AE26" s="38">
        <v>17438568</v>
      </c>
      <c r="AF26" s="39">
        <v>15737496.5</v>
      </c>
      <c r="AG26" s="40">
        <v>10221266</v>
      </c>
      <c r="AH26" s="38">
        <v>17606506</v>
      </c>
      <c r="AI26" s="39">
        <v>15180266.5</v>
      </c>
      <c r="AJ26" s="40">
        <v>11514919</v>
      </c>
      <c r="AK26" s="58">
        <v>0.66358479468456422</v>
      </c>
      <c r="AL26" s="59">
        <v>0.67073484706744368</v>
      </c>
      <c r="AM26" s="60">
        <v>0.67269808271413956</v>
      </c>
      <c r="AN26" s="58">
        <v>0.7127859589996669</v>
      </c>
      <c r="AO26" s="59">
        <v>0.71861495454458413</v>
      </c>
      <c r="AP26" s="60">
        <v>0.72259648269069565</v>
      </c>
      <c r="AQ26" s="58">
        <v>0.1422331788927165</v>
      </c>
      <c r="AR26" s="59">
        <v>0.14134468852752424</v>
      </c>
      <c r="AS26" s="60">
        <v>0.14042001667068377</v>
      </c>
      <c r="AT26" s="58">
        <v>9.9962384639357624E-2</v>
      </c>
      <c r="AU26" s="59">
        <v>9.7965969371744857E-2</v>
      </c>
      <c r="AV26" s="60">
        <v>9.9564429190122802E-2</v>
      </c>
      <c r="AW26" s="58">
        <v>7.634960145982142E-2</v>
      </c>
      <c r="AX26" s="59">
        <v>7.4219856721039174E-2</v>
      </c>
      <c r="AY26" s="60">
        <v>7.4423773130720489E-2</v>
      </c>
      <c r="AZ26" s="58">
        <v>0.38977698585729548</v>
      </c>
      <c r="BA26" s="59">
        <v>0.38389707089448377</v>
      </c>
      <c r="BB26" s="60">
        <v>0.38032122992273865</v>
      </c>
      <c r="BC26" s="58">
        <v>0.63345537989016165</v>
      </c>
      <c r="BD26" s="59">
        <v>0.65092662827341563</v>
      </c>
      <c r="BE26" s="60">
        <v>0.67286341915856951</v>
      </c>
      <c r="BF26" s="38">
        <v>6054448.8527551936</v>
      </c>
      <c r="BG26" s="39">
        <v>6114074.6564698573</v>
      </c>
      <c r="BH26" s="40">
        <v>6211216.4578846116</v>
      </c>
      <c r="BI26" s="58">
        <v>9.5258641890994949E-2</v>
      </c>
      <c r="BJ26" s="59">
        <v>0.10084173301009969</v>
      </c>
      <c r="BK26" s="60">
        <v>0.10075459763166138</v>
      </c>
      <c r="BL26" s="58">
        <v>0.20981805161196779</v>
      </c>
      <c r="BM26" s="59">
        <v>0.21525164151120829</v>
      </c>
      <c r="BN26" s="60">
        <v>0.2021302354978976</v>
      </c>
      <c r="BO26" s="58">
        <v>2.3904046252483666E-3</v>
      </c>
      <c r="BP26" s="59">
        <v>2.205824498692846E-3</v>
      </c>
      <c r="BQ26" s="60">
        <v>2.0348637894617577E-3</v>
      </c>
      <c r="BR26" s="58">
        <v>0.9923676185480198</v>
      </c>
      <c r="BS26" s="59">
        <v>0.99450783387740449</v>
      </c>
      <c r="BT26" s="60">
        <v>0.99443700984553607</v>
      </c>
      <c r="BU26" s="38">
        <v>329798721</v>
      </c>
      <c r="BV26" s="39">
        <v>305039945</v>
      </c>
      <c r="BW26" s="40">
        <v>282251621</v>
      </c>
      <c r="BX26" s="58">
        <v>0.30876514326704702</v>
      </c>
      <c r="BY26" s="59">
        <v>0.31335237641353142</v>
      </c>
      <c r="BZ26" s="60">
        <v>0.30327902094509096</v>
      </c>
      <c r="CA26" s="38">
        <v>244019308</v>
      </c>
      <c r="CB26" s="39">
        <v>234998730.5</v>
      </c>
      <c r="CC26" s="40">
        <v>241151714</v>
      </c>
      <c r="CD26" s="38">
        <v>243626138</v>
      </c>
      <c r="CE26" s="39">
        <v>235495345</v>
      </c>
      <c r="CF26" s="40">
        <v>239042231.5</v>
      </c>
      <c r="CG26" s="58">
        <v>2.7440586321812201</v>
      </c>
      <c r="CH26" s="59">
        <v>2.4219756363678773</v>
      </c>
      <c r="CI26" s="60">
        <v>2.3305610403751187</v>
      </c>
      <c r="CJ26" s="98">
        <v>3.2385489979928646</v>
      </c>
      <c r="CK26" s="99">
        <v>3.2686228537505757</v>
      </c>
      <c r="CL26" s="100">
        <v>3.1808032301519709</v>
      </c>
      <c r="CM26" s="58">
        <v>0.96168373859542167</v>
      </c>
      <c r="CN26" s="59">
        <v>0.97963501649224893</v>
      </c>
      <c r="CO26" s="60">
        <v>0.97437927440841388</v>
      </c>
      <c r="CP26" s="58">
        <v>0.84442367645933303</v>
      </c>
      <c r="CQ26" s="59">
        <v>0.82482629235043925</v>
      </c>
      <c r="CR26" s="60">
        <v>0.8296326994659966</v>
      </c>
      <c r="CS26" s="58">
        <v>0.78155098801005796</v>
      </c>
      <c r="CT26" s="59">
        <v>0.76416152718928032</v>
      </c>
      <c r="CU26" s="60">
        <v>0.76713026542629836</v>
      </c>
      <c r="CV26" s="38">
        <v>829189</v>
      </c>
      <c r="CW26" s="39">
        <v>823416.5</v>
      </c>
      <c r="CX26" s="40">
        <v>724096.5</v>
      </c>
      <c r="CY26" s="98">
        <v>1.7171169455214144</v>
      </c>
      <c r="CZ26" s="99">
        <v>1.7164263928390535</v>
      </c>
      <c r="DA26" s="100">
        <v>1.7138639769479624</v>
      </c>
      <c r="DB26" s="98">
        <v>1.5321538597051712</v>
      </c>
      <c r="DC26" s="99">
        <v>1.7151882319694076</v>
      </c>
      <c r="DD26" s="100">
        <v>1.7334452615978591</v>
      </c>
      <c r="DE26" s="58">
        <v>0.70643214202431581</v>
      </c>
      <c r="DF26" s="59">
        <v>0.70777200200052159</v>
      </c>
      <c r="DG26" s="60">
        <v>0.70681016680383313</v>
      </c>
      <c r="DH26" s="58">
        <v>1.3791352578181702E-2</v>
      </c>
      <c r="DI26" s="59">
        <v>1.2019850670213696E-2</v>
      </c>
      <c r="DJ26" s="60">
        <v>9.2049763302253472E-3</v>
      </c>
    </row>
    <row r="27" spans="1:114" x14ac:dyDescent="0.4">
      <c r="A27" s="22" t="s">
        <v>64</v>
      </c>
      <c r="B27" s="194" t="s">
        <v>106</v>
      </c>
      <c r="C27" s="64" t="s">
        <v>175</v>
      </c>
      <c r="D27" s="65">
        <v>708</v>
      </c>
      <c r="E27" s="66">
        <v>765</v>
      </c>
      <c r="F27" s="67">
        <v>754</v>
      </c>
      <c r="G27" s="65">
        <v>708</v>
      </c>
      <c r="H27" s="66">
        <v>765</v>
      </c>
      <c r="I27" s="67">
        <v>754</v>
      </c>
      <c r="J27" s="65">
        <v>708</v>
      </c>
      <c r="K27" s="66">
        <v>765</v>
      </c>
      <c r="L27" s="67">
        <v>754</v>
      </c>
      <c r="M27" s="68">
        <v>708</v>
      </c>
      <c r="N27" s="69">
        <v>765</v>
      </c>
      <c r="O27" s="70">
        <v>754</v>
      </c>
      <c r="P27" s="65">
        <v>708</v>
      </c>
      <c r="Q27" s="66">
        <v>765</v>
      </c>
      <c r="R27" s="67">
        <v>754</v>
      </c>
      <c r="S27" s="65">
        <v>708</v>
      </c>
      <c r="T27" s="66">
        <v>765</v>
      </c>
      <c r="U27" s="67">
        <v>754</v>
      </c>
      <c r="V27" s="65">
        <v>708</v>
      </c>
      <c r="W27" s="66">
        <v>765</v>
      </c>
      <c r="X27" s="67">
        <v>754</v>
      </c>
      <c r="Y27" s="65">
        <v>708</v>
      </c>
      <c r="Z27" s="66">
        <v>765</v>
      </c>
      <c r="AA27" s="67">
        <v>754</v>
      </c>
      <c r="AB27" s="65">
        <v>708</v>
      </c>
      <c r="AC27" s="66">
        <v>765</v>
      </c>
      <c r="AD27" s="67">
        <v>754</v>
      </c>
      <c r="AE27" s="65">
        <v>708</v>
      </c>
      <c r="AF27" s="66">
        <v>765</v>
      </c>
      <c r="AG27" s="67">
        <v>754</v>
      </c>
      <c r="AH27" s="65">
        <v>708</v>
      </c>
      <c r="AI27" s="66">
        <v>765</v>
      </c>
      <c r="AJ27" s="67">
        <v>754</v>
      </c>
      <c r="AK27" s="65">
        <v>708</v>
      </c>
      <c r="AL27" s="66">
        <v>765</v>
      </c>
      <c r="AM27" s="67">
        <v>754</v>
      </c>
      <c r="AN27" s="65">
        <v>708</v>
      </c>
      <c r="AO27" s="66">
        <v>765</v>
      </c>
      <c r="AP27" s="67">
        <v>754</v>
      </c>
      <c r="AQ27" s="65">
        <v>708</v>
      </c>
      <c r="AR27" s="66">
        <v>765</v>
      </c>
      <c r="AS27" s="67">
        <v>754</v>
      </c>
      <c r="AT27" s="65">
        <v>708</v>
      </c>
      <c r="AU27" s="66">
        <v>765</v>
      </c>
      <c r="AV27" s="67">
        <v>754</v>
      </c>
      <c r="AW27" s="65">
        <v>708</v>
      </c>
      <c r="AX27" s="66">
        <v>765</v>
      </c>
      <c r="AY27" s="67">
        <v>754</v>
      </c>
      <c r="AZ27" s="65">
        <v>708</v>
      </c>
      <c r="BA27" s="66">
        <v>765</v>
      </c>
      <c r="BB27" s="67">
        <v>754</v>
      </c>
      <c r="BC27" s="65">
        <v>708</v>
      </c>
      <c r="BD27" s="66">
        <v>765</v>
      </c>
      <c r="BE27" s="67">
        <v>754</v>
      </c>
      <c r="BF27" s="65">
        <v>708</v>
      </c>
      <c r="BG27" s="66">
        <v>765</v>
      </c>
      <c r="BH27" s="67">
        <v>754</v>
      </c>
      <c r="BI27" s="65">
        <v>708</v>
      </c>
      <c r="BJ27" s="66">
        <v>765</v>
      </c>
      <c r="BK27" s="67">
        <v>754</v>
      </c>
      <c r="BL27" s="65">
        <v>708</v>
      </c>
      <c r="BM27" s="66">
        <v>765</v>
      </c>
      <c r="BN27" s="67">
        <v>754</v>
      </c>
      <c r="BO27" s="65">
        <v>708</v>
      </c>
      <c r="BP27" s="66">
        <v>765</v>
      </c>
      <c r="BQ27" s="67">
        <v>754</v>
      </c>
      <c r="BR27" s="65">
        <v>708</v>
      </c>
      <c r="BS27" s="66">
        <v>765</v>
      </c>
      <c r="BT27" s="67">
        <v>754</v>
      </c>
      <c r="BU27" s="65">
        <v>708</v>
      </c>
      <c r="BV27" s="66">
        <v>765</v>
      </c>
      <c r="BW27" s="67">
        <v>754</v>
      </c>
      <c r="BX27" s="65">
        <v>708</v>
      </c>
      <c r="BY27" s="66">
        <v>765</v>
      </c>
      <c r="BZ27" s="67">
        <v>754</v>
      </c>
      <c r="CA27" s="65">
        <v>708</v>
      </c>
      <c r="CB27" s="66">
        <v>765</v>
      </c>
      <c r="CC27" s="67">
        <v>754</v>
      </c>
      <c r="CD27" s="65">
        <v>708</v>
      </c>
      <c r="CE27" s="66">
        <v>765</v>
      </c>
      <c r="CF27" s="67">
        <v>754</v>
      </c>
      <c r="CG27" s="65">
        <v>708</v>
      </c>
      <c r="CH27" s="66">
        <v>765</v>
      </c>
      <c r="CI27" s="67">
        <v>754</v>
      </c>
      <c r="CJ27" s="65">
        <v>708</v>
      </c>
      <c r="CK27" s="66">
        <v>765</v>
      </c>
      <c r="CL27" s="67">
        <v>754</v>
      </c>
      <c r="CM27" s="65">
        <v>708</v>
      </c>
      <c r="CN27" s="66">
        <v>765</v>
      </c>
      <c r="CO27" s="67">
        <v>754</v>
      </c>
      <c r="CP27" s="65">
        <v>708</v>
      </c>
      <c r="CQ27" s="66">
        <v>765</v>
      </c>
      <c r="CR27" s="67">
        <v>754</v>
      </c>
      <c r="CS27" s="65">
        <v>708</v>
      </c>
      <c r="CT27" s="66">
        <v>765</v>
      </c>
      <c r="CU27" s="67">
        <v>754</v>
      </c>
      <c r="CV27" s="65">
        <v>708</v>
      </c>
      <c r="CW27" s="66">
        <v>765</v>
      </c>
      <c r="CX27" s="67">
        <v>754</v>
      </c>
      <c r="CY27" s="65">
        <v>708</v>
      </c>
      <c r="CZ27" s="66">
        <v>765</v>
      </c>
      <c r="DA27" s="67">
        <v>754</v>
      </c>
      <c r="DB27" s="65">
        <v>708</v>
      </c>
      <c r="DC27" s="66">
        <v>765</v>
      </c>
      <c r="DD27" s="67">
        <v>754</v>
      </c>
      <c r="DE27" s="65">
        <v>708</v>
      </c>
      <c r="DF27" s="66">
        <v>765</v>
      </c>
      <c r="DG27" s="67">
        <v>754</v>
      </c>
      <c r="DH27" s="65">
        <v>708</v>
      </c>
      <c r="DI27" s="66">
        <v>765</v>
      </c>
      <c r="DJ27" s="67">
        <v>754</v>
      </c>
    </row>
    <row r="28" spans="1:114" x14ac:dyDescent="0.4">
      <c r="A28" s="56"/>
      <c r="B28" s="195"/>
      <c r="C28" s="31" t="s">
        <v>86</v>
      </c>
      <c r="D28" s="32">
        <v>3.7744492498042931E-2</v>
      </c>
      <c r="E28" s="33">
        <v>2.8051662688240726E-2</v>
      </c>
      <c r="F28" s="34">
        <v>2.6567716651291404E-2</v>
      </c>
      <c r="G28" s="32">
        <v>3.8684856764485034E-2</v>
      </c>
      <c r="H28" s="33">
        <v>2.9221000137282592E-2</v>
      </c>
      <c r="I28" s="34">
        <v>2.8344257073966775E-2</v>
      </c>
      <c r="J28" s="32">
        <v>0.58572677415373609</v>
      </c>
      <c r="K28" s="33">
        <v>0.62135635761882779</v>
      </c>
      <c r="L28" s="34">
        <v>0.60182278345671814</v>
      </c>
      <c r="M28" s="111">
        <v>4.6254357714389096</v>
      </c>
      <c r="N28" s="112">
        <v>5.125417384018629</v>
      </c>
      <c r="O28" s="113">
        <v>4.678844563942639</v>
      </c>
      <c r="P28" s="98">
        <v>4.1304372567398602</v>
      </c>
      <c r="Q28" s="99">
        <v>4.0438845487016275</v>
      </c>
      <c r="R28" s="100">
        <v>3.9722878430054318</v>
      </c>
      <c r="S28" s="32">
        <v>9.2969374271374985E-2</v>
      </c>
      <c r="T28" s="33">
        <v>8.2254545201926488E-2</v>
      </c>
      <c r="U28" s="34">
        <v>8.060133917896313E-2</v>
      </c>
      <c r="V28" s="35">
        <v>22163214.094632767</v>
      </c>
      <c r="W28" s="36">
        <v>17198157.717647057</v>
      </c>
      <c r="X28" s="37">
        <v>19113549.629973475</v>
      </c>
      <c r="Y28" s="32">
        <v>3.8880142993823017</v>
      </c>
      <c r="Z28" s="33">
        <v>3.465278519202903</v>
      </c>
      <c r="AA28" s="34">
        <v>3.7102072933603236</v>
      </c>
      <c r="AB28" s="32">
        <v>0.83328322299249913</v>
      </c>
      <c r="AC28" s="33">
        <v>0.83734366234141877</v>
      </c>
      <c r="AD28" s="34">
        <v>0.83396396629815439</v>
      </c>
      <c r="AE28" s="35">
        <v>24470296.125706214</v>
      </c>
      <c r="AF28" s="36">
        <v>18136297.741176471</v>
      </c>
      <c r="AG28" s="37">
        <v>17174416.657824934</v>
      </c>
      <c r="AH28" s="35">
        <v>25079947.774011299</v>
      </c>
      <c r="AI28" s="36">
        <v>18892311.82745098</v>
      </c>
      <c r="AJ28" s="37">
        <v>18322842.238726791</v>
      </c>
      <c r="AK28" s="32">
        <v>0.65856676241748735</v>
      </c>
      <c r="AL28" s="33">
        <v>0.6674820341464851</v>
      </c>
      <c r="AM28" s="34">
        <v>0.67295575620131753</v>
      </c>
      <c r="AN28" s="32">
        <v>0.70025572226772426</v>
      </c>
      <c r="AO28" s="33">
        <v>0.70924873070967509</v>
      </c>
      <c r="AP28" s="34">
        <v>0.71488739932819834</v>
      </c>
      <c r="AQ28" s="32">
        <v>0.14073613942456012</v>
      </c>
      <c r="AR28" s="33">
        <v>0.14119893422076263</v>
      </c>
      <c r="AS28" s="34">
        <v>0.1393486190214753</v>
      </c>
      <c r="AT28" s="32">
        <v>0.10030119265883196</v>
      </c>
      <c r="AU28" s="33">
        <v>0.10162579983505966</v>
      </c>
      <c r="AV28" s="34">
        <v>0.1022903679420414</v>
      </c>
      <c r="AW28" s="32">
        <v>7.7744105154297707E-2</v>
      </c>
      <c r="AX28" s="33">
        <v>7.4711643623376733E-2</v>
      </c>
      <c r="AY28" s="34">
        <v>7.4392604943858381E-2</v>
      </c>
      <c r="AZ28" s="32">
        <v>0.38070925480498347</v>
      </c>
      <c r="BA28" s="33">
        <v>0.37804787257445316</v>
      </c>
      <c r="BB28" s="34">
        <v>0.37242351860000733</v>
      </c>
      <c r="BC28" s="32">
        <v>0.6205968547072751</v>
      </c>
      <c r="BD28" s="33">
        <v>0.63563742413935098</v>
      </c>
      <c r="BE28" s="34">
        <v>0.65373794511923367</v>
      </c>
      <c r="BF28" s="35">
        <v>5741958.9506090702</v>
      </c>
      <c r="BG28" s="36">
        <v>6007957.8640129175</v>
      </c>
      <c r="BH28" s="37">
        <v>6066307.8291069688</v>
      </c>
      <c r="BI28" s="32">
        <v>0.17754886432127448</v>
      </c>
      <c r="BJ28" s="33">
        <v>0.17826270644758035</v>
      </c>
      <c r="BK28" s="34">
        <v>0.16488354074094855</v>
      </c>
      <c r="BL28" s="32">
        <v>0.4341041355050298</v>
      </c>
      <c r="BM28" s="33">
        <v>0.42556800436351477</v>
      </c>
      <c r="BN28" s="34">
        <v>0.38080353490258756</v>
      </c>
      <c r="BO28" s="32">
        <v>5.3013484807008515E-3</v>
      </c>
      <c r="BP28" s="33">
        <v>4.6741653388218066E-3</v>
      </c>
      <c r="BQ28" s="34">
        <v>4.284325630108673E-3</v>
      </c>
      <c r="BR28" s="32">
        <v>0.9622744045368965</v>
      </c>
      <c r="BS28" s="33">
        <v>0.96361298817431706</v>
      </c>
      <c r="BT28" s="34">
        <v>0.96203058723203194</v>
      </c>
      <c r="BU28" s="35">
        <v>470201115.17655367</v>
      </c>
      <c r="BV28" s="36">
        <v>451245904.36993462</v>
      </c>
      <c r="BW28" s="37">
        <v>453038472.13793105</v>
      </c>
      <c r="BX28" s="32">
        <v>0.63564934257845063</v>
      </c>
      <c r="BY28" s="33">
        <v>0.69934633206885388</v>
      </c>
      <c r="BZ28" s="34">
        <v>0.63075215936325013</v>
      </c>
      <c r="CA28" s="35">
        <v>388586552.87711865</v>
      </c>
      <c r="CB28" s="36">
        <v>376261153.44836599</v>
      </c>
      <c r="CC28" s="37">
        <v>371154771.68302387</v>
      </c>
      <c r="CD28" s="38">
        <v>385207265.25706214</v>
      </c>
      <c r="CE28" s="39">
        <v>369788565.92026144</v>
      </c>
      <c r="CF28" s="40">
        <v>369076557.56763923</v>
      </c>
      <c r="CG28" s="32">
        <v>2.5734780020333243</v>
      </c>
      <c r="CH28" s="33">
        <v>2.2639055786901801</v>
      </c>
      <c r="CI28" s="34">
        <v>2.4827401579793187</v>
      </c>
      <c r="CJ28" s="98">
        <v>4.5109988642531222</v>
      </c>
      <c r="CK28" s="99">
        <v>4.3651249533113301</v>
      </c>
      <c r="CL28" s="100">
        <v>4.2787483873638763</v>
      </c>
      <c r="CM28" s="32">
        <v>1.0259256009221112</v>
      </c>
      <c r="CN28" s="33">
        <v>1.0336162010353476</v>
      </c>
      <c r="CO28" s="34">
        <v>1.0145744545239177</v>
      </c>
      <c r="CP28" s="32">
        <v>0.76741476128075869</v>
      </c>
      <c r="CQ28" s="33">
        <v>0.75843701779907613</v>
      </c>
      <c r="CR28" s="34">
        <v>0.7745200595652878</v>
      </c>
      <c r="CS28" s="32">
        <v>0.69851514426524386</v>
      </c>
      <c r="CT28" s="33">
        <v>0.6902838343397667</v>
      </c>
      <c r="CU28" s="34">
        <v>0.71043615004493055</v>
      </c>
      <c r="CV28" s="35">
        <v>609651.64830508479</v>
      </c>
      <c r="CW28" s="36">
        <v>756014.08627450978</v>
      </c>
      <c r="CX28" s="37">
        <v>1148425.5809018568</v>
      </c>
      <c r="CY28" s="98">
        <v>1.4719818565194849</v>
      </c>
      <c r="CZ28" s="99">
        <v>1.4628164434248447</v>
      </c>
      <c r="DA28" s="100">
        <v>1.4635957161370248</v>
      </c>
      <c r="DB28" s="98">
        <v>2.0523632888266516</v>
      </c>
      <c r="DC28" s="99">
        <v>2.3746843052817428</v>
      </c>
      <c r="DD28" s="100">
        <v>2.3963379797660136</v>
      </c>
      <c r="DE28" s="32">
        <v>0.71080901245593187</v>
      </c>
      <c r="DF28" s="33">
        <v>0.71066636726866383</v>
      </c>
      <c r="DG28" s="34">
        <v>0.71160361186246168</v>
      </c>
      <c r="DH28" s="32">
        <v>1.5822130735923177E-2</v>
      </c>
      <c r="DI28" s="33">
        <v>1.2240146148599175E-2</v>
      </c>
      <c r="DJ28" s="34">
        <v>1.2272736562760211E-2</v>
      </c>
    </row>
    <row r="29" spans="1:114" x14ac:dyDescent="0.4">
      <c r="A29" s="56" t="s">
        <v>64</v>
      </c>
      <c r="B29" s="196"/>
      <c r="C29" s="57" t="s">
        <v>87</v>
      </c>
      <c r="D29" s="58">
        <v>3.3732423599881073E-2</v>
      </c>
      <c r="E29" s="59">
        <v>2.4114746009643494E-2</v>
      </c>
      <c r="F29" s="60">
        <v>2.2735498208406979E-2</v>
      </c>
      <c r="G29" s="58">
        <v>3.5159597451350735E-2</v>
      </c>
      <c r="H29" s="59">
        <v>2.7202731753545935E-2</v>
      </c>
      <c r="I29" s="60">
        <v>2.4737890916063522E-2</v>
      </c>
      <c r="J29" s="58">
        <v>0.27954466776386722</v>
      </c>
      <c r="K29" s="59">
        <v>0.25945004651582959</v>
      </c>
      <c r="L29" s="60">
        <v>0.29932207358574781</v>
      </c>
      <c r="M29" s="61">
        <v>2.3200370425939996</v>
      </c>
      <c r="N29" s="62">
        <v>2.0525942112738464</v>
      </c>
      <c r="O29" s="63">
        <v>2.4511870654672334</v>
      </c>
      <c r="P29" s="98">
        <v>3.2704716887287484</v>
      </c>
      <c r="Q29" s="99">
        <v>3.2394380084219452</v>
      </c>
      <c r="R29" s="100">
        <v>3.1622985329498228</v>
      </c>
      <c r="S29" s="58">
        <v>8.9794858518166348E-2</v>
      </c>
      <c r="T29" s="59">
        <v>7.9665701501605748E-2</v>
      </c>
      <c r="U29" s="60">
        <v>7.8306751289047211E-2</v>
      </c>
      <c r="V29" s="38">
        <v>22286590</v>
      </c>
      <c r="W29" s="39">
        <v>16329394</v>
      </c>
      <c r="X29" s="40">
        <v>16126666.5</v>
      </c>
      <c r="Y29" s="58">
        <v>4.4477271830558749</v>
      </c>
      <c r="Z29" s="59">
        <v>3.933543585274704</v>
      </c>
      <c r="AA29" s="60">
        <v>3.899679108077692</v>
      </c>
      <c r="AB29" s="58">
        <v>0.84231501557131039</v>
      </c>
      <c r="AC29" s="59">
        <v>0.84739694744122063</v>
      </c>
      <c r="AD29" s="60">
        <v>0.84756708357767696</v>
      </c>
      <c r="AE29" s="38">
        <v>22374978.5</v>
      </c>
      <c r="AF29" s="39">
        <v>15334037</v>
      </c>
      <c r="AG29" s="40">
        <v>14272339</v>
      </c>
      <c r="AH29" s="38">
        <v>22876851</v>
      </c>
      <c r="AI29" s="39">
        <v>17542846</v>
      </c>
      <c r="AJ29" s="40">
        <v>16093636</v>
      </c>
      <c r="AK29" s="58">
        <v>0.6639135858650459</v>
      </c>
      <c r="AL29" s="59">
        <v>0.67404000002154807</v>
      </c>
      <c r="AM29" s="60">
        <v>0.6729431036140805</v>
      </c>
      <c r="AN29" s="58">
        <v>0.70848046527245079</v>
      </c>
      <c r="AO29" s="59">
        <v>0.71548845595001764</v>
      </c>
      <c r="AP29" s="60">
        <v>0.7184736140108251</v>
      </c>
      <c r="AQ29" s="58">
        <v>0.13938697041000769</v>
      </c>
      <c r="AR29" s="59">
        <v>0.14092816491040075</v>
      </c>
      <c r="AS29" s="60">
        <v>0.13903483058043134</v>
      </c>
      <c r="AT29" s="58">
        <v>9.6131240263024012E-2</v>
      </c>
      <c r="AU29" s="59">
        <v>9.6766232680766326E-2</v>
      </c>
      <c r="AV29" s="60">
        <v>9.6090515457431955E-2</v>
      </c>
      <c r="AW29" s="58">
        <v>7.6511734760740496E-2</v>
      </c>
      <c r="AX29" s="59">
        <v>7.4046629507043368E-2</v>
      </c>
      <c r="AY29" s="60">
        <v>7.2602719611294747E-2</v>
      </c>
      <c r="AZ29" s="58">
        <v>0.38103014556621628</v>
      </c>
      <c r="BA29" s="59">
        <v>0.37158011353339804</v>
      </c>
      <c r="BB29" s="60">
        <v>0.37133096457632331</v>
      </c>
      <c r="BC29" s="58">
        <v>0.65519886208242306</v>
      </c>
      <c r="BD29" s="59">
        <v>0.67805684273132172</v>
      </c>
      <c r="BE29" s="60">
        <v>0.69384673078209658</v>
      </c>
      <c r="BF29" s="38">
        <v>6064873.4880343862</v>
      </c>
      <c r="BG29" s="39">
        <v>6207019.2260692464</v>
      </c>
      <c r="BH29" s="40">
        <v>6256763.6164483828</v>
      </c>
      <c r="BI29" s="58">
        <v>0.10127078961304208</v>
      </c>
      <c r="BJ29" s="59">
        <v>9.9462667955456205E-2</v>
      </c>
      <c r="BK29" s="60">
        <v>9.4831799171969211E-2</v>
      </c>
      <c r="BL29" s="58">
        <v>0.21329247445807603</v>
      </c>
      <c r="BM29" s="59">
        <v>0.20411106304289708</v>
      </c>
      <c r="BN29" s="60">
        <v>0.20159253477296807</v>
      </c>
      <c r="BO29" s="58">
        <v>2.6268422095171093E-3</v>
      </c>
      <c r="BP29" s="59">
        <v>2.1636673629258215E-3</v>
      </c>
      <c r="BQ29" s="60">
        <v>2.0482895379457392E-3</v>
      </c>
      <c r="BR29" s="58">
        <v>0.99368321229933154</v>
      </c>
      <c r="BS29" s="59">
        <v>0.99490507504794212</v>
      </c>
      <c r="BT29" s="60">
        <v>0.99432683887388751</v>
      </c>
      <c r="BU29" s="38">
        <v>419913875</v>
      </c>
      <c r="BV29" s="39">
        <v>404119245</v>
      </c>
      <c r="BW29" s="40">
        <v>410923337.5</v>
      </c>
      <c r="BX29" s="58">
        <v>0.31869750597439889</v>
      </c>
      <c r="BY29" s="59">
        <v>0.3234499948136853</v>
      </c>
      <c r="BZ29" s="60">
        <v>0.32241395601474132</v>
      </c>
      <c r="CA29" s="38">
        <v>297460716.5</v>
      </c>
      <c r="CB29" s="39">
        <v>295002663</v>
      </c>
      <c r="CC29" s="40">
        <v>293587186.5</v>
      </c>
      <c r="CD29" s="38">
        <v>295492257.5</v>
      </c>
      <c r="CE29" s="39">
        <v>295643693</v>
      </c>
      <c r="CF29" s="40">
        <v>297544309</v>
      </c>
      <c r="CG29" s="58">
        <v>2.8092207822140742</v>
      </c>
      <c r="CH29" s="59">
        <v>2.5573196729040006</v>
      </c>
      <c r="CI29" s="60">
        <v>2.4578461296552767</v>
      </c>
      <c r="CJ29" s="98">
        <v>3.5909778815302964</v>
      </c>
      <c r="CK29" s="99">
        <v>3.5117451360612146</v>
      </c>
      <c r="CL29" s="100">
        <v>3.3957599196685324</v>
      </c>
      <c r="CM29" s="58">
        <v>0.95876271949026703</v>
      </c>
      <c r="CN29" s="59">
        <v>0.95657065532146013</v>
      </c>
      <c r="CO29" s="60">
        <v>0.95447102857050947</v>
      </c>
      <c r="CP29" s="58">
        <v>0.82872904207399223</v>
      </c>
      <c r="CQ29" s="59">
        <v>0.83260242017291075</v>
      </c>
      <c r="CR29" s="60">
        <v>0.8311714206436025</v>
      </c>
      <c r="CS29" s="58">
        <v>0.76947499127477048</v>
      </c>
      <c r="CT29" s="59">
        <v>0.77629296828334104</v>
      </c>
      <c r="CU29" s="60">
        <v>0.77819184135785657</v>
      </c>
      <c r="CV29" s="38">
        <v>819251</v>
      </c>
      <c r="CW29" s="39">
        <v>914444</v>
      </c>
      <c r="CX29" s="40">
        <v>1109229.5</v>
      </c>
      <c r="CY29" s="98">
        <v>1.7077100559373064</v>
      </c>
      <c r="CZ29" s="99">
        <v>1.7070230884907331</v>
      </c>
      <c r="DA29" s="100">
        <v>1.6948738408765553</v>
      </c>
      <c r="DB29" s="98">
        <v>1.4581779855423798</v>
      </c>
      <c r="DC29" s="99">
        <v>1.7214146181967338</v>
      </c>
      <c r="DD29" s="100">
        <v>1.7898913285328983</v>
      </c>
      <c r="DE29" s="58">
        <v>0.71211692609133737</v>
      </c>
      <c r="DF29" s="59">
        <v>0.70835287969925964</v>
      </c>
      <c r="DG29" s="60">
        <v>0.71282947483751524</v>
      </c>
      <c r="DH29" s="58">
        <v>1.5728339938063725E-2</v>
      </c>
      <c r="DI29" s="59">
        <v>1.1356963296837847E-2</v>
      </c>
      <c r="DJ29" s="60">
        <v>1.140338127487147E-2</v>
      </c>
    </row>
    <row r="30" spans="1:114" x14ac:dyDescent="0.4">
      <c r="A30" s="22" t="s">
        <v>65</v>
      </c>
      <c r="B30" s="194" t="s">
        <v>107</v>
      </c>
      <c r="C30" s="64" t="s">
        <v>175</v>
      </c>
      <c r="D30" s="65">
        <v>483</v>
      </c>
      <c r="E30" s="66">
        <v>533</v>
      </c>
      <c r="F30" s="67">
        <v>574</v>
      </c>
      <c r="G30" s="65">
        <v>483</v>
      </c>
      <c r="H30" s="66">
        <v>533</v>
      </c>
      <c r="I30" s="67">
        <v>574</v>
      </c>
      <c r="J30" s="65">
        <v>483</v>
      </c>
      <c r="K30" s="66">
        <v>533</v>
      </c>
      <c r="L30" s="67">
        <v>574</v>
      </c>
      <c r="M30" s="68">
        <v>483</v>
      </c>
      <c r="N30" s="69">
        <v>533</v>
      </c>
      <c r="O30" s="70">
        <v>574</v>
      </c>
      <c r="P30" s="65">
        <v>483</v>
      </c>
      <c r="Q30" s="66">
        <v>533</v>
      </c>
      <c r="R30" s="67">
        <v>574</v>
      </c>
      <c r="S30" s="65">
        <v>483</v>
      </c>
      <c r="T30" s="66">
        <v>533</v>
      </c>
      <c r="U30" s="67">
        <v>574</v>
      </c>
      <c r="V30" s="65">
        <v>483</v>
      </c>
      <c r="W30" s="66">
        <v>533</v>
      </c>
      <c r="X30" s="67">
        <v>574</v>
      </c>
      <c r="Y30" s="65">
        <v>483</v>
      </c>
      <c r="Z30" s="66">
        <v>533</v>
      </c>
      <c r="AA30" s="67">
        <v>574</v>
      </c>
      <c r="AB30" s="65">
        <v>483</v>
      </c>
      <c r="AC30" s="66">
        <v>533</v>
      </c>
      <c r="AD30" s="67">
        <v>574</v>
      </c>
      <c r="AE30" s="65">
        <v>483</v>
      </c>
      <c r="AF30" s="66">
        <v>533</v>
      </c>
      <c r="AG30" s="67">
        <v>574</v>
      </c>
      <c r="AH30" s="65">
        <v>483</v>
      </c>
      <c r="AI30" s="66">
        <v>533</v>
      </c>
      <c r="AJ30" s="67">
        <v>574</v>
      </c>
      <c r="AK30" s="65">
        <v>483</v>
      </c>
      <c r="AL30" s="66">
        <v>533</v>
      </c>
      <c r="AM30" s="67">
        <v>574</v>
      </c>
      <c r="AN30" s="65">
        <v>483</v>
      </c>
      <c r="AO30" s="66">
        <v>533</v>
      </c>
      <c r="AP30" s="67">
        <v>574</v>
      </c>
      <c r="AQ30" s="65">
        <v>483</v>
      </c>
      <c r="AR30" s="66">
        <v>533</v>
      </c>
      <c r="AS30" s="67">
        <v>574</v>
      </c>
      <c r="AT30" s="65">
        <v>483</v>
      </c>
      <c r="AU30" s="66">
        <v>533</v>
      </c>
      <c r="AV30" s="67">
        <v>574</v>
      </c>
      <c r="AW30" s="65">
        <v>483</v>
      </c>
      <c r="AX30" s="66">
        <v>533</v>
      </c>
      <c r="AY30" s="67">
        <v>574</v>
      </c>
      <c r="AZ30" s="65">
        <v>483</v>
      </c>
      <c r="BA30" s="66">
        <v>533</v>
      </c>
      <c r="BB30" s="67">
        <v>574</v>
      </c>
      <c r="BC30" s="65">
        <v>483</v>
      </c>
      <c r="BD30" s="66">
        <v>533</v>
      </c>
      <c r="BE30" s="67">
        <v>574</v>
      </c>
      <c r="BF30" s="65">
        <v>483</v>
      </c>
      <c r="BG30" s="66">
        <v>533</v>
      </c>
      <c r="BH30" s="67">
        <v>574</v>
      </c>
      <c r="BI30" s="65">
        <v>483</v>
      </c>
      <c r="BJ30" s="66">
        <v>533</v>
      </c>
      <c r="BK30" s="67">
        <v>574</v>
      </c>
      <c r="BL30" s="65">
        <v>483</v>
      </c>
      <c r="BM30" s="66">
        <v>533</v>
      </c>
      <c r="BN30" s="67">
        <v>574</v>
      </c>
      <c r="BO30" s="65">
        <v>483</v>
      </c>
      <c r="BP30" s="66">
        <v>533</v>
      </c>
      <c r="BQ30" s="67">
        <v>574</v>
      </c>
      <c r="BR30" s="65">
        <v>483</v>
      </c>
      <c r="BS30" s="66">
        <v>533</v>
      </c>
      <c r="BT30" s="67">
        <v>574</v>
      </c>
      <c r="BU30" s="65">
        <v>483</v>
      </c>
      <c r="BV30" s="66">
        <v>533</v>
      </c>
      <c r="BW30" s="67">
        <v>574</v>
      </c>
      <c r="BX30" s="65">
        <v>483</v>
      </c>
      <c r="BY30" s="66">
        <v>533</v>
      </c>
      <c r="BZ30" s="67">
        <v>574</v>
      </c>
      <c r="CA30" s="65">
        <v>483</v>
      </c>
      <c r="CB30" s="66">
        <v>533</v>
      </c>
      <c r="CC30" s="67">
        <v>574</v>
      </c>
      <c r="CD30" s="65">
        <v>483</v>
      </c>
      <c r="CE30" s="66">
        <v>533</v>
      </c>
      <c r="CF30" s="67">
        <v>574</v>
      </c>
      <c r="CG30" s="65">
        <v>483</v>
      </c>
      <c r="CH30" s="66">
        <v>533</v>
      </c>
      <c r="CI30" s="67">
        <v>574</v>
      </c>
      <c r="CJ30" s="65">
        <v>483</v>
      </c>
      <c r="CK30" s="66">
        <v>533</v>
      </c>
      <c r="CL30" s="67">
        <v>574</v>
      </c>
      <c r="CM30" s="65">
        <v>483</v>
      </c>
      <c r="CN30" s="66">
        <v>533</v>
      </c>
      <c r="CO30" s="67">
        <v>574</v>
      </c>
      <c r="CP30" s="65">
        <v>483</v>
      </c>
      <c r="CQ30" s="66">
        <v>533</v>
      </c>
      <c r="CR30" s="67">
        <v>574</v>
      </c>
      <c r="CS30" s="65">
        <v>483</v>
      </c>
      <c r="CT30" s="66">
        <v>533</v>
      </c>
      <c r="CU30" s="67">
        <v>574</v>
      </c>
      <c r="CV30" s="65">
        <v>483</v>
      </c>
      <c r="CW30" s="66">
        <v>533</v>
      </c>
      <c r="CX30" s="67">
        <v>574</v>
      </c>
      <c r="CY30" s="65">
        <v>483</v>
      </c>
      <c r="CZ30" s="66">
        <v>533</v>
      </c>
      <c r="DA30" s="67">
        <v>574</v>
      </c>
      <c r="DB30" s="65">
        <v>483</v>
      </c>
      <c r="DC30" s="66">
        <v>533</v>
      </c>
      <c r="DD30" s="67">
        <v>574</v>
      </c>
      <c r="DE30" s="65">
        <v>483</v>
      </c>
      <c r="DF30" s="66">
        <v>533</v>
      </c>
      <c r="DG30" s="67">
        <v>574</v>
      </c>
      <c r="DH30" s="65">
        <v>483</v>
      </c>
      <c r="DI30" s="66">
        <v>533</v>
      </c>
      <c r="DJ30" s="67">
        <v>574</v>
      </c>
    </row>
    <row r="31" spans="1:114" x14ac:dyDescent="0.4">
      <c r="A31" s="56"/>
      <c r="B31" s="195"/>
      <c r="C31" s="31" t="s">
        <v>86</v>
      </c>
      <c r="D31" s="32">
        <v>3.7511329497990152E-2</v>
      </c>
      <c r="E31" s="33">
        <v>3.4919536349146456E-2</v>
      </c>
      <c r="F31" s="34">
        <v>2.5759691573486024E-2</v>
      </c>
      <c r="G31" s="32">
        <v>3.8239482540923096E-2</v>
      </c>
      <c r="H31" s="33">
        <v>3.6366045357247009E-2</v>
      </c>
      <c r="I31" s="34">
        <v>2.8205285244908045E-2</v>
      </c>
      <c r="J31" s="32">
        <v>0.53666149414195086</v>
      </c>
      <c r="K31" s="33">
        <v>0.56766260568549309</v>
      </c>
      <c r="L31" s="34">
        <v>0.62785086546749125</v>
      </c>
      <c r="M31" s="111">
        <v>4.5115379510320013</v>
      </c>
      <c r="N31" s="112">
        <v>4.7886606014960762</v>
      </c>
      <c r="O31" s="113">
        <v>5.1112556115328145</v>
      </c>
      <c r="P31" s="98">
        <v>3.8712110899651937</v>
      </c>
      <c r="Q31" s="99">
        <v>3.975995920817311</v>
      </c>
      <c r="R31" s="100">
        <v>3.9243505223517143</v>
      </c>
      <c r="S31" s="32">
        <v>9.2409715841171414E-2</v>
      </c>
      <c r="T31" s="33">
        <v>8.7525159726713847E-2</v>
      </c>
      <c r="U31" s="34">
        <v>8.2170846348877641E-2</v>
      </c>
      <c r="V31" s="35">
        <v>32107445.836438924</v>
      </c>
      <c r="W31" s="36">
        <v>27128032.675422139</v>
      </c>
      <c r="X31" s="37">
        <v>20442273.325783972</v>
      </c>
      <c r="Y31" s="32">
        <v>3.7265007707594751</v>
      </c>
      <c r="Z31" s="33">
        <v>3.4426191076333335</v>
      </c>
      <c r="AA31" s="34">
        <v>3.5109905214146138</v>
      </c>
      <c r="AB31" s="32">
        <v>0.84551874020579387</v>
      </c>
      <c r="AC31" s="33">
        <v>0.84163056639442624</v>
      </c>
      <c r="AD31" s="34">
        <v>0.83721799171718136</v>
      </c>
      <c r="AE31" s="35">
        <v>27989064.339544512</v>
      </c>
      <c r="AF31" s="36">
        <v>26157587.258911818</v>
      </c>
      <c r="AG31" s="37">
        <v>19204520.771777004</v>
      </c>
      <c r="AH31" s="35">
        <v>28532375.457556937</v>
      </c>
      <c r="AI31" s="36">
        <v>27241140.752345216</v>
      </c>
      <c r="AJ31" s="37">
        <v>21027774.529616725</v>
      </c>
      <c r="AK31" s="32">
        <v>0.65831459271268189</v>
      </c>
      <c r="AL31" s="33">
        <v>0.66193144757319111</v>
      </c>
      <c r="AM31" s="34">
        <v>0.66789004275219244</v>
      </c>
      <c r="AN31" s="32">
        <v>0.70122359370698473</v>
      </c>
      <c r="AO31" s="33">
        <v>0.70487092849869126</v>
      </c>
      <c r="AP31" s="34">
        <v>0.71007394505755961</v>
      </c>
      <c r="AQ31" s="32">
        <v>0.14163236964530015</v>
      </c>
      <c r="AR31" s="33">
        <v>0.14136031435190036</v>
      </c>
      <c r="AS31" s="34">
        <v>0.14186981486621916</v>
      </c>
      <c r="AT31" s="32">
        <v>0.10226843543509902</v>
      </c>
      <c r="AU31" s="33">
        <v>0.10200482408375799</v>
      </c>
      <c r="AV31" s="34">
        <v>0.10335787556477365</v>
      </c>
      <c r="AW31" s="32">
        <v>7.7005712319671335E-2</v>
      </c>
      <c r="AX31" s="33">
        <v>7.788968609571395E-2</v>
      </c>
      <c r="AY31" s="34">
        <v>7.7241554565256304E-2</v>
      </c>
      <c r="AZ31" s="32">
        <v>0.40211057730531918</v>
      </c>
      <c r="BA31" s="33">
        <v>0.3952207333868909</v>
      </c>
      <c r="BB31" s="34">
        <v>0.36680739796560513</v>
      </c>
      <c r="BC31" s="32">
        <v>0.60199687383371481</v>
      </c>
      <c r="BD31" s="33">
        <v>0.61075889732571809</v>
      </c>
      <c r="BE31" s="34">
        <v>0.6304765008346056</v>
      </c>
      <c r="BF31" s="35">
        <v>5800325.7895516399</v>
      </c>
      <c r="BG31" s="36">
        <v>6062276.9326471323</v>
      </c>
      <c r="BH31" s="37">
        <v>6083730.4078484857</v>
      </c>
      <c r="BI31" s="32">
        <v>0.17020662860404839</v>
      </c>
      <c r="BJ31" s="33">
        <v>0.17256354835174265</v>
      </c>
      <c r="BK31" s="34">
        <v>0.17998638633130154</v>
      </c>
      <c r="BL31" s="32">
        <v>0.42110788720115389</v>
      </c>
      <c r="BM31" s="33">
        <v>0.42309946766137724</v>
      </c>
      <c r="BN31" s="34">
        <v>0.42448044533975621</v>
      </c>
      <c r="BO31" s="32">
        <v>5.2892441093588339E-3</v>
      </c>
      <c r="BP31" s="33">
        <v>4.7343457281623352E-3</v>
      </c>
      <c r="BQ31" s="34">
        <v>4.6678247683264043E-3</v>
      </c>
      <c r="BR31" s="32">
        <v>0.95741332550683156</v>
      </c>
      <c r="BS31" s="33">
        <v>0.96040899284159487</v>
      </c>
      <c r="BT31" s="34">
        <v>0.96392235214527899</v>
      </c>
      <c r="BU31" s="35">
        <v>552235531.72877848</v>
      </c>
      <c r="BV31" s="36">
        <v>550496634.9249531</v>
      </c>
      <c r="BW31" s="37">
        <v>536164118.17247385</v>
      </c>
      <c r="BX31" s="32">
        <v>0.59614068959174382</v>
      </c>
      <c r="BY31" s="33">
        <v>0.61696169490131436</v>
      </c>
      <c r="BZ31" s="34">
        <v>0.65615985860352888</v>
      </c>
      <c r="CA31" s="35">
        <v>416043673.48654246</v>
      </c>
      <c r="CB31" s="36">
        <v>435140398.25328332</v>
      </c>
      <c r="CC31" s="37">
        <v>419546458.95296168</v>
      </c>
      <c r="CD31" s="38">
        <v>409254959.89233953</v>
      </c>
      <c r="CE31" s="39">
        <v>428935495.78048778</v>
      </c>
      <c r="CF31" s="40">
        <v>409667458.20905924</v>
      </c>
      <c r="CG31" s="32">
        <v>2.4019844237131203</v>
      </c>
      <c r="CH31" s="33">
        <v>2.2153361346512366</v>
      </c>
      <c r="CI31" s="34">
        <v>2.2717527550769252</v>
      </c>
      <c r="CJ31" s="98">
        <v>4.2228522769854022</v>
      </c>
      <c r="CK31" s="99">
        <v>4.316477903896117</v>
      </c>
      <c r="CL31" s="100">
        <v>4.2305186644637223</v>
      </c>
      <c r="CM31" s="32">
        <v>1.0336155957247699</v>
      </c>
      <c r="CN31" s="33">
        <v>1.0315330417494566</v>
      </c>
      <c r="CO31" s="34">
        <v>1.0388748462950539</v>
      </c>
      <c r="CP31" s="32">
        <v>0.77176421053788624</v>
      </c>
      <c r="CQ31" s="33">
        <v>0.76584979007121712</v>
      </c>
      <c r="CR31" s="34">
        <v>0.75629189786876827</v>
      </c>
      <c r="CS31" s="32">
        <v>0.69724756444337055</v>
      </c>
      <c r="CT31" s="33">
        <v>0.69222966437484257</v>
      </c>
      <c r="CU31" s="34">
        <v>0.68434411893198455</v>
      </c>
      <c r="CV31" s="35">
        <v>543311.11801242235</v>
      </c>
      <c r="CW31" s="36">
        <v>1083553.4934333959</v>
      </c>
      <c r="CX31" s="37">
        <v>1823253.7578397212</v>
      </c>
      <c r="CY31" s="98">
        <v>1.5240623173154182</v>
      </c>
      <c r="CZ31" s="99">
        <v>1.5408736590458381</v>
      </c>
      <c r="DA31" s="100">
        <v>1.5002101065298041</v>
      </c>
      <c r="DB31" s="98">
        <v>2.1071434328213372</v>
      </c>
      <c r="DC31" s="99">
        <v>2.451310902228963</v>
      </c>
      <c r="DD31" s="100">
        <v>2.6137612355738393</v>
      </c>
      <c r="DE31" s="32">
        <v>0.71004295334486378</v>
      </c>
      <c r="DF31" s="33">
        <v>0.70956709559334652</v>
      </c>
      <c r="DG31" s="34">
        <v>0.7058384849656073</v>
      </c>
      <c r="DH31" s="32">
        <v>1.5455928517778795E-2</v>
      </c>
      <c r="DI31" s="33">
        <v>1.4832100501221728E-2</v>
      </c>
      <c r="DJ31" s="34">
        <v>1.1959484641539304E-2</v>
      </c>
    </row>
    <row r="32" spans="1:114" x14ac:dyDescent="0.4">
      <c r="A32" s="56" t="s">
        <v>65</v>
      </c>
      <c r="B32" s="196"/>
      <c r="C32" s="57" t="s">
        <v>87</v>
      </c>
      <c r="D32" s="58">
        <v>3.6238457473252328E-2</v>
      </c>
      <c r="E32" s="59">
        <v>3.2392413597180543E-2</v>
      </c>
      <c r="F32" s="60">
        <v>2.3942922813098406E-2</v>
      </c>
      <c r="G32" s="58">
        <v>3.8238840133668371E-2</v>
      </c>
      <c r="H32" s="59">
        <v>3.2566842676077547E-2</v>
      </c>
      <c r="I32" s="60">
        <v>2.5354132889998424E-2</v>
      </c>
      <c r="J32" s="58">
        <v>0.28235596130253832</v>
      </c>
      <c r="K32" s="59">
        <v>0.24663451302429162</v>
      </c>
      <c r="L32" s="60">
        <v>0.25622188351531094</v>
      </c>
      <c r="M32" s="61">
        <v>2.2916901625057671</v>
      </c>
      <c r="N32" s="62">
        <v>2.3701440191110326</v>
      </c>
      <c r="O32" s="63">
        <v>2.011370055112192</v>
      </c>
      <c r="P32" s="98">
        <v>3.1634171360496102</v>
      </c>
      <c r="Q32" s="99">
        <v>3.1958566114331286</v>
      </c>
      <c r="R32" s="100">
        <v>3.180261469928845</v>
      </c>
      <c r="S32" s="58">
        <v>9.0084727055106617E-2</v>
      </c>
      <c r="T32" s="59">
        <v>8.7205791782413458E-2</v>
      </c>
      <c r="U32" s="60">
        <v>7.9388453564623776E-2</v>
      </c>
      <c r="V32" s="38">
        <v>30185493</v>
      </c>
      <c r="W32" s="39">
        <v>24303672</v>
      </c>
      <c r="X32" s="40">
        <v>18770971</v>
      </c>
      <c r="Y32" s="58">
        <v>4.0779286480934669</v>
      </c>
      <c r="Z32" s="59">
        <v>3.7988283090623503</v>
      </c>
      <c r="AA32" s="60">
        <v>3.6195138153552344</v>
      </c>
      <c r="AB32" s="58">
        <v>0.85196722042596262</v>
      </c>
      <c r="AC32" s="59">
        <v>0.84629105410220218</v>
      </c>
      <c r="AD32" s="60">
        <v>0.84789098456648992</v>
      </c>
      <c r="AE32" s="38">
        <v>27655248</v>
      </c>
      <c r="AF32" s="39">
        <v>24545456</v>
      </c>
      <c r="AG32" s="40">
        <v>17918689.5</v>
      </c>
      <c r="AH32" s="38">
        <v>28254864</v>
      </c>
      <c r="AI32" s="39">
        <v>24262890</v>
      </c>
      <c r="AJ32" s="40">
        <v>18800878</v>
      </c>
      <c r="AK32" s="58">
        <v>0.66183026430553626</v>
      </c>
      <c r="AL32" s="59">
        <v>0.6681601309364934</v>
      </c>
      <c r="AM32" s="60">
        <v>0.66883996250079192</v>
      </c>
      <c r="AN32" s="58">
        <v>0.70788839081787802</v>
      </c>
      <c r="AO32" s="59">
        <v>0.71062725085167533</v>
      </c>
      <c r="AP32" s="60">
        <v>0.71386193738225812</v>
      </c>
      <c r="AQ32" s="58">
        <v>0.14287201517110382</v>
      </c>
      <c r="AR32" s="59">
        <v>0.14183888167346181</v>
      </c>
      <c r="AS32" s="60">
        <v>0.14112911641765116</v>
      </c>
      <c r="AT32" s="58">
        <v>9.7245226438182703E-2</v>
      </c>
      <c r="AU32" s="59">
        <v>9.6456505478845281E-2</v>
      </c>
      <c r="AV32" s="60">
        <v>9.5989876027373508E-2</v>
      </c>
      <c r="AW32" s="58">
        <v>7.4105366233079034E-2</v>
      </c>
      <c r="AX32" s="59">
        <v>7.4471374026417944E-2</v>
      </c>
      <c r="AY32" s="60">
        <v>7.5273035549474149E-2</v>
      </c>
      <c r="AZ32" s="58">
        <v>0.41047152503198508</v>
      </c>
      <c r="BA32" s="59">
        <v>0.39082989720283534</v>
      </c>
      <c r="BB32" s="60">
        <v>0.36190481870686053</v>
      </c>
      <c r="BC32" s="58">
        <v>0.64207495310507867</v>
      </c>
      <c r="BD32" s="59">
        <v>0.65402367016162433</v>
      </c>
      <c r="BE32" s="60">
        <v>0.6770650818622419</v>
      </c>
      <c r="BF32" s="38">
        <v>5939924.9844720494</v>
      </c>
      <c r="BG32" s="39">
        <v>6246538.221153846</v>
      </c>
      <c r="BH32" s="40">
        <v>6281279.4432233293</v>
      </c>
      <c r="BI32" s="58">
        <v>0.10471336019422608</v>
      </c>
      <c r="BJ32" s="59">
        <v>0.11279583624525803</v>
      </c>
      <c r="BK32" s="60">
        <v>9.9792697486628307E-2</v>
      </c>
      <c r="BL32" s="58">
        <v>0.24147688818425966</v>
      </c>
      <c r="BM32" s="59">
        <v>0.24932240665090979</v>
      </c>
      <c r="BN32" s="60">
        <v>0.20324845925896989</v>
      </c>
      <c r="BO32" s="58">
        <v>2.8004746642964367E-3</v>
      </c>
      <c r="BP32" s="59">
        <v>2.4516537726264023E-3</v>
      </c>
      <c r="BQ32" s="60">
        <v>2.0823192471509117E-3</v>
      </c>
      <c r="BR32" s="58">
        <v>0.98862000960076868</v>
      </c>
      <c r="BS32" s="59">
        <v>0.99218807633322026</v>
      </c>
      <c r="BT32" s="60">
        <v>0.99336563141282874</v>
      </c>
      <c r="BU32" s="38">
        <v>515395862</v>
      </c>
      <c r="BV32" s="39">
        <v>517273109</v>
      </c>
      <c r="BW32" s="40">
        <v>498499355</v>
      </c>
      <c r="BX32" s="58">
        <v>0.30993526189658105</v>
      </c>
      <c r="BY32" s="59">
        <v>0.26958071590554034</v>
      </c>
      <c r="BZ32" s="60">
        <v>0.30727645631639117</v>
      </c>
      <c r="CA32" s="38">
        <v>333887263</v>
      </c>
      <c r="CB32" s="39">
        <v>339976716</v>
      </c>
      <c r="CC32" s="40">
        <v>336866036</v>
      </c>
      <c r="CD32" s="38">
        <v>338191939</v>
      </c>
      <c r="CE32" s="39">
        <v>334227218</v>
      </c>
      <c r="CF32" s="40">
        <v>337019018</v>
      </c>
      <c r="CG32" s="58">
        <v>2.6184069803019181</v>
      </c>
      <c r="CH32" s="59">
        <v>2.3587894068654931</v>
      </c>
      <c r="CI32" s="60">
        <v>2.3299155921667474</v>
      </c>
      <c r="CJ32" s="98">
        <v>3.433249276591313</v>
      </c>
      <c r="CK32" s="99">
        <v>3.4813663118857425</v>
      </c>
      <c r="CL32" s="100">
        <v>3.436512469173306</v>
      </c>
      <c r="CM32" s="58">
        <v>0.97315117494915271</v>
      </c>
      <c r="CN32" s="59">
        <v>0.97051509092584032</v>
      </c>
      <c r="CO32" s="60">
        <v>0.96618699150653753</v>
      </c>
      <c r="CP32" s="58">
        <v>0.82483135470481561</v>
      </c>
      <c r="CQ32" s="59">
        <v>0.81324024991047128</v>
      </c>
      <c r="CR32" s="60">
        <v>0.82016570712023706</v>
      </c>
      <c r="CS32" s="58">
        <v>0.7628064425252834</v>
      </c>
      <c r="CT32" s="59">
        <v>0.74973624541352313</v>
      </c>
      <c r="CU32" s="60">
        <v>0.75614331263491219</v>
      </c>
      <c r="CV32" s="38">
        <v>1111584</v>
      </c>
      <c r="CW32" s="39">
        <v>1196566</v>
      </c>
      <c r="CX32" s="40">
        <v>1425572</v>
      </c>
      <c r="CY32" s="98">
        <v>1.7242363910963483</v>
      </c>
      <c r="CZ32" s="99">
        <v>1.7160680017884611</v>
      </c>
      <c r="DA32" s="100">
        <v>1.7100694474239018</v>
      </c>
      <c r="DB32" s="98">
        <v>1.5013209916036656</v>
      </c>
      <c r="DC32" s="99">
        <v>1.7802802997930935</v>
      </c>
      <c r="DD32" s="100">
        <v>1.8357523268499962</v>
      </c>
      <c r="DE32" s="58">
        <v>0.71124911916516631</v>
      </c>
      <c r="DF32" s="59">
        <v>0.71145895191932962</v>
      </c>
      <c r="DG32" s="60">
        <v>0.70839414383716925</v>
      </c>
      <c r="DH32" s="58">
        <v>1.5641160214278655E-2</v>
      </c>
      <c r="DI32" s="59">
        <v>1.4460040814772458E-2</v>
      </c>
      <c r="DJ32" s="60">
        <v>1.115636273396271E-2</v>
      </c>
    </row>
    <row r="33" spans="1:114" x14ac:dyDescent="0.4">
      <c r="A33" s="22" t="s">
        <v>69</v>
      </c>
      <c r="B33" s="194" t="s">
        <v>108</v>
      </c>
      <c r="C33" s="64" t="s">
        <v>175</v>
      </c>
      <c r="D33" s="65">
        <v>395</v>
      </c>
      <c r="E33" s="66">
        <v>410</v>
      </c>
      <c r="F33" s="67">
        <v>426</v>
      </c>
      <c r="G33" s="65">
        <v>395</v>
      </c>
      <c r="H33" s="66">
        <v>410</v>
      </c>
      <c r="I33" s="67">
        <v>426</v>
      </c>
      <c r="J33" s="65">
        <v>395</v>
      </c>
      <c r="K33" s="66">
        <v>410</v>
      </c>
      <c r="L33" s="67">
        <v>426</v>
      </c>
      <c r="M33" s="68">
        <v>395</v>
      </c>
      <c r="N33" s="69">
        <v>410</v>
      </c>
      <c r="O33" s="70">
        <v>426</v>
      </c>
      <c r="P33" s="65">
        <v>395</v>
      </c>
      <c r="Q33" s="66">
        <v>410</v>
      </c>
      <c r="R33" s="67">
        <v>426</v>
      </c>
      <c r="S33" s="65">
        <v>395</v>
      </c>
      <c r="T33" s="66">
        <v>410</v>
      </c>
      <c r="U33" s="67">
        <v>426</v>
      </c>
      <c r="V33" s="65">
        <v>395</v>
      </c>
      <c r="W33" s="66">
        <v>410</v>
      </c>
      <c r="X33" s="67">
        <v>426</v>
      </c>
      <c r="Y33" s="65">
        <v>395</v>
      </c>
      <c r="Z33" s="66">
        <v>410</v>
      </c>
      <c r="AA33" s="67">
        <v>426</v>
      </c>
      <c r="AB33" s="65">
        <v>395</v>
      </c>
      <c r="AC33" s="66">
        <v>410</v>
      </c>
      <c r="AD33" s="67">
        <v>426</v>
      </c>
      <c r="AE33" s="65">
        <v>395</v>
      </c>
      <c r="AF33" s="66">
        <v>410</v>
      </c>
      <c r="AG33" s="67">
        <v>426</v>
      </c>
      <c r="AH33" s="65">
        <v>395</v>
      </c>
      <c r="AI33" s="66">
        <v>410</v>
      </c>
      <c r="AJ33" s="67">
        <v>426</v>
      </c>
      <c r="AK33" s="65">
        <v>395</v>
      </c>
      <c r="AL33" s="66">
        <v>410</v>
      </c>
      <c r="AM33" s="67">
        <v>426</v>
      </c>
      <c r="AN33" s="65">
        <v>395</v>
      </c>
      <c r="AO33" s="66">
        <v>410</v>
      </c>
      <c r="AP33" s="67">
        <v>426</v>
      </c>
      <c r="AQ33" s="65">
        <v>395</v>
      </c>
      <c r="AR33" s="66">
        <v>410</v>
      </c>
      <c r="AS33" s="67">
        <v>426</v>
      </c>
      <c r="AT33" s="65">
        <v>395</v>
      </c>
      <c r="AU33" s="66">
        <v>410</v>
      </c>
      <c r="AV33" s="67">
        <v>426</v>
      </c>
      <c r="AW33" s="65">
        <v>395</v>
      </c>
      <c r="AX33" s="66">
        <v>410</v>
      </c>
      <c r="AY33" s="67">
        <v>426</v>
      </c>
      <c r="AZ33" s="65">
        <v>395</v>
      </c>
      <c r="BA33" s="66">
        <v>410</v>
      </c>
      <c r="BB33" s="67">
        <v>426</v>
      </c>
      <c r="BC33" s="65">
        <v>395</v>
      </c>
      <c r="BD33" s="66">
        <v>410</v>
      </c>
      <c r="BE33" s="67">
        <v>426</v>
      </c>
      <c r="BF33" s="65">
        <v>395</v>
      </c>
      <c r="BG33" s="66">
        <v>410</v>
      </c>
      <c r="BH33" s="67">
        <v>426</v>
      </c>
      <c r="BI33" s="65">
        <v>395</v>
      </c>
      <c r="BJ33" s="66">
        <v>410</v>
      </c>
      <c r="BK33" s="67">
        <v>426</v>
      </c>
      <c r="BL33" s="65">
        <v>395</v>
      </c>
      <c r="BM33" s="66">
        <v>410</v>
      </c>
      <c r="BN33" s="67">
        <v>426</v>
      </c>
      <c r="BO33" s="65">
        <v>395</v>
      </c>
      <c r="BP33" s="66">
        <v>410</v>
      </c>
      <c r="BQ33" s="67">
        <v>426</v>
      </c>
      <c r="BR33" s="65">
        <v>395</v>
      </c>
      <c r="BS33" s="66">
        <v>410</v>
      </c>
      <c r="BT33" s="67">
        <v>426</v>
      </c>
      <c r="BU33" s="65">
        <v>395</v>
      </c>
      <c r="BV33" s="66">
        <v>410</v>
      </c>
      <c r="BW33" s="67">
        <v>426</v>
      </c>
      <c r="BX33" s="65">
        <v>395</v>
      </c>
      <c r="BY33" s="66">
        <v>410</v>
      </c>
      <c r="BZ33" s="67">
        <v>426</v>
      </c>
      <c r="CA33" s="65">
        <v>395</v>
      </c>
      <c r="CB33" s="66">
        <v>410</v>
      </c>
      <c r="CC33" s="67">
        <v>426</v>
      </c>
      <c r="CD33" s="65">
        <v>395</v>
      </c>
      <c r="CE33" s="66">
        <v>410</v>
      </c>
      <c r="CF33" s="67">
        <v>426</v>
      </c>
      <c r="CG33" s="65">
        <v>395</v>
      </c>
      <c r="CH33" s="66">
        <v>410</v>
      </c>
      <c r="CI33" s="67">
        <v>426</v>
      </c>
      <c r="CJ33" s="65">
        <v>395</v>
      </c>
      <c r="CK33" s="66">
        <v>410</v>
      </c>
      <c r="CL33" s="67">
        <v>426</v>
      </c>
      <c r="CM33" s="65">
        <v>395</v>
      </c>
      <c r="CN33" s="66">
        <v>410</v>
      </c>
      <c r="CO33" s="67">
        <v>426</v>
      </c>
      <c r="CP33" s="65">
        <v>395</v>
      </c>
      <c r="CQ33" s="66">
        <v>410</v>
      </c>
      <c r="CR33" s="67">
        <v>426</v>
      </c>
      <c r="CS33" s="65">
        <v>395</v>
      </c>
      <c r="CT33" s="66">
        <v>410</v>
      </c>
      <c r="CU33" s="67">
        <v>426</v>
      </c>
      <c r="CV33" s="65">
        <v>395</v>
      </c>
      <c r="CW33" s="66">
        <v>410</v>
      </c>
      <c r="CX33" s="67">
        <v>426</v>
      </c>
      <c r="CY33" s="65">
        <v>395</v>
      </c>
      <c r="CZ33" s="66">
        <v>410</v>
      </c>
      <c r="DA33" s="67">
        <v>426</v>
      </c>
      <c r="DB33" s="65">
        <v>395</v>
      </c>
      <c r="DC33" s="66">
        <v>410</v>
      </c>
      <c r="DD33" s="67">
        <v>426</v>
      </c>
      <c r="DE33" s="65">
        <v>395</v>
      </c>
      <c r="DF33" s="66">
        <v>410</v>
      </c>
      <c r="DG33" s="67">
        <v>426</v>
      </c>
      <c r="DH33" s="65">
        <v>395</v>
      </c>
      <c r="DI33" s="66">
        <v>410</v>
      </c>
      <c r="DJ33" s="67">
        <v>426</v>
      </c>
    </row>
    <row r="34" spans="1:114" x14ac:dyDescent="0.4">
      <c r="A34" s="56"/>
      <c r="B34" s="195"/>
      <c r="C34" s="31" t="s">
        <v>86</v>
      </c>
      <c r="D34" s="32">
        <v>3.481377413762541E-2</v>
      </c>
      <c r="E34" s="33">
        <v>2.6549660385221753E-2</v>
      </c>
      <c r="F34" s="34">
        <v>2.5714676709609544E-2</v>
      </c>
      <c r="G34" s="32">
        <v>3.6780075759154519E-2</v>
      </c>
      <c r="H34" s="33">
        <v>2.7517020034725857E-2</v>
      </c>
      <c r="I34" s="34">
        <v>2.752118165413351E-2</v>
      </c>
      <c r="J34" s="32">
        <v>0.58367471020637407</v>
      </c>
      <c r="K34" s="33">
        <v>0.66297383204558324</v>
      </c>
      <c r="L34" s="34">
        <v>0.67111354128944511</v>
      </c>
      <c r="M34" s="111">
        <v>5.0171193408813766</v>
      </c>
      <c r="N34" s="112">
        <v>5.9524154412260941</v>
      </c>
      <c r="O34" s="113">
        <v>5.3395569260678366</v>
      </c>
      <c r="P34" s="98">
        <v>3.6778445631199861</v>
      </c>
      <c r="Q34" s="99">
        <v>3.5290064316229595</v>
      </c>
      <c r="R34" s="100">
        <v>3.652056492138426</v>
      </c>
      <c r="S34" s="32">
        <v>8.7095160935562285E-2</v>
      </c>
      <c r="T34" s="33">
        <v>8.1092554349662643E-2</v>
      </c>
      <c r="U34" s="34">
        <v>8.2058712399801573E-2</v>
      </c>
      <c r="V34" s="35">
        <v>31024632.177215189</v>
      </c>
      <c r="W34" s="36">
        <v>22504681.585365854</v>
      </c>
      <c r="X34" s="37">
        <v>23377377.772300471</v>
      </c>
      <c r="Y34" s="32">
        <v>3.6548303468694727</v>
      </c>
      <c r="Z34" s="33">
        <v>3.2725284713760754</v>
      </c>
      <c r="AA34" s="34">
        <v>3.3436655920146605</v>
      </c>
      <c r="AB34" s="32">
        <v>0.84730739765379504</v>
      </c>
      <c r="AC34" s="33">
        <v>0.85641843332872503</v>
      </c>
      <c r="AD34" s="34">
        <v>0.85115583989457522</v>
      </c>
      <c r="AE34" s="35">
        <v>29539923.678481013</v>
      </c>
      <c r="AF34" s="36">
        <v>22574378.024390243</v>
      </c>
      <c r="AG34" s="37">
        <v>21765137.154929578</v>
      </c>
      <c r="AH34" s="35">
        <v>31208355.248101264</v>
      </c>
      <c r="AI34" s="36">
        <v>23396894.851219513</v>
      </c>
      <c r="AJ34" s="37">
        <v>23294179.4342723</v>
      </c>
      <c r="AK34" s="32">
        <v>0.65568346694193025</v>
      </c>
      <c r="AL34" s="33">
        <v>0.66036780332101197</v>
      </c>
      <c r="AM34" s="34">
        <v>0.66545903944602969</v>
      </c>
      <c r="AN34" s="32">
        <v>0.70101112456851844</v>
      </c>
      <c r="AO34" s="33">
        <v>0.70502650758981444</v>
      </c>
      <c r="AP34" s="34">
        <v>0.71147867157014055</v>
      </c>
      <c r="AQ34" s="32">
        <v>0.14310472749474168</v>
      </c>
      <c r="AR34" s="33">
        <v>0.14220133435977975</v>
      </c>
      <c r="AS34" s="34">
        <v>0.14105678945780323</v>
      </c>
      <c r="AT34" s="32">
        <v>0.10642580939195337</v>
      </c>
      <c r="AU34" s="33">
        <v>0.10527622608325019</v>
      </c>
      <c r="AV34" s="34">
        <v>0.10415686337964142</v>
      </c>
      <c r="AW34" s="32">
        <v>7.9257303564559373E-2</v>
      </c>
      <c r="AX34" s="33">
        <v>7.9627561728303806E-2</v>
      </c>
      <c r="AY34" s="34">
        <v>7.8778546976191771E-2</v>
      </c>
      <c r="AZ34" s="32">
        <v>0.40898787668615166</v>
      </c>
      <c r="BA34" s="33">
        <v>0.38922479270105881</v>
      </c>
      <c r="BB34" s="34">
        <v>0.37652858713473347</v>
      </c>
      <c r="BC34" s="32">
        <v>0.61725245337737089</v>
      </c>
      <c r="BD34" s="33">
        <v>0.59405149310693794</v>
      </c>
      <c r="BE34" s="34">
        <v>0.61983986922727641</v>
      </c>
      <c r="BF34" s="35">
        <v>6017864.0081126764</v>
      </c>
      <c r="BG34" s="36">
        <v>6078526.2890218012</v>
      </c>
      <c r="BH34" s="37">
        <v>6146663.5253593745</v>
      </c>
      <c r="BI34" s="32">
        <v>0.17909505652519783</v>
      </c>
      <c r="BJ34" s="33">
        <v>0.20045765832043594</v>
      </c>
      <c r="BK34" s="34">
        <v>0.18720025323483275</v>
      </c>
      <c r="BL34" s="32">
        <v>0.44073871839411233</v>
      </c>
      <c r="BM34" s="33">
        <v>0.48715505609705562</v>
      </c>
      <c r="BN34" s="34">
        <v>0.442452292895889</v>
      </c>
      <c r="BO34" s="32">
        <v>5.1746393879542581E-3</v>
      </c>
      <c r="BP34" s="33">
        <v>5.3168844430610479E-3</v>
      </c>
      <c r="BQ34" s="34">
        <v>4.6840815611894617E-3</v>
      </c>
      <c r="BR34" s="32">
        <v>0.96582744176721347</v>
      </c>
      <c r="BS34" s="33">
        <v>0.9643098299472167</v>
      </c>
      <c r="BT34" s="34">
        <v>0.96039825400457057</v>
      </c>
      <c r="BU34" s="35">
        <v>574017707.75696206</v>
      </c>
      <c r="BV34" s="36">
        <v>561954879.30975604</v>
      </c>
      <c r="BW34" s="37">
        <v>568556213.78638494</v>
      </c>
      <c r="BX34" s="32">
        <v>0.62616529225282946</v>
      </c>
      <c r="BY34" s="33">
        <v>0.71763193406459713</v>
      </c>
      <c r="BZ34" s="34">
        <v>0.70590246666933776</v>
      </c>
      <c r="CA34" s="35">
        <v>477446221.06075948</v>
      </c>
      <c r="CB34" s="36">
        <v>445226290.2878049</v>
      </c>
      <c r="CC34" s="37">
        <v>446620149.05164319</v>
      </c>
      <c r="CD34" s="38">
        <v>470254042.32151896</v>
      </c>
      <c r="CE34" s="39">
        <v>430628436.60243905</v>
      </c>
      <c r="CF34" s="40">
        <v>427993768.51408452</v>
      </c>
      <c r="CG34" s="32">
        <v>2.2791636559760646</v>
      </c>
      <c r="CH34" s="33">
        <v>2.0370921615853326</v>
      </c>
      <c r="CI34" s="34">
        <v>2.1496729681284634</v>
      </c>
      <c r="CJ34" s="98">
        <v>3.9942488116022346</v>
      </c>
      <c r="CK34" s="99">
        <v>3.8052893020446179</v>
      </c>
      <c r="CL34" s="100">
        <v>3.9399077350966332</v>
      </c>
      <c r="CM34" s="32">
        <v>1.0499297640555592</v>
      </c>
      <c r="CN34" s="33">
        <v>1.0909558846250254</v>
      </c>
      <c r="CO34" s="34">
        <v>1.0645367561319163</v>
      </c>
      <c r="CP34" s="32">
        <v>0.76222912802655007</v>
      </c>
      <c r="CQ34" s="33">
        <v>0.73843370469234426</v>
      </c>
      <c r="CR34" s="34">
        <v>0.7512336306614994</v>
      </c>
      <c r="CS34" s="32">
        <v>0.68559239364466373</v>
      </c>
      <c r="CT34" s="33">
        <v>0.65489692917000442</v>
      </c>
      <c r="CU34" s="34">
        <v>0.67310970936607184</v>
      </c>
      <c r="CV34" s="35">
        <v>1668431.5696202531</v>
      </c>
      <c r="CW34" s="36">
        <v>822516.82682926825</v>
      </c>
      <c r="CX34" s="37">
        <v>1529042.2793427231</v>
      </c>
      <c r="CY34" s="98">
        <v>1.5519983156472121</v>
      </c>
      <c r="CZ34" s="99">
        <v>1.5324802870720522</v>
      </c>
      <c r="DA34" s="100">
        <v>1.493699375415656</v>
      </c>
      <c r="DB34" s="98">
        <v>2.3553599407548513</v>
      </c>
      <c r="DC34" s="99">
        <v>2.5039538152966792</v>
      </c>
      <c r="DD34" s="100">
        <v>2.1688645102791857</v>
      </c>
      <c r="DE34" s="32">
        <v>0.70364333156408654</v>
      </c>
      <c r="DF34" s="33">
        <v>0.70389224743665157</v>
      </c>
      <c r="DG34" s="34">
        <v>0.70565454934042338</v>
      </c>
      <c r="DH34" s="32">
        <v>1.4945657080203626E-2</v>
      </c>
      <c r="DI34" s="33">
        <v>1.1322878272700751E-2</v>
      </c>
      <c r="DJ34" s="34">
        <v>1.1644130356417677E-2</v>
      </c>
    </row>
    <row r="35" spans="1:114" x14ac:dyDescent="0.4">
      <c r="A35" s="56" t="s">
        <v>69</v>
      </c>
      <c r="B35" s="196"/>
      <c r="C35" s="57" t="s">
        <v>87</v>
      </c>
      <c r="D35" s="58">
        <v>3.375628321540531E-2</v>
      </c>
      <c r="E35" s="59">
        <v>2.241902197762248E-2</v>
      </c>
      <c r="F35" s="60">
        <v>2.5835301723552744E-2</v>
      </c>
      <c r="G35" s="58">
        <v>3.435944433660322E-2</v>
      </c>
      <c r="H35" s="59">
        <v>2.5352958048833387E-2</v>
      </c>
      <c r="I35" s="60">
        <v>2.5815204546743679E-2</v>
      </c>
      <c r="J35" s="58">
        <v>0.32825215565243132</v>
      </c>
      <c r="K35" s="59">
        <v>0.34857673643005649</v>
      </c>
      <c r="L35" s="60">
        <v>0.33664305302407993</v>
      </c>
      <c r="M35" s="61">
        <v>2.6638636852108557</v>
      </c>
      <c r="N35" s="62">
        <v>3.5248240770835051</v>
      </c>
      <c r="O35" s="63">
        <v>3.0442226337439173</v>
      </c>
      <c r="P35" s="98">
        <v>2.8925150045701375</v>
      </c>
      <c r="Q35" s="99">
        <v>2.9719592547925839</v>
      </c>
      <c r="R35" s="100">
        <v>3.0232886127344147</v>
      </c>
      <c r="S35" s="58">
        <v>8.7916842938470574E-2</v>
      </c>
      <c r="T35" s="59">
        <v>8.1663850307066035E-2</v>
      </c>
      <c r="U35" s="60">
        <v>7.8799797882714448E-2</v>
      </c>
      <c r="V35" s="38">
        <v>30771586</v>
      </c>
      <c r="W35" s="39">
        <v>22247492</v>
      </c>
      <c r="X35" s="40">
        <v>21451317.5</v>
      </c>
      <c r="Y35" s="58">
        <v>3.9741726000259163</v>
      </c>
      <c r="Z35" s="59">
        <v>3.3661012548916531</v>
      </c>
      <c r="AA35" s="60">
        <v>3.6048149622731591</v>
      </c>
      <c r="AB35" s="58">
        <v>0.86182004767822906</v>
      </c>
      <c r="AC35" s="59">
        <v>0.86915027304142956</v>
      </c>
      <c r="AD35" s="60">
        <v>0.86131516196014435</v>
      </c>
      <c r="AE35" s="38">
        <v>28817882</v>
      </c>
      <c r="AF35" s="39">
        <v>19107633</v>
      </c>
      <c r="AG35" s="40">
        <v>21553454</v>
      </c>
      <c r="AH35" s="38">
        <v>29482623</v>
      </c>
      <c r="AI35" s="39">
        <v>21999501.5</v>
      </c>
      <c r="AJ35" s="40">
        <v>21680157</v>
      </c>
      <c r="AK35" s="58">
        <v>0.65721055293843311</v>
      </c>
      <c r="AL35" s="59">
        <v>0.66301238189422929</v>
      </c>
      <c r="AM35" s="60">
        <v>0.66578336777839597</v>
      </c>
      <c r="AN35" s="58">
        <v>0.70452214526930657</v>
      </c>
      <c r="AO35" s="59">
        <v>0.71380394432854199</v>
      </c>
      <c r="AP35" s="60">
        <v>0.71204245233118324</v>
      </c>
      <c r="AQ35" s="58">
        <v>0.14405578248067061</v>
      </c>
      <c r="AR35" s="59">
        <v>0.14359223459676809</v>
      </c>
      <c r="AS35" s="60">
        <v>0.14294322068039578</v>
      </c>
      <c r="AT35" s="58">
        <v>0.10169097697729712</v>
      </c>
      <c r="AU35" s="59">
        <v>0.10082143345226763</v>
      </c>
      <c r="AV35" s="60">
        <v>9.9416989074419371E-2</v>
      </c>
      <c r="AW35" s="58">
        <v>7.6339517830241246E-2</v>
      </c>
      <c r="AX35" s="59">
        <v>7.6820076515966479E-2</v>
      </c>
      <c r="AY35" s="60">
        <v>7.7238430987555229E-2</v>
      </c>
      <c r="AZ35" s="58">
        <v>0.41266236206369383</v>
      </c>
      <c r="BA35" s="59">
        <v>0.3964892292419433</v>
      </c>
      <c r="BB35" s="60">
        <v>0.37907262176790957</v>
      </c>
      <c r="BC35" s="58">
        <v>0.6370972522541799</v>
      </c>
      <c r="BD35" s="59">
        <v>0.61643516651063113</v>
      </c>
      <c r="BE35" s="60">
        <v>0.64668639503564962</v>
      </c>
      <c r="BF35" s="38">
        <v>6161404.6525679752</v>
      </c>
      <c r="BG35" s="39">
        <v>6249390.4317294853</v>
      </c>
      <c r="BH35" s="40">
        <v>6288154.1954902308</v>
      </c>
      <c r="BI35" s="58">
        <v>0.11752665488886758</v>
      </c>
      <c r="BJ35" s="59">
        <v>0.13365585838853605</v>
      </c>
      <c r="BK35" s="60">
        <v>0.13921680022607522</v>
      </c>
      <c r="BL35" s="58">
        <v>0.24484229030336646</v>
      </c>
      <c r="BM35" s="59">
        <v>0.29058773315113062</v>
      </c>
      <c r="BN35" s="60">
        <v>0.29779306871087236</v>
      </c>
      <c r="BO35" s="58">
        <v>2.8968484201928623E-3</v>
      </c>
      <c r="BP35" s="59">
        <v>2.9184110802967659E-3</v>
      </c>
      <c r="BQ35" s="60">
        <v>2.7028745660356355E-3</v>
      </c>
      <c r="BR35" s="58">
        <v>0.9884297561028631</v>
      </c>
      <c r="BS35" s="59">
        <v>0.9927985784296256</v>
      </c>
      <c r="BT35" s="60">
        <v>0.99368574177100677</v>
      </c>
      <c r="BU35" s="38">
        <v>520820082</v>
      </c>
      <c r="BV35" s="39">
        <v>516678221.5</v>
      </c>
      <c r="BW35" s="40">
        <v>504168368.5</v>
      </c>
      <c r="BX35" s="58">
        <v>0.38381629711003001</v>
      </c>
      <c r="BY35" s="59">
        <v>0.40444045682658691</v>
      </c>
      <c r="BZ35" s="60">
        <v>0.37023502118108409</v>
      </c>
      <c r="CA35" s="38">
        <v>371849567</v>
      </c>
      <c r="CB35" s="39">
        <v>337775764.5</v>
      </c>
      <c r="CC35" s="40">
        <v>345807048</v>
      </c>
      <c r="CD35" s="38">
        <v>370041663</v>
      </c>
      <c r="CE35" s="39">
        <v>338353910</v>
      </c>
      <c r="CF35" s="40">
        <v>346344551.5</v>
      </c>
      <c r="CG35" s="58">
        <v>2.3559868281809586</v>
      </c>
      <c r="CH35" s="59">
        <v>1.9773354774548773</v>
      </c>
      <c r="CI35" s="60">
        <v>2.2362481514455661</v>
      </c>
      <c r="CJ35" s="98">
        <v>3.1814444634970491</v>
      </c>
      <c r="CK35" s="99">
        <v>3.2335640357105868</v>
      </c>
      <c r="CL35" s="100">
        <v>3.2892315888531343</v>
      </c>
      <c r="CM35" s="58">
        <v>0.98246786475040215</v>
      </c>
      <c r="CN35" s="59">
        <v>1.0085981794862411</v>
      </c>
      <c r="CO35" s="60">
        <v>1.0073294056510798</v>
      </c>
      <c r="CP35" s="58">
        <v>0.81232854749310246</v>
      </c>
      <c r="CQ35" s="59">
        <v>0.79484420518983545</v>
      </c>
      <c r="CR35" s="60">
        <v>0.79341312937377406</v>
      </c>
      <c r="CS35" s="58">
        <v>0.74006212616965728</v>
      </c>
      <c r="CT35" s="59">
        <v>0.72253220783872862</v>
      </c>
      <c r="CU35" s="60">
        <v>0.7245690225840391</v>
      </c>
      <c r="CV35" s="38">
        <v>1470980</v>
      </c>
      <c r="CW35" s="39">
        <v>870955</v>
      </c>
      <c r="CX35" s="40">
        <v>1045732</v>
      </c>
      <c r="CY35" s="98">
        <v>1.704490867257328</v>
      </c>
      <c r="CZ35" s="99">
        <v>1.6930751470123828</v>
      </c>
      <c r="DA35" s="100">
        <v>1.710207389187079</v>
      </c>
      <c r="DB35" s="98">
        <v>1.4974826717896788</v>
      </c>
      <c r="DC35" s="99">
        <v>1.8342882949531711</v>
      </c>
      <c r="DD35" s="100">
        <v>1.7497157434913477</v>
      </c>
      <c r="DE35" s="58">
        <v>0.70489831110675294</v>
      </c>
      <c r="DF35" s="59">
        <v>0.70233269852817704</v>
      </c>
      <c r="DG35" s="60">
        <v>0.70482841457903977</v>
      </c>
      <c r="DH35" s="58">
        <v>1.6121075743535416E-2</v>
      </c>
      <c r="DI35" s="59">
        <v>1.1683864726108995E-2</v>
      </c>
      <c r="DJ35" s="60">
        <v>1.2077036940812684E-2</v>
      </c>
    </row>
    <row r="36" spans="1:114" x14ac:dyDescent="0.4">
      <c r="A36" s="22" t="s">
        <v>72</v>
      </c>
      <c r="B36" s="194" t="s">
        <v>109</v>
      </c>
      <c r="C36" s="64" t="s">
        <v>175</v>
      </c>
      <c r="D36" s="65">
        <v>327</v>
      </c>
      <c r="E36" s="66">
        <v>356</v>
      </c>
      <c r="F36" s="67">
        <v>375</v>
      </c>
      <c r="G36" s="65">
        <v>327</v>
      </c>
      <c r="H36" s="66">
        <v>356</v>
      </c>
      <c r="I36" s="67">
        <v>375</v>
      </c>
      <c r="J36" s="65">
        <v>327</v>
      </c>
      <c r="K36" s="66">
        <v>356</v>
      </c>
      <c r="L36" s="67">
        <v>375</v>
      </c>
      <c r="M36" s="68">
        <v>327</v>
      </c>
      <c r="N36" s="69">
        <v>356</v>
      </c>
      <c r="O36" s="70">
        <v>375</v>
      </c>
      <c r="P36" s="65">
        <v>327</v>
      </c>
      <c r="Q36" s="66">
        <v>356</v>
      </c>
      <c r="R36" s="67">
        <v>375</v>
      </c>
      <c r="S36" s="65">
        <v>327</v>
      </c>
      <c r="T36" s="66">
        <v>356</v>
      </c>
      <c r="U36" s="67">
        <v>375</v>
      </c>
      <c r="V36" s="65">
        <v>327</v>
      </c>
      <c r="W36" s="66">
        <v>356</v>
      </c>
      <c r="X36" s="67">
        <v>375</v>
      </c>
      <c r="Y36" s="65">
        <v>327</v>
      </c>
      <c r="Z36" s="66">
        <v>356</v>
      </c>
      <c r="AA36" s="67">
        <v>375</v>
      </c>
      <c r="AB36" s="65">
        <v>327</v>
      </c>
      <c r="AC36" s="66">
        <v>356</v>
      </c>
      <c r="AD36" s="67">
        <v>375</v>
      </c>
      <c r="AE36" s="65">
        <v>327</v>
      </c>
      <c r="AF36" s="66">
        <v>356</v>
      </c>
      <c r="AG36" s="67">
        <v>375</v>
      </c>
      <c r="AH36" s="65">
        <v>327</v>
      </c>
      <c r="AI36" s="66">
        <v>356</v>
      </c>
      <c r="AJ36" s="67">
        <v>375</v>
      </c>
      <c r="AK36" s="65">
        <v>327</v>
      </c>
      <c r="AL36" s="66">
        <v>356</v>
      </c>
      <c r="AM36" s="67">
        <v>375</v>
      </c>
      <c r="AN36" s="65">
        <v>327</v>
      </c>
      <c r="AO36" s="66">
        <v>356</v>
      </c>
      <c r="AP36" s="67">
        <v>375</v>
      </c>
      <c r="AQ36" s="65">
        <v>327</v>
      </c>
      <c r="AR36" s="66">
        <v>356</v>
      </c>
      <c r="AS36" s="67">
        <v>375</v>
      </c>
      <c r="AT36" s="65">
        <v>327</v>
      </c>
      <c r="AU36" s="66">
        <v>356</v>
      </c>
      <c r="AV36" s="67">
        <v>375</v>
      </c>
      <c r="AW36" s="65">
        <v>327</v>
      </c>
      <c r="AX36" s="66">
        <v>356</v>
      </c>
      <c r="AY36" s="67">
        <v>375</v>
      </c>
      <c r="AZ36" s="65">
        <v>327</v>
      </c>
      <c r="BA36" s="66">
        <v>356</v>
      </c>
      <c r="BB36" s="67">
        <v>375</v>
      </c>
      <c r="BC36" s="65">
        <v>327</v>
      </c>
      <c r="BD36" s="66">
        <v>356</v>
      </c>
      <c r="BE36" s="67">
        <v>375</v>
      </c>
      <c r="BF36" s="65">
        <v>327</v>
      </c>
      <c r="BG36" s="66">
        <v>356</v>
      </c>
      <c r="BH36" s="67">
        <v>375</v>
      </c>
      <c r="BI36" s="65">
        <v>327</v>
      </c>
      <c r="BJ36" s="66">
        <v>356</v>
      </c>
      <c r="BK36" s="67">
        <v>375</v>
      </c>
      <c r="BL36" s="65">
        <v>327</v>
      </c>
      <c r="BM36" s="66">
        <v>356</v>
      </c>
      <c r="BN36" s="67">
        <v>375</v>
      </c>
      <c r="BO36" s="65">
        <v>327</v>
      </c>
      <c r="BP36" s="66">
        <v>356</v>
      </c>
      <c r="BQ36" s="67">
        <v>375</v>
      </c>
      <c r="BR36" s="65">
        <v>327</v>
      </c>
      <c r="BS36" s="66">
        <v>356</v>
      </c>
      <c r="BT36" s="67">
        <v>375</v>
      </c>
      <c r="BU36" s="65">
        <v>327</v>
      </c>
      <c r="BV36" s="66">
        <v>356</v>
      </c>
      <c r="BW36" s="67">
        <v>375</v>
      </c>
      <c r="BX36" s="65">
        <v>327</v>
      </c>
      <c r="BY36" s="66">
        <v>356</v>
      </c>
      <c r="BZ36" s="67">
        <v>375</v>
      </c>
      <c r="CA36" s="65">
        <v>327</v>
      </c>
      <c r="CB36" s="66">
        <v>356</v>
      </c>
      <c r="CC36" s="67">
        <v>375</v>
      </c>
      <c r="CD36" s="65">
        <v>327</v>
      </c>
      <c r="CE36" s="66">
        <v>356</v>
      </c>
      <c r="CF36" s="67">
        <v>375</v>
      </c>
      <c r="CG36" s="65">
        <v>327</v>
      </c>
      <c r="CH36" s="66">
        <v>356</v>
      </c>
      <c r="CI36" s="67">
        <v>375</v>
      </c>
      <c r="CJ36" s="65">
        <v>327</v>
      </c>
      <c r="CK36" s="66">
        <v>356</v>
      </c>
      <c r="CL36" s="67">
        <v>375</v>
      </c>
      <c r="CM36" s="65">
        <v>327</v>
      </c>
      <c r="CN36" s="66">
        <v>356</v>
      </c>
      <c r="CO36" s="67">
        <v>375</v>
      </c>
      <c r="CP36" s="65">
        <v>327</v>
      </c>
      <c r="CQ36" s="66">
        <v>356</v>
      </c>
      <c r="CR36" s="67">
        <v>375</v>
      </c>
      <c r="CS36" s="65">
        <v>327</v>
      </c>
      <c r="CT36" s="66">
        <v>356</v>
      </c>
      <c r="CU36" s="67">
        <v>375</v>
      </c>
      <c r="CV36" s="65">
        <v>327</v>
      </c>
      <c r="CW36" s="66">
        <v>356</v>
      </c>
      <c r="CX36" s="67">
        <v>375</v>
      </c>
      <c r="CY36" s="65">
        <v>327</v>
      </c>
      <c r="CZ36" s="66">
        <v>356</v>
      </c>
      <c r="DA36" s="67">
        <v>375</v>
      </c>
      <c r="DB36" s="65">
        <v>327</v>
      </c>
      <c r="DC36" s="66">
        <v>356</v>
      </c>
      <c r="DD36" s="67">
        <v>375</v>
      </c>
      <c r="DE36" s="65">
        <v>327</v>
      </c>
      <c r="DF36" s="66">
        <v>356</v>
      </c>
      <c r="DG36" s="67">
        <v>375</v>
      </c>
      <c r="DH36" s="65">
        <v>327</v>
      </c>
      <c r="DI36" s="66">
        <v>356</v>
      </c>
      <c r="DJ36" s="67">
        <v>375</v>
      </c>
    </row>
    <row r="37" spans="1:114" x14ac:dyDescent="0.4">
      <c r="A37" s="56"/>
      <c r="B37" s="195"/>
      <c r="C37" s="31" t="s">
        <v>86</v>
      </c>
      <c r="D37" s="32">
        <v>3.992490118445384E-2</v>
      </c>
      <c r="E37" s="33">
        <v>3.4416206291596529E-2</v>
      </c>
      <c r="F37" s="34">
        <v>2.5637651741428517E-2</v>
      </c>
      <c r="G37" s="32">
        <v>4.168899372288512E-2</v>
      </c>
      <c r="H37" s="33">
        <v>3.7388350788854142E-2</v>
      </c>
      <c r="I37" s="34">
        <v>2.8356539971565623E-2</v>
      </c>
      <c r="J37" s="32">
        <v>0.5617918639962034</v>
      </c>
      <c r="K37" s="33">
        <v>0.6116562372983676</v>
      </c>
      <c r="L37" s="34">
        <v>0.71802619863071937</v>
      </c>
      <c r="M37" s="111">
        <v>4.4470308482372349</v>
      </c>
      <c r="N37" s="112">
        <v>4.3085272016260125</v>
      </c>
      <c r="O37" s="113">
        <v>4.8998289430262476</v>
      </c>
      <c r="P37" s="98">
        <v>4.1625973634075191</v>
      </c>
      <c r="Q37" s="99">
        <v>4.1133081623339089</v>
      </c>
      <c r="R37" s="100">
        <v>3.9669508564641034</v>
      </c>
      <c r="S37" s="32">
        <v>9.5713512898292441E-2</v>
      </c>
      <c r="T37" s="33">
        <v>8.8265182850619656E-2</v>
      </c>
      <c r="U37" s="34">
        <v>8.1472220008640947E-2</v>
      </c>
      <c r="V37" s="35">
        <v>39129117.128440365</v>
      </c>
      <c r="W37" s="36">
        <v>35926456.623595506</v>
      </c>
      <c r="X37" s="37">
        <v>22781573.112</v>
      </c>
      <c r="Y37" s="32">
        <v>3.7832623276202466</v>
      </c>
      <c r="Z37" s="33">
        <v>3.5297465023697501</v>
      </c>
      <c r="AA37" s="34">
        <v>3.5398894135068746</v>
      </c>
      <c r="AB37" s="32">
        <v>0.83087582107307767</v>
      </c>
      <c r="AC37" s="33">
        <v>0.83382496619025526</v>
      </c>
      <c r="AD37" s="34">
        <v>0.84205305390626828</v>
      </c>
      <c r="AE37" s="35">
        <v>37893846.825688072</v>
      </c>
      <c r="AF37" s="36">
        <v>32672811.196629215</v>
      </c>
      <c r="AG37" s="37">
        <v>24282352.600000001</v>
      </c>
      <c r="AH37" s="35">
        <v>39568196.67889908</v>
      </c>
      <c r="AI37" s="36">
        <v>35494398.073033705</v>
      </c>
      <c r="AJ37" s="37">
        <v>26857510.549333334</v>
      </c>
      <c r="AK37" s="32">
        <v>0.65269377770145098</v>
      </c>
      <c r="AL37" s="33">
        <v>0.66362636917618922</v>
      </c>
      <c r="AM37" s="34">
        <v>0.66836114801790758</v>
      </c>
      <c r="AN37" s="32">
        <v>0.69601735097606221</v>
      </c>
      <c r="AO37" s="33">
        <v>0.70755976215782257</v>
      </c>
      <c r="AP37" s="34">
        <v>0.71365983178051751</v>
      </c>
      <c r="AQ37" s="32">
        <v>0.14076649461331187</v>
      </c>
      <c r="AR37" s="33">
        <v>0.13890188925318886</v>
      </c>
      <c r="AS37" s="34">
        <v>0.13977874226706852</v>
      </c>
      <c r="AT37" s="32">
        <v>0.10122392339753153</v>
      </c>
      <c r="AU37" s="33">
        <v>0.10419718013805408</v>
      </c>
      <c r="AV37" s="34">
        <v>0.10640539678313585</v>
      </c>
      <c r="AW37" s="32">
        <v>7.6754493646812388E-2</v>
      </c>
      <c r="AX37" s="33">
        <v>7.5037329069703645E-2</v>
      </c>
      <c r="AY37" s="34">
        <v>7.6849855532680297E-2</v>
      </c>
      <c r="AZ37" s="32">
        <v>0.36838175779536414</v>
      </c>
      <c r="BA37" s="33">
        <v>0.37611762982923957</v>
      </c>
      <c r="BB37" s="34">
        <v>0.37109577044908093</v>
      </c>
      <c r="BC37" s="32">
        <v>0.61670337424737953</v>
      </c>
      <c r="BD37" s="33">
        <v>0.62710597918426692</v>
      </c>
      <c r="BE37" s="34">
        <v>0.61723714896999826</v>
      </c>
      <c r="BF37" s="35">
        <v>5772088.7186124409</v>
      </c>
      <c r="BG37" s="36">
        <v>6157493.2968472298</v>
      </c>
      <c r="BH37" s="37">
        <v>6225019.5608265661</v>
      </c>
      <c r="BI37" s="32">
        <v>0.17676242663940187</v>
      </c>
      <c r="BJ37" s="33">
        <v>0.16061464164699177</v>
      </c>
      <c r="BK37" s="34">
        <v>0.1695538268153908</v>
      </c>
      <c r="BL37" s="32">
        <v>0.42975123798363912</v>
      </c>
      <c r="BM37" s="33">
        <v>0.38388522839859157</v>
      </c>
      <c r="BN37" s="34">
        <v>0.40325838235364758</v>
      </c>
      <c r="BO37" s="32">
        <v>4.9255124189903163E-3</v>
      </c>
      <c r="BP37" s="33">
        <v>4.2300886074512481E-3</v>
      </c>
      <c r="BQ37" s="34">
        <v>4.4535655911737866E-3</v>
      </c>
      <c r="BR37" s="32">
        <v>0.97018116332563453</v>
      </c>
      <c r="BS37" s="33">
        <v>0.96682141515241393</v>
      </c>
      <c r="BT37" s="34">
        <v>0.96978955753642415</v>
      </c>
      <c r="BU37" s="35">
        <v>721854331.33944952</v>
      </c>
      <c r="BV37" s="36">
        <v>725720890.74438202</v>
      </c>
      <c r="BW37" s="37">
        <v>702755617.78133333</v>
      </c>
      <c r="BX37" s="32">
        <v>0.61173884770233089</v>
      </c>
      <c r="BY37" s="33">
        <v>0.65199179145487995</v>
      </c>
      <c r="BZ37" s="34">
        <v>0.74461055900020123</v>
      </c>
      <c r="CA37" s="35">
        <v>535529255.33944952</v>
      </c>
      <c r="CB37" s="36">
        <v>546663652.1320225</v>
      </c>
      <c r="CC37" s="37">
        <v>518638434.59200001</v>
      </c>
      <c r="CD37" s="38">
        <v>533217100.2966361</v>
      </c>
      <c r="CE37" s="39">
        <v>545798358.5</v>
      </c>
      <c r="CF37" s="40">
        <v>521663327.72000003</v>
      </c>
      <c r="CG37" s="32">
        <v>2.4819773784311607</v>
      </c>
      <c r="CH37" s="33">
        <v>2.3246597841757337</v>
      </c>
      <c r="CI37" s="34">
        <v>2.3660074676713698</v>
      </c>
      <c r="CJ37" s="98">
        <v>4.5591578134228943</v>
      </c>
      <c r="CK37" s="99">
        <v>4.4693006513722588</v>
      </c>
      <c r="CL37" s="100">
        <v>4.2753491761813578</v>
      </c>
      <c r="CM37" s="32">
        <v>1.0262558371470423</v>
      </c>
      <c r="CN37" s="33">
        <v>1.0110616208977479</v>
      </c>
      <c r="CO37" s="34">
        <v>1.0331477278468417</v>
      </c>
      <c r="CP37" s="32">
        <v>0.7624973448008856</v>
      </c>
      <c r="CQ37" s="33">
        <v>0.77368195418120045</v>
      </c>
      <c r="CR37" s="34">
        <v>0.76663101611288331</v>
      </c>
      <c r="CS37" s="32">
        <v>0.69224051453886404</v>
      </c>
      <c r="CT37" s="33">
        <v>0.70720030875347439</v>
      </c>
      <c r="CU37" s="34">
        <v>0.69636817275808527</v>
      </c>
      <c r="CV37" s="35">
        <v>1674349.8532110092</v>
      </c>
      <c r="CW37" s="36">
        <v>2821586.8764044945</v>
      </c>
      <c r="CX37" s="37">
        <v>2575157.9493333334</v>
      </c>
      <c r="CY37" s="98">
        <v>1.5857247166491508</v>
      </c>
      <c r="CZ37" s="99">
        <v>1.5650483653668572</v>
      </c>
      <c r="DA37" s="100">
        <v>1.5515500320881137</v>
      </c>
      <c r="DB37" s="98">
        <v>2.1408115126370522</v>
      </c>
      <c r="DC37" s="99">
        <v>2.5769884526635796</v>
      </c>
      <c r="DD37" s="100">
        <v>2.3325956483661305</v>
      </c>
      <c r="DE37" s="32">
        <v>0.70951895578529667</v>
      </c>
      <c r="DF37" s="33">
        <v>0.71007631728773324</v>
      </c>
      <c r="DG37" s="34">
        <v>0.70544838355675066</v>
      </c>
      <c r="DH37" s="32">
        <v>1.7147240178264505E-2</v>
      </c>
      <c r="DI37" s="33">
        <v>1.5642999832983059E-2</v>
      </c>
      <c r="DJ37" s="34">
        <v>1.1922777251053106E-2</v>
      </c>
    </row>
    <row r="38" spans="1:114" x14ac:dyDescent="0.4">
      <c r="A38" s="56" t="s">
        <v>72</v>
      </c>
      <c r="B38" s="196"/>
      <c r="C38" s="57" t="s">
        <v>87</v>
      </c>
      <c r="D38" s="58">
        <v>3.5742971484796035E-2</v>
      </c>
      <c r="E38" s="59">
        <v>2.7126581384468003E-2</v>
      </c>
      <c r="F38" s="60">
        <v>1.9076605578139189E-2</v>
      </c>
      <c r="G38" s="58">
        <v>3.9508421282434515E-2</v>
      </c>
      <c r="H38" s="59">
        <v>3.1003931803324284E-2</v>
      </c>
      <c r="I38" s="60">
        <v>2.2148195452901399E-2</v>
      </c>
      <c r="J38" s="58">
        <v>0.26668128701605215</v>
      </c>
      <c r="K38" s="59">
        <v>0.31155599028836739</v>
      </c>
      <c r="L38" s="60">
        <v>0.33950155411987504</v>
      </c>
      <c r="M38" s="61">
        <v>2.5935654491951041</v>
      </c>
      <c r="N38" s="62">
        <v>2.4653717412201521</v>
      </c>
      <c r="O38" s="63">
        <v>2.7872983389750892</v>
      </c>
      <c r="P38" s="98">
        <v>3.3387365084492937</v>
      </c>
      <c r="Q38" s="99">
        <v>3.3590061948909087</v>
      </c>
      <c r="R38" s="100">
        <v>3.4061918444691868</v>
      </c>
      <c r="S38" s="58">
        <v>8.7580691659307333E-2</v>
      </c>
      <c r="T38" s="59">
        <v>8.3534701772758874E-2</v>
      </c>
      <c r="U38" s="60">
        <v>7.6310522805990252E-2</v>
      </c>
      <c r="V38" s="38">
        <v>37532033</v>
      </c>
      <c r="W38" s="39">
        <v>29324427.5</v>
      </c>
      <c r="X38" s="40">
        <v>21722025</v>
      </c>
      <c r="Y38" s="58">
        <v>4.1499813143690378</v>
      </c>
      <c r="Z38" s="59">
        <v>3.7059419405788612</v>
      </c>
      <c r="AA38" s="60">
        <v>3.7001571966860243</v>
      </c>
      <c r="AB38" s="58">
        <v>0.8459507673786486</v>
      </c>
      <c r="AC38" s="59">
        <v>0.85035084694972318</v>
      </c>
      <c r="AD38" s="60">
        <v>0.85085998035770449</v>
      </c>
      <c r="AE38" s="38">
        <v>33467006</v>
      </c>
      <c r="AF38" s="39">
        <v>25381727.5</v>
      </c>
      <c r="AG38" s="40">
        <v>18033376</v>
      </c>
      <c r="AH38" s="38">
        <v>38039957</v>
      </c>
      <c r="AI38" s="39">
        <v>29368634.5</v>
      </c>
      <c r="AJ38" s="40">
        <v>20465395</v>
      </c>
      <c r="AK38" s="58">
        <v>0.6590737560898009</v>
      </c>
      <c r="AL38" s="59">
        <v>0.66454059840167656</v>
      </c>
      <c r="AM38" s="60">
        <v>0.67289974664265917</v>
      </c>
      <c r="AN38" s="58">
        <v>0.70437024589793851</v>
      </c>
      <c r="AO38" s="59">
        <v>0.71442048715473461</v>
      </c>
      <c r="AP38" s="60">
        <v>0.71951371641983153</v>
      </c>
      <c r="AQ38" s="58">
        <v>0.14226724486713457</v>
      </c>
      <c r="AR38" s="59">
        <v>0.14052852758355577</v>
      </c>
      <c r="AS38" s="60">
        <v>0.14077364662715569</v>
      </c>
      <c r="AT38" s="58">
        <v>0.10036825555365955</v>
      </c>
      <c r="AU38" s="59">
        <v>0.10298827159384089</v>
      </c>
      <c r="AV38" s="60">
        <v>0.10583153699550286</v>
      </c>
      <c r="AW38" s="58">
        <v>7.6765782951935035E-2</v>
      </c>
      <c r="AX38" s="59">
        <v>7.4123818014998927E-2</v>
      </c>
      <c r="AY38" s="60">
        <v>7.496845462347683E-2</v>
      </c>
      <c r="AZ38" s="58">
        <v>0.37205838989081352</v>
      </c>
      <c r="BA38" s="59">
        <v>0.37878409969309901</v>
      </c>
      <c r="BB38" s="60">
        <v>0.38041678576207094</v>
      </c>
      <c r="BC38" s="58">
        <v>0.6317643341149668</v>
      </c>
      <c r="BD38" s="59">
        <v>0.67979694455564443</v>
      </c>
      <c r="BE38" s="60">
        <v>0.65873478846602207</v>
      </c>
      <c r="BF38" s="38">
        <v>6131948.8474576268</v>
      </c>
      <c r="BG38" s="39">
        <v>6270339.7867867164</v>
      </c>
      <c r="BH38" s="40">
        <v>6332399.2123769345</v>
      </c>
      <c r="BI38" s="58">
        <v>0.10748649338853933</v>
      </c>
      <c r="BJ38" s="59">
        <v>0.10409483464144932</v>
      </c>
      <c r="BK38" s="60">
        <v>0.10318827509280583</v>
      </c>
      <c r="BL38" s="58">
        <v>0.23759107648468961</v>
      </c>
      <c r="BM38" s="59">
        <v>0.22639073048251784</v>
      </c>
      <c r="BN38" s="60">
        <v>0.24404797469448861</v>
      </c>
      <c r="BO38" s="58">
        <v>2.6576528890115661E-3</v>
      </c>
      <c r="BP38" s="59">
        <v>2.3874148110302794E-3</v>
      </c>
      <c r="BQ38" s="60">
        <v>2.5682637031843969E-3</v>
      </c>
      <c r="BR38" s="58">
        <v>0.99204976019486579</v>
      </c>
      <c r="BS38" s="59">
        <v>0.99274719249584464</v>
      </c>
      <c r="BT38" s="60">
        <v>0.99258998826299505</v>
      </c>
      <c r="BU38" s="38">
        <v>633789461</v>
      </c>
      <c r="BV38" s="39">
        <v>619472798.5</v>
      </c>
      <c r="BW38" s="40">
        <v>624739192</v>
      </c>
      <c r="BX38" s="58">
        <v>0.29749576457426896</v>
      </c>
      <c r="BY38" s="59">
        <v>0.3525221139568816</v>
      </c>
      <c r="BZ38" s="60">
        <v>0.38491718650689</v>
      </c>
      <c r="CA38" s="38">
        <v>459138968</v>
      </c>
      <c r="CB38" s="39">
        <v>449878879</v>
      </c>
      <c r="CC38" s="40">
        <v>414305954</v>
      </c>
      <c r="CD38" s="38">
        <v>471472413</v>
      </c>
      <c r="CE38" s="39">
        <v>457293809</v>
      </c>
      <c r="CF38" s="40">
        <v>424425870</v>
      </c>
      <c r="CG38" s="58">
        <v>2.4982612955749728</v>
      </c>
      <c r="CH38" s="59">
        <v>2.3776149263178068</v>
      </c>
      <c r="CI38" s="60">
        <v>2.3619681502628316</v>
      </c>
      <c r="CJ38" s="98">
        <v>3.6083620772449327</v>
      </c>
      <c r="CK38" s="99">
        <v>3.6972804500041558</v>
      </c>
      <c r="CL38" s="100">
        <v>3.6887078168805165</v>
      </c>
      <c r="CM38" s="58">
        <v>0.96074589887574957</v>
      </c>
      <c r="CN38" s="59">
        <v>0.95410191833400959</v>
      </c>
      <c r="CO38" s="60">
        <v>0.96856962542585667</v>
      </c>
      <c r="CP38" s="58">
        <v>0.82206726133652841</v>
      </c>
      <c r="CQ38" s="59">
        <v>0.8256561202258228</v>
      </c>
      <c r="CR38" s="60">
        <v>0.81961108935669924</v>
      </c>
      <c r="CS38" s="58">
        <v>0.76610510890474748</v>
      </c>
      <c r="CT38" s="59">
        <v>0.75899847527037378</v>
      </c>
      <c r="CU38" s="60">
        <v>0.76373268448870579</v>
      </c>
      <c r="CV38" s="38">
        <v>1864362</v>
      </c>
      <c r="CW38" s="39">
        <v>1435121.5</v>
      </c>
      <c r="CX38" s="40">
        <v>1609986</v>
      </c>
      <c r="CY38" s="98">
        <v>1.7158126285954556</v>
      </c>
      <c r="CZ38" s="99">
        <v>1.710396876882289</v>
      </c>
      <c r="DA38" s="100">
        <v>1.6896780247362013</v>
      </c>
      <c r="DB38" s="98">
        <v>1.5071054072161991</v>
      </c>
      <c r="DC38" s="99">
        <v>1.7447027040870964</v>
      </c>
      <c r="DD38" s="100">
        <v>1.8042361207463324</v>
      </c>
      <c r="DE38" s="58">
        <v>0.70640860154772211</v>
      </c>
      <c r="DF38" s="59">
        <v>0.71251836574839333</v>
      </c>
      <c r="DG38" s="60">
        <v>0.70329982611037323</v>
      </c>
      <c r="DH38" s="58">
        <v>1.7501333614511273E-2</v>
      </c>
      <c r="DI38" s="59">
        <v>1.421202250577324E-2</v>
      </c>
      <c r="DJ38" s="60">
        <v>1.0015384256106468E-2</v>
      </c>
    </row>
    <row r="39" spans="1:114" x14ac:dyDescent="0.4">
      <c r="A39" s="22" t="s">
        <v>59</v>
      </c>
      <c r="B39" s="194" t="s">
        <v>110</v>
      </c>
      <c r="C39" s="64" t="s">
        <v>175</v>
      </c>
      <c r="D39" s="65">
        <v>893</v>
      </c>
      <c r="E39" s="66">
        <v>917</v>
      </c>
      <c r="F39" s="67">
        <v>966</v>
      </c>
      <c r="G39" s="65">
        <v>893</v>
      </c>
      <c r="H39" s="66">
        <v>917</v>
      </c>
      <c r="I39" s="67">
        <v>966</v>
      </c>
      <c r="J39" s="65">
        <v>893</v>
      </c>
      <c r="K39" s="66">
        <v>917</v>
      </c>
      <c r="L39" s="67">
        <v>966</v>
      </c>
      <c r="M39" s="68">
        <v>893</v>
      </c>
      <c r="N39" s="69">
        <v>917</v>
      </c>
      <c r="O39" s="70">
        <v>966</v>
      </c>
      <c r="P39" s="65">
        <v>893</v>
      </c>
      <c r="Q39" s="66">
        <v>917</v>
      </c>
      <c r="R39" s="67">
        <v>966</v>
      </c>
      <c r="S39" s="65">
        <v>893</v>
      </c>
      <c r="T39" s="66">
        <v>917</v>
      </c>
      <c r="U39" s="67">
        <v>966</v>
      </c>
      <c r="V39" s="65">
        <v>893</v>
      </c>
      <c r="W39" s="66">
        <v>917</v>
      </c>
      <c r="X39" s="67">
        <v>966</v>
      </c>
      <c r="Y39" s="65">
        <v>893</v>
      </c>
      <c r="Z39" s="66">
        <v>917</v>
      </c>
      <c r="AA39" s="67">
        <v>966</v>
      </c>
      <c r="AB39" s="65">
        <v>893</v>
      </c>
      <c r="AC39" s="66">
        <v>917</v>
      </c>
      <c r="AD39" s="67">
        <v>966</v>
      </c>
      <c r="AE39" s="65">
        <v>893</v>
      </c>
      <c r="AF39" s="66">
        <v>917</v>
      </c>
      <c r="AG39" s="67">
        <v>966</v>
      </c>
      <c r="AH39" s="65">
        <v>893</v>
      </c>
      <c r="AI39" s="66">
        <v>917</v>
      </c>
      <c r="AJ39" s="67">
        <v>966</v>
      </c>
      <c r="AK39" s="65">
        <v>893</v>
      </c>
      <c r="AL39" s="66">
        <v>917</v>
      </c>
      <c r="AM39" s="67">
        <v>966</v>
      </c>
      <c r="AN39" s="65">
        <v>893</v>
      </c>
      <c r="AO39" s="66">
        <v>917</v>
      </c>
      <c r="AP39" s="67">
        <v>966</v>
      </c>
      <c r="AQ39" s="65">
        <v>893</v>
      </c>
      <c r="AR39" s="66">
        <v>917</v>
      </c>
      <c r="AS39" s="67">
        <v>966</v>
      </c>
      <c r="AT39" s="65">
        <v>893</v>
      </c>
      <c r="AU39" s="66">
        <v>917</v>
      </c>
      <c r="AV39" s="67">
        <v>966</v>
      </c>
      <c r="AW39" s="65">
        <v>893</v>
      </c>
      <c r="AX39" s="66">
        <v>917</v>
      </c>
      <c r="AY39" s="67">
        <v>966</v>
      </c>
      <c r="AZ39" s="65">
        <v>893</v>
      </c>
      <c r="BA39" s="66">
        <v>917</v>
      </c>
      <c r="BB39" s="67">
        <v>966</v>
      </c>
      <c r="BC39" s="65">
        <v>893</v>
      </c>
      <c r="BD39" s="66">
        <v>917</v>
      </c>
      <c r="BE39" s="67">
        <v>966</v>
      </c>
      <c r="BF39" s="65">
        <v>893</v>
      </c>
      <c r="BG39" s="66">
        <v>917</v>
      </c>
      <c r="BH39" s="67">
        <v>966</v>
      </c>
      <c r="BI39" s="65">
        <v>893</v>
      </c>
      <c r="BJ39" s="66">
        <v>917</v>
      </c>
      <c r="BK39" s="67">
        <v>966</v>
      </c>
      <c r="BL39" s="65">
        <v>893</v>
      </c>
      <c r="BM39" s="66">
        <v>917</v>
      </c>
      <c r="BN39" s="67">
        <v>966</v>
      </c>
      <c r="BO39" s="65">
        <v>893</v>
      </c>
      <c r="BP39" s="66">
        <v>917</v>
      </c>
      <c r="BQ39" s="67">
        <v>966</v>
      </c>
      <c r="BR39" s="65">
        <v>893</v>
      </c>
      <c r="BS39" s="66">
        <v>917</v>
      </c>
      <c r="BT39" s="67">
        <v>966</v>
      </c>
      <c r="BU39" s="65">
        <v>893</v>
      </c>
      <c r="BV39" s="66">
        <v>917</v>
      </c>
      <c r="BW39" s="67">
        <v>966</v>
      </c>
      <c r="BX39" s="65">
        <v>893</v>
      </c>
      <c r="BY39" s="66">
        <v>917</v>
      </c>
      <c r="BZ39" s="67">
        <v>966</v>
      </c>
      <c r="CA39" s="65">
        <v>893</v>
      </c>
      <c r="CB39" s="66">
        <v>917</v>
      </c>
      <c r="CC39" s="67">
        <v>966</v>
      </c>
      <c r="CD39" s="65">
        <v>893</v>
      </c>
      <c r="CE39" s="66">
        <v>917</v>
      </c>
      <c r="CF39" s="67">
        <v>966</v>
      </c>
      <c r="CG39" s="65">
        <v>893</v>
      </c>
      <c r="CH39" s="66">
        <v>917</v>
      </c>
      <c r="CI39" s="67">
        <v>966</v>
      </c>
      <c r="CJ39" s="65">
        <v>893</v>
      </c>
      <c r="CK39" s="66">
        <v>917</v>
      </c>
      <c r="CL39" s="67">
        <v>966</v>
      </c>
      <c r="CM39" s="65">
        <v>893</v>
      </c>
      <c r="CN39" s="66">
        <v>917</v>
      </c>
      <c r="CO39" s="67">
        <v>966</v>
      </c>
      <c r="CP39" s="65">
        <v>893</v>
      </c>
      <c r="CQ39" s="66">
        <v>917</v>
      </c>
      <c r="CR39" s="67">
        <v>966</v>
      </c>
      <c r="CS39" s="65">
        <v>893</v>
      </c>
      <c r="CT39" s="66">
        <v>917</v>
      </c>
      <c r="CU39" s="67">
        <v>966</v>
      </c>
      <c r="CV39" s="65">
        <v>893</v>
      </c>
      <c r="CW39" s="66">
        <v>917</v>
      </c>
      <c r="CX39" s="67">
        <v>966</v>
      </c>
      <c r="CY39" s="65">
        <v>893</v>
      </c>
      <c r="CZ39" s="66">
        <v>917</v>
      </c>
      <c r="DA39" s="67">
        <v>966</v>
      </c>
      <c r="DB39" s="65">
        <v>893</v>
      </c>
      <c r="DC39" s="66">
        <v>917</v>
      </c>
      <c r="DD39" s="67">
        <v>966</v>
      </c>
      <c r="DE39" s="65">
        <v>893</v>
      </c>
      <c r="DF39" s="66">
        <v>917</v>
      </c>
      <c r="DG39" s="67">
        <v>966</v>
      </c>
      <c r="DH39" s="65">
        <v>893</v>
      </c>
      <c r="DI39" s="66">
        <v>917</v>
      </c>
      <c r="DJ39" s="67">
        <v>966</v>
      </c>
    </row>
    <row r="40" spans="1:114" x14ac:dyDescent="0.4">
      <c r="A40" s="56"/>
      <c r="B40" s="195"/>
      <c r="C40" s="31" t="s">
        <v>86</v>
      </c>
      <c r="D40" s="32">
        <v>3.7084436024213761E-2</v>
      </c>
      <c r="E40" s="33">
        <v>2.825442966217484E-2</v>
      </c>
      <c r="F40" s="34">
        <v>2.5692773806746942E-2</v>
      </c>
      <c r="G40" s="32">
        <v>3.946632880797294E-2</v>
      </c>
      <c r="H40" s="33">
        <v>2.9674728967379188E-2</v>
      </c>
      <c r="I40" s="34">
        <v>2.691095917774821E-2</v>
      </c>
      <c r="J40" s="32">
        <v>0.57616916932048834</v>
      </c>
      <c r="K40" s="33">
        <v>0.61411033584736041</v>
      </c>
      <c r="L40" s="34">
        <v>0.67981052369427131</v>
      </c>
      <c r="M40" s="111">
        <v>4.8028824821653044</v>
      </c>
      <c r="N40" s="112">
        <v>5.5338192467184122</v>
      </c>
      <c r="O40" s="113">
        <v>5.6053121079662187</v>
      </c>
      <c r="P40" s="98">
        <v>3.7753116000530529</v>
      </c>
      <c r="Q40" s="99">
        <v>3.7499274386521275</v>
      </c>
      <c r="R40" s="100">
        <v>3.7940047966971053</v>
      </c>
      <c r="S40" s="32">
        <v>9.1664668093861285E-2</v>
      </c>
      <c r="T40" s="33">
        <v>8.2812812984243089E-2</v>
      </c>
      <c r="U40" s="34">
        <v>8.1409985853786282E-2</v>
      </c>
      <c r="V40" s="35">
        <v>44586146.484882422</v>
      </c>
      <c r="W40" s="36">
        <v>37084939.64667394</v>
      </c>
      <c r="X40" s="37">
        <v>31355604.891304348</v>
      </c>
      <c r="Y40" s="32">
        <v>3.4285562002817653</v>
      </c>
      <c r="Z40" s="33">
        <v>3.081682903641493</v>
      </c>
      <c r="AA40" s="34">
        <v>3.1867978536542063</v>
      </c>
      <c r="AB40" s="32">
        <v>0.84516310067526068</v>
      </c>
      <c r="AC40" s="33">
        <v>0.84641955485426368</v>
      </c>
      <c r="AD40" s="34">
        <v>0.84278648571219716</v>
      </c>
      <c r="AE40" s="35">
        <v>45041743.452407613</v>
      </c>
      <c r="AF40" s="36">
        <v>34181949.021810248</v>
      </c>
      <c r="AG40" s="37">
        <v>31074626.861283645</v>
      </c>
      <c r="AH40" s="35">
        <v>47934725.393057108</v>
      </c>
      <c r="AI40" s="36">
        <v>35900214.052344605</v>
      </c>
      <c r="AJ40" s="37">
        <v>32547984.939958591</v>
      </c>
      <c r="AK40" s="32">
        <v>0.65426774450346192</v>
      </c>
      <c r="AL40" s="33">
        <v>0.66298507162860865</v>
      </c>
      <c r="AM40" s="34">
        <v>0.66545770121307923</v>
      </c>
      <c r="AN40" s="32">
        <v>0.69949976262564961</v>
      </c>
      <c r="AO40" s="33">
        <v>0.70861880889725337</v>
      </c>
      <c r="AP40" s="34">
        <v>0.71194788411131482</v>
      </c>
      <c r="AQ40" s="32">
        <v>0.13972772814109014</v>
      </c>
      <c r="AR40" s="33">
        <v>0.14017082538996617</v>
      </c>
      <c r="AS40" s="34">
        <v>0.13913634225916269</v>
      </c>
      <c r="AT40" s="32">
        <v>0.10710669793465483</v>
      </c>
      <c r="AU40" s="33">
        <v>0.10568011798260919</v>
      </c>
      <c r="AV40" s="34">
        <v>0.10640905911633423</v>
      </c>
      <c r="AW40" s="32">
        <v>7.6223266938306597E-2</v>
      </c>
      <c r="AX40" s="33">
        <v>7.606199921285163E-2</v>
      </c>
      <c r="AY40" s="34">
        <v>7.607483729988776E-2</v>
      </c>
      <c r="AZ40" s="32">
        <v>0.3841655765032182</v>
      </c>
      <c r="BA40" s="33">
        <v>0.36885098759379137</v>
      </c>
      <c r="BB40" s="34">
        <v>0.35572707986932284</v>
      </c>
      <c r="BC40" s="32">
        <v>0.61798470964872021</v>
      </c>
      <c r="BD40" s="33">
        <v>0.6239020185286076</v>
      </c>
      <c r="BE40" s="34">
        <v>0.63067398788673557</v>
      </c>
      <c r="BF40" s="35">
        <v>5965967.6055101939</v>
      </c>
      <c r="BG40" s="36">
        <v>6140933.1163438903</v>
      </c>
      <c r="BH40" s="37">
        <v>6233229.6827898053</v>
      </c>
      <c r="BI40" s="32">
        <v>0.18578462666835913</v>
      </c>
      <c r="BJ40" s="33">
        <v>0.19654378223730695</v>
      </c>
      <c r="BK40" s="34">
        <v>0.19862090370992055</v>
      </c>
      <c r="BL40" s="32">
        <v>0.44470892231376913</v>
      </c>
      <c r="BM40" s="33">
        <v>0.46337749837850206</v>
      </c>
      <c r="BN40" s="34">
        <v>0.46058583360807759</v>
      </c>
      <c r="BO40" s="32">
        <v>5.1155072240489027E-3</v>
      </c>
      <c r="BP40" s="33">
        <v>5.0393563524343266E-3</v>
      </c>
      <c r="BQ40" s="34">
        <v>4.9946695301284847E-3</v>
      </c>
      <c r="BR40" s="32">
        <v>0.96480068634424077</v>
      </c>
      <c r="BS40" s="33">
        <v>0.96537136621892139</v>
      </c>
      <c r="BT40" s="34">
        <v>0.96472535387826364</v>
      </c>
      <c r="BU40" s="35">
        <v>903676203.85106385</v>
      </c>
      <c r="BV40" s="36">
        <v>871976596.15921485</v>
      </c>
      <c r="BW40" s="37">
        <v>872922422.1542443</v>
      </c>
      <c r="BX40" s="32">
        <v>0.62879953623378604</v>
      </c>
      <c r="BY40" s="33">
        <v>0.67038833655760433</v>
      </c>
      <c r="BZ40" s="34">
        <v>0.71862376762463298</v>
      </c>
      <c r="CA40" s="35">
        <v>633386815.33258677</v>
      </c>
      <c r="CB40" s="36">
        <v>618070354.42857146</v>
      </c>
      <c r="CC40" s="37">
        <v>622471218.83643889</v>
      </c>
      <c r="CD40" s="38">
        <v>613756446.95072794</v>
      </c>
      <c r="CE40" s="39">
        <v>595463918.46782982</v>
      </c>
      <c r="CF40" s="40">
        <v>597300734.73809528</v>
      </c>
      <c r="CG40" s="32">
        <v>2.1776849767445641</v>
      </c>
      <c r="CH40" s="33">
        <v>1.9234825465298029</v>
      </c>
      <c r="CI40" s="34">
        <v>2.0290038730091675</v>
      </c>
      <c r="CJ40" s="98">
        <v>4.1146668979554564</v>
      </c>
      <c r="CK40" s="99">
        <v>4.0434534809283438</v>
      </c>
      <c r="CL40" s="100">
        <v>4.0920700380614319</v>
      </c>
      <c r="CM40" s="32">
        <v>1.0532035479583668</v>
      </c>
      <c r="CN40" s="33">
        <v>1.0720812226682299</v>
      </c>
      <c r="CO40" s="34">
        <v>1.0688656121016675</v>
      </c>
      <c r="CP40" s="32">
        <v>0.75300813079568119</v>
      </c>
      <c r="CQ40" s="33">
        <v>0.73468634765682406</v>
      </c>
      <c r="CR40" s="34">
        <v>0.73522583225224503</v>
      </c>
      <c r="CS40" s="32">
        <v>0.67673162044944146</v>
      </c>
      <c r="CT40" s="33">
        <v>0.65695613448956769</v>
      </c>
      <c r="CU40" s="34">
        <v>0.65945693685094875</v>
      </c>
      <c r="CV40" s="35">
        <v>2892981.9406494959</v>
      </c>
      <c r="CW40" s="36">
        <v>1718265.0305343512</v>
      </c>
      <c r="CX40" s="37">
        <v>1473358.0786749483</v>
      </c>
      <c r="CY40" s="98">
        <v>1.5535028115794425</v>
      </c>
      <c r="CZ40" s="99">
        <v>1.5431502924818785</v>
      </c>
      <c r="DA40" s="100">
        <v>1.5608735550008743</v>
      </c>
      <c r="DB40" s="98">
        <v>2.437970595017013</v>
      </c>
      <c r="DC40" s="99">
        <v>2.4079965634760758</v>
      </c>
      <c r="DD40" s="100">
        <v>2.3775598824732045</v>
      </c>
      <c r="DE40" s="32">
        <v>0.70620427657664209</v>
      </c>
      <c r="DF40" s="33">
        <v>0.70613278672470725</v>
      </c>
      <c r="DG40" s="34">
        <v>0.70539767603292614</v>
      </c>
      <c r="DH40" s="32">
        <v>1.648772218333551E-2</v>
      </c>
      <c r="DI40" s="33">
        <v>1.2586678223532547E-2</v>
      </c>
      <c r="DJ40" s="34">
        <v>1.1604957516199626E-2</v>
      </c>
    </row>
    <row r="41" spans="1:114" x14ac:dyDescent="0.4">
      <c r="A41" s="56" t="s">
        <v>59</v>
      </c>
      <c r="B41" s="196"/>
      <c r="C41" s="57" t="s">
        <v>87</v>
      </c>
      <c r="D41" s="58">
        <v>3.378767158105931E-2</v>
      </c>
      <c r="E41" s="59">
        <v>2.7644989593494273E-2</v>
      </c>
      <c r="F41" s="60">
        <v>2.3452319155806291E-2</v>
      </c>
      <c r="G41" s="58">
        <v>3.5217363540477963E-2</v>
      </c>
      <c r="H41" s="59">
        <v>2.8427349077329321E-2</v>
      </c>
      <c r="I41" s="60">
        <v>2.5185917821102216E-2</v>
      </c>
      <c r="J41" s="58">
        <v>0.33524666314412543</v>
      </c>
      <c r="K41" s="59">
        <v>0.34036395887604809</v>
      </c>
      <c r="L41" s="60">
        <v>0.34788328992663553</v>
      </c>
      <c r="M41" s="61">
        <v>3.1720069049369086</v>
      </c>
      <c r="N41" s="62">
        <v>3.1890350714294491</v>
      </c>
      <c r="O41" s="63">
        <v>3.3883033198759893</v>
      </c>
      <c r="P41" s="98">
        <v>3.2023061496819603</v>
      </c>
      <c r="Q41" s="99">
        <v>3.13530221493341</v>
      </c>
      <c r="R41" s="100">
        <v>3.1928922036303145</v>
      </c>
      <c r="S41" s="58">
        <v>8.7375835242786026E-2</v>
      </c>
      <c r="T41" s="59">
        <v>8.0278100743792269E-2</v>
      </c>
      <c r="U41" s="60">
        <v>7.7369800788891524E-2</v>
      </c>
      <c r="V41" s="38">
        <v>39805305</v>
      </c>
      <c r="W41" s="39">
        <v>34179454</v>
      </c>
      <c r="X41" s="40">
        <v>30323461</v>
      </c>
      <c r="Y41" s="58">
        <v>3.824519755667426</v>
      </c>
      <c r="Z41" s="59">
        <v>3.4962761360263563</v>
      </c>
      <c r="AA41" s="60">
        <v>3.4788314991613483</v>
      </c>
      <c r="AB41" s="58">
        <v>0.85498220111789514</v>
      </c>
      <c r="AC41" s="59">
        <v>0.85618759569653291</v>
      </c>
      <c r="AD41" s="60">
        <v>0.85290812412629036</v>
      </c>
      <c r="AE41" s="38">
        <v>40096255</v>
      </c>
      <c r="AF41" s="39">
        <v>32353765</v>
      </c>
      <c r="AG41" s="40">
        <v>27922165</v>
      </c>
      <c r="AH41" s="38">
        <v>41507182</v>
      </c>
      <c r="AI41" s="39">
        <v>34101375</v>
      </c>
      <c r="AJ41" s="40">
        <v>30021154.5</v>
      </c>
      <c r="AK41" s="58">
        <v>0.66158243027989572</v>
      </c>
      <c r="AL41" s="59">
        <v>0.66466000994043861</v>
      </c>
      <c r="AM41" s="60">
        <v>0.66481222395560602</v>
      </c>
      <c r="AN41" s="58">
        <v>0.70893353305751439</v>
      </c>
      <c r="AO41" s="59">
        <v>0.7135618870604642</v>
      </c>
      <c r="AP41" s="60">
        <v>0.71504645950126466</v>
      </c>
      <c r="AQ41" s="58">
        <v>0.14094724039940473</v>
      </c>
      <c r="AR41" s="59">
        <v>0.14095176570146278</v>
      </c>
      <c r="AS41" s="60">
        <v>0.13937508668127629</v>
      </c>
      <c r="AT41" s="58">
        <v>0.1032830653383781</v>
      </c>
      <c r="AU41" s="59">
        <v>0.10423318058249657</v>
      </c>
      <c r="AV41" s="60">
        <v>0.1023879388125587</v>
      </c>
      <c r="AW41" s="58">
        <v>7.5860874466777445E-2</v>
      </c>
      <c r="AX41" s="59">
        <v>7.4546045464674027E-2</v>
      </c>
      <c r="AY41" s="60">
        <v>7.5174959196630253E-2</v>
      </c>
      <c r="AZ41" s="58">
        <v>0.38792534309765153</v>
      </c>
      <c r="BA41" s="59">
        <v>0.37300783892423423</v>
      </c>
      <c r="BB41" s="60">
        <v>0.35441624731856103</v>
      </c>
      <c r="BC41" s="58">
        <v>0.65910694120719615</v>
      </c>
      <c r="BD41" s="59">
        <v>0.67446568075299018</v>
      </c>
      <c r="BE41" s="60">
        <v>0.67417351670990744</v>
      </c>
      <c r="BF41" s="38">
        <v>6152993.487288136</v>
      </c>
      <c r="BG41" s="39">
        <v>6269535.4049079753</v>
      </c>
      <c r="BH41" s="40">
        <v>6370962.5257698093</v>
      </c>
      <c r="BI41" s="58">
        <v>0.13957496447702777</v>
      </c>
      <c r="BJ41" s="59">
        <v>0.1352565854747397</v>
      </c>
      <c r="BK41" s="60">
        <v>0.13578432210991875</v>
      </c>
      <c r="BL41" s="58">
        <v>0.29802397277303777</v>
      </c>
      <c r="BM41" s="59">
        <v>0.28689638946401769</v>
      </c>
      <c r="BN41" s="60">
        <v>0.29259093810371373</v>
      </c>
      <c r="BO41" s="58">
        <v>3.2696499498198143E-3</v>
      </c>
      <c r="BP41" s="59">
        <v>3.0811179261013384E-3</v>
      </c>
      <c r="BQ41" s="60">
        <v>2.955661037451378E-3</v>
      </c>
      <c r="BR41" s="58">
        <v>0.98681335265128123</v>
      </c>
      <c r="BS41" s="59">
        <v>0.98983854818167682</v>
      </c>
      <c r="BT41" s="60">
        <v>0.99043926008368821</v>
      </c>
      <c r="BU41" s="38">
        <v>808527241</v>
      </c>
      <c r="BV41" s="39">
        <v>801061135</v>
      </c>
      <c r="BW41" s="40">
        <v>779795125</v>
      </c>
      <c r="BX41" s="58">
        <v>0.39344688271630218</v>
      </c>
      <c r="BY41" s="59">
        <v>0.38905220818641612</v>
      </c>
      <c r="BZ41" s="60">
        <v>0.38935835179462297</v>
      </c>
      <c r="CA41" s="38">
        <v>538704575</v>
      </c>
      <c r="CB41" s="39">
        <v>526463723</v>
      </c>
      <c r="CC41" s="40">
        <v>530378340.5</v>
      </c>
      <c r="CD41" s="38">
        <v>528422864</v>
      </c>
      <c r="CE41" s="39">
        <v>527455575</v>
      </c>
      <c r="CF41" s="40">
        <v>521641584.5</v>
      </c>
      <c r="CG41" s="58">
        <v>2.3695356920213713</v>
      </c>
      <c r="CH41" s="59">
        <v>2.1130917541883769</v>
      </c>
      <c r="CI41" s="60">
        <v>2.1112809169292648</v>
      </c>
      <c r="CJ41" s="98">
        <v>3.4413892040874061</v>
      </c>
      <c r="CK41" s="99">
        <v>3.4425304846347564</v>
      </c>
      <c r="CL41" s="100">
        <v>3.4291711961050511</v>
      </c>
      <c r="CM41" s="58">
        <v>0.99653679042930754</v>
      </c>
      <c r="CN41" s="59">
        <v>1.0019302429331891</v>
      </c>
      <c r="CO41" s="60">
        <v>1.010051464991363</v>
      </c>
      <c r="CP41" s="58">
        <v>0.7901743436948635</v>
      </c>
      <c r="CQ41" s="59">
        <v>0.78298433842514803</v>
      </c>
      <c r="CR41" s="60">
        <v>0.7770011703309172</v>
      </c>
      <c r="CS41" s="58">
        <v>0.71336111138702163</v>
      </c>
      <c r="CT41" s="59">
        <v>0.70812323902538321</v>
      </c>
      <c r="CU41" s="60">
        <v>0.70800401781503619</v>
      </c>
      <c r="CV41" s="38">
        <v>1404330</v>
      </c>
      <c r="CW41" s="39">
        <v>1350882</v>
      </c>
      <c r="CX41" s="40">
        <v>1234776</v>
      </c>
      <c r="CY41" s="98">
        <v>1.6970083670915423</v>
      </c>
      <c r="CZ41" s="99">
        <v>1.6959126404092422</v>
      </c>
      <c r="DA41" s="100">
        <v>1.6962862107411949</v>
      </c>
      <c r="DB41" s="98">
        <v>1.5331120341264266</v>
      </c>
      <c r="DC41" s="99">
        <v>1.7654452426683216</v>
      </c>
      <c r="DD41" s="100">
        <v>1.6852674149866012</v>
      </c>
      <c r="DE41" s="58">
        <v>0.70519363677998004</v>
      </c>
      <c r="DF41" s="59">
        <v>0.70507808365850633</v>
      </c>
      <c r="DG41" s="60">
        <v>0.70323361671231277</v>
      </c>
      <c r="DH41" s="58">
        <v>1.5535991517329442E-2</v>
      </c>
      <c r="DI41" s="59">
        <v>1.278222806256667E-2</v>
      </c>
      <c r="DJ41" s="60">
        <v>1.1464838141722545E-2</v>
      </c>
    </row>
    <row r="42" spans="1:114" x14ac:dyDescent="0.4">
      <c r="A42" s="22" t="s">
        <v>71</v>
      </c>
      <c r="B42" s="194" t="s">
        <v>111</v>
      </c>
      <c r="C42" s="64" t="s">
        <v>175</v>
      </c>
      <c r="D42" s="65">
        <v>382</v>
      </c>
      <c r="E42" s="66">
        <v>409</v>
      </c>
      <c r="F42" s="67">
        <v>450</v>
      </c>
      <c r="G42" s="65">
        <v>382</v>
      </c>
      <c r="H42" s="66">
        <v>409</v>
      </c>
      <c r="I42" s="67">
        <v>450</v>
      </c>
      <c r="J42" s="65">
        <v>382</v>
      </c>
      <c r="K42" s="66">
        <v>409</v>
      </c>
      <c r="L42" s="67">
        <v>450</v>
      </c>
      <c r="M42" s="68">
        <v>382</v>
      </c>
      <c r="N42" s="69">
        <v>409</v>
      </c>
      <c r="O42" s="70">
        <v>450</v>
      </c>
      <c r="P42" s="65">
        <v>382</v>
      </c>
      <c r="Q42" s="66">
        <v>409</v>
      </c>
      <c r="R42" s="67">
        <v>450</v>
      </c>
      <c r="S42" s="65">
        <v>382</v>
      </c>
      <c r="T42" s="66">
        <v>409</v>
      </c>
      <c r="U42" s="67">
        <v>450</v>
      </c>
      <c r="V42" s="65">
        <v>382</v>
      </c>
      <c r="W42" s="66">
        <v>409</v>
      </c>
      <c r="X42" s="67">
        <v>450</v>
      </c>
      <c r="Y42" s="65">
        <v>382</v>
      </c>
      <c r="Z42" s="66">
        <v>409</v>
      </c>
      <c r="AA42" s="67">
        <v>450</v>
      </c>
      <c r="AB42" s="65">
        <v>382</v>
      </c>
      <c r="AC42" s="66">
        <v>409</v>
      </c>
      <c r="AD42" s="67">
        <v>450</v>
      </c>
      <c r="AE42" s="65">
        <v>382</v>
      </c>
      <c r="AF42" s="66">
        <v>409</v>
      </c>
      <c r="AG42" s="67">
        <v>450</v>
      </c>
      <c r="AH42" s="65">
        <v>382</v>
      </c>
      <c r="AI42" s="66">
        <v>409</v>
      </c>
      <c r="AJ42" s="67">
        <v>450</v>
      </c>
      <c r="AK42" s="65">
        <v>382</v>
      </c>
      <c r="AL42" s="66">
        <v>409</v>
      </c>
      <c r="AM42" s="67">
        <v>450</v>
      </c>
      <c r="AN42" s="65">
        <v>382</v>
      </c>
      <c r="AO42" s="66">
        <v>409</v>
      </c>
      <c r="AP42" s="67">
        <v>450</v>
      </c>
      <c r="AQ42" s="65">
        <v>382</v>
      </c>
      <c r="AR42" s="66">
        <v>409</v>
      </c>
      <c r="AS42" s="67">
        <v>450</v>
      </c>
      <c r="AT42" s="65">
        <v>382</v>
      </c>
      <c r="AU42" s="66">
        <v>409</v>
      </c>
      <c r="AV42" s="67">
        <v>450</v>
      </c>
      <c r="AW42" s="65">
        <v>382</v>
      </c>
      <c r="AX42" s="66">
        <v>409</v>
      </c>
      <c r="AY42" s="67">
        <v>450</v>
      </c>
      <c r="AZ42" s="65">
        <v>382</v>
      </c>
      <c r="BA42" s="66">
        <v>409</v>
      </c>
      <c r="BB42" s="67">
        <v>450</v>
      </c>
      <c r="BC42" s="65">
        <v>382</v>
      </c>
      <c r="BD42" s="66">
        <v>409</v>
      </c>
      <c r="BE42" s="67">
        <v>450</v>
      </c>
      <c r="BF42" s="65">
        <v>382</v>
      </c>
      <c r="BG42" s="66">
        <v>409</v>
      </c>
      <c r="BH42" s="67">
        <v>450</v>
      </c>
      <c r="BI42" s="65">
        <v>382</v>
      </c>
      <c r="BJ42" s="66">
        <v>409</v>
      </c>
      <c r="BK42" s="67">
        <v>450</v>
      </c>
      <c r="BL42" s="65">
        <v>382</v>
      </c>
      <c r="BM42" s="66">
        <v>409</v>
      </c>
      <c r="BN42" s="67">
        <v>450</v>
      </c>
      <c r="BO42" s="65">
        <v>382</v>
      </c>
      <c r="BP42" s="66">
        <v>409</v>
      </c>
      <c r="BQ42" s="67">
        <v>450</v>
      </c>
      <c r="BR42" s="65">
        <v>382</v>
      </c>
      <c r="BS42" s="66">
        <v>409</v>
      </c>
      <c r="BT42" s="67">
        <v>450</v>
      </c>
      <c r="BU42" s="65">
        <v>382</v>
      </c>
      <c r="BV42" s="66">
        <v>409</v>
      </c>
      <c r="BW42" s="67">
        <v>450</v>
      </c>
      <c r="BX42" s="65">
        <v>382</v>
      </c>
      <c r="BY42" s="66">
        <v>409</v>
      </c>
      <c r="BZ42" s="67">
        <v>450</v>
      </c>
      <c r="CA42" s="65">
        <v>382</v>
      </c>
      <c r="CB42" s="66">
        <v>409</v>
      </c>
      <c r="CC42" s="67">
        <v>450</v>
      </c>
      <c r="CD42" s="65">
        <v>382</v>
      </c>
      <c r="CE42" s="66">
        <v>409</v>
      </c>
      <c r="CF42" s="67">
        <v>450</v>
      </c>
      <c r="CG42" s="65">
        <v>382</v>
      </c>
      <c r="CH42" s="66">
        <v>409</v>
      </c>
      <c r="CI42" s="67">
        <v>450</v>
      </c>
      <c r="CJ42" s="65">
        <v>382</v>
      </c>
      <c r="CK42" s="66">
        <v>409</v>
      </c>
      <c r="CL42" s="67">
        <v>450</v>
      </c>
      <c r="CM42" s="65">
        <v>382</v>
      </c>
      <c r="CN42" s="66">
        <v>409</v>
      </c>
      <c r="CO42" s="67">
        <v>450</v>
      </c>
      <c r="CP42" s="65">
        <v>382</v>
      </c>
      <c r="CQ42" s="66">
        <v>409</v>
      </c>
      <c r="CR42" s="67">
        <v>450</v>
      </c>
      <c r="CS42" s="65">
        <v>382</v>
      </c>
      <c r="CT42" s="66">
        <v>409</v>
      </c>
      <c r="CU42" s="67">
        <v>450</v>
      </c>
      <c r="CV42" s="65">
        <v>382</v>
      </c>
      <c r="CW42" s="66">
        <v>409</v>
      </c>
      <c r="CX42" s="67">
        <v>450</v>
      </c>
      <c r="CY42" s="65">
        <v>382</v>
      </c>
      <c r="CZ42" s="66">
        <v>409</v>
      </c>
      <c r="DA42" s="67">
        <v>450</v>
      </c>
      <c r="DB42" s="65">
        <v>382</v>
      </c>
      <c r="DC42" s="66">
        <v>409</v>
      </c>
      <c r="DD42" s="67">
        <v>450</v>
      </c>
      <c r="DE42" s="65">
        <v>382</v>
      </c>
      <c r="DF42" s="66">
        <v>409</v>
      </c>
      <c r="DG42" s="67">
        <v>450</v>
      </c>
      <c r="DH42" s="65">
        <v>382</v>
      </c>
      <c r="DI42" s="66">
        <v>409</v>
      </c>
      <c r="DJ42" s="67">
        <v>450</v>
      </c>
    </row>
    <row r="43" spans="1:114" x14ac:dyDescent="0.4">
      <c r="A43" s="56"/>
      <c r="B43" s="195"/>
      <c r="C43" s="31" t="s">
        <v>86</v>
      </c>
      <c r="D43" s="32">
        <v>3.9134169866189866E-2</v>
      </c>
      <c r="E43" s="33">
        <v>3.4527775852329808E-2</v>
      </c>
      <c r="F43" s="34">
        <v>3.0328966761113543E-2</v>
      </c>
      <c r="G43" s="32">
        <v>4.0499519327844832E-2</v>
      </c>
      <c r="H43" s="33">
        <v>3.6294278654773485E-2</v>
      </c>
      <c r="I43" s="34">
        <v>3.1756136355267486E-2</v>
      </c>
      <c r="J43" s="32">
        <v>0.54024728758564722</v>
      </c>
      <c r="K43" s="33">
        <v>0.6197967305759674</v>
      </c>
      <c r="L43" s="34">
        <v>0.63939738275927116</v>
      </c>
      <c r="M43" s="111">
        <v>4.6399989313746293</v>
      </c>
      <c r="N43" s="112">
        <v>4.7691736449248623</v>
      </c>
      <c r="O43" s="113">
        <v>5.1052861690635787</v>
      </c>
      <c r="P43" s="98">
        <v>3.6231076926159389</v>
      </c>
      <c r="Q43" s="99">
        <v>3.8096703890129153</v>
      </c>
      <c r="R43" s="100">
        <v>3.8053896473329702</v>
      </c>
      <c r="S43" s="32">
        <v>9.407655790561717E-2</v>
      </c>
      <c r="T43" s="33">
        <v>9.0167357918671906E-2</v>
      </c>
      <c r="U43" s="34">
        <v>8.5883506088880707E-2</v>
      </c>
      <c r="V43" s="35">
        <v>68034392.376963347</v>
      </c>
      <c r="W43" s="36">
        <v>65043334.733496331</v>
      </c>
      <c r="X43" s="37">
        <v>55400970.19111111</v>
      </c>
      <c r="Y43" s="32">
        <v>3.3641099247250525</v>
      </c>
      <c r="Z43" s="33">
        <v>3.2590123264878588</v>
      </c>
      <c r="AA43" s="34">
        <v>3.1067933345017509</v>
      </c>
      <c r="AB43" s="32">
        <v>0.84455497342189545</v>
      </c>
      <c r="AC43" s="33">
        <v>0.84135322259218615</v>
      </c>
      <c r="AD43" s="34">
        <v>0.8440518929344083</v>
      </c>
      <c r="AE43" s="35">
        <v>67799411.913612559</v>
      </c>
      <c r="AF43" s="36">
        <v>59414809.347188264</v>
      </c>
      <c r="AG43" s="37">
        <v>52269705.206666663</v>
      </c>
      <c r="AH43" s="35">
        <v>70164861.107329845</v>
      </c>
      <c r="AI43" s="36">
        <v>62454577.320293397</v>
      </c>
      <c r="AJ43" s="37">
        <v>54729325.231111109</v>
      </c>
      <c r="AK43" s="32">
        <v>0.65003149837481067</v>
      </c>
      <c r="AL43" s="33">
        <v>0.65758879948669424</v>
      </c>
      <c r="AM43" s="34">
        <v>0.65916337172458417</v>
      </c>
      <c r="AN43" s="32">
        <v>0.6953573034839825</v>
      </c>
      <c r="AO43" s="33">
        <v>0.70210158533639166</v>
      </c>
      <c r="AP43" s="34">
        <v>0.70537890873370512</v>
      </c>
      <c r="AQ43" s="32">
        <v>0.14019265709466583</v>
      </c>
      <c r="AR43" s="33">
        <v>0.13823618819711164</v>
      </c>
      <c r="AS43" s="34">
        <v>0.1370293514579583</v>
      </c>
      <c r="AT43" s="32">
        <v>0.10487700909655871</v>
      </c>
      <c r="AU43" s="33">
        <v>0.10421277448973357</v>
      </c>
      <c r="AV43" s="34">
        <v>0.10665708907541913</v>
      </c>
      <c r="AW43" s="32">
        <v>7.5074096385733063E-2</v>
      </c>
      <c r="AX43" s="33">
        <v>7.4606635680270608E-2</v>
      </c>
      <c r="AY43" s="34">
        <v>7.5925594977225938E-2</v>
      </c>
      <c r="AZ43" s="32">
        <v>0.37947383101039017</v>
      </c>
      <c r="BA43" s="33">
        <v>0.37585785167979835</v>
      </c>
      <c r="BB43" s="34">
        <v>0.36758982006260654</v>
      </c>
      <c r="BC43" s="32">
        <v>0.63829646941326579</v>
      </c>
      <c r="BD43" s="33">
        <v>0.63191240936742199</v>
      </c>
      <c r="BE43" s="34">
        <v>0.63238009143309593</v>
      </c>
      <c r="BF43" s="35">
        <v>6045607.5858157398</v>
      </c>
      <c r="BG43" s="36">
        <v>6126540.0872010598</v>
      </c>
      <c r="BH43" s="37">
        <v>6229931.104200976</v>
      </c>
      <c r="BI43" s="32">
        <v>0.18665554960838451</v>
      </c>
      <c r="BJ43" s="33">
        <v>0.18454869514304725</v>
      </c>
      <c r="BK43" s="34">
        <v>0.18978496763873515</v>
      </c>
      <c r="BL43" s="32">
        <v>0.44035995521568955</v>
      </c>
      <c r="BM43" s="33">
        <v>0.43408080665064841</v>
      </c>
      <c r="BN43" s="34">
        <v>0.44185270359980955</v>
      </c>
      <c r="BO43" s="32">
        <v>4.9705160700974065E-3</v>
      </c>
      <c r="BP43" s="33">
        <v>4.5321113516449451E-3</v>
      </c>
      <c r="BQ43" s="34">
        <v>4.3902299405683557E-3</v>
      </c>
      <c r="BR43" s="32">
        <v>0.96935770239761321</v>
      </c>
      <c r="BS43" s="33">
        <v>0.97241960859669563</v>
      </c>
      <c r="BT43" s="34">
        <v>0.96963717414995554</v>
      </c>
      <c r="BU43" s="35">
        <v>1354637519.6649215</v>
      </c>
      <c r="BV43" s="36">
        <v>1352546208.9706602</v>
      </c>
      <c r="BW43" s="37">
        <v>1338312287.751111</v>
      </c>
      <c r="BX43" s="32">
        <v>0.58449058598632697</v>
      </c>
      <c r="BY43" s="33">
        <v>0.65676250477574305</v>
      </c>
      <c r="BZ43" s="34">
        <v>0.66809895195021918</v>
      </c>
      <c r="CA43" s="35">
        <v>900909855.40314138</v>
      </c>
      <c r="CB43" s="36">
        <v>917756793.17114913</v>
      </c>
      <c r="CC43" s="37">
        <v>897181059.63111115</v>
      </c>
      <c r="CD43" s="38">
        <v>889696816.33769631</v>
      </c>
      <c r="CE43" s="39">
        <v>905910923.14425433</v>
      </c>
      <c r="CF43" s="40">
        <v>862666236.77777779</v>
      </c>
      <c r="CG43" s="32">
        <v>2.0737902638265941</v>
      </c>
      <c r="CH43" s="33">
        <v>2.0587446883358576</v>
      </c>
      <c r="CI43" s="34">
        <v>1.9753196707030547</v>
      </c>
      <c r="CJ43" s="98">
        <v>3.9644343086966902</v>
      </c>
      <c r="CK43" s="99">
        <v>4.1480863114057982</v>
      </c>
      <c r="CL43" s="100">
        <v>4.1309498905075435</v>
      </c>
      <c r="CM43" s="32">
        <v>1.0584591533486276</v>
      </c>
      <c r="CN43" s="33">
        <v>1.052944974430928</v>
      </c>
      <c r="CO43" s="34">
        <v>1.0601148311841873</v>
      </c>
      <c r="CP43" s="32">
        <v>0.7486304026215187</v>
      </c>
      <c r="CQ43" s="33">
        <v>0.74679746280182191</v>
      </c>
      <c r="CR43" s="34">
        <v>0.74121361364791227</v>
      </c>
      <c r="CS43" s="32">
        <v>0.67214769832754628</v>
      </c>
      <c r="CT43" s="33">
        <v>0.67193044583231321</v>
      </c>
      <c r="CU43" s="34">
        <v>0.66551540564351819</v>
      </c>
      <c r="CV43" s="35">
        <v>2365449.1937172776</v>
      </c>
      <c r="CW43" s="36">
        <v>3039767.9731051344</v>
      </c>
      <c r="CX43" s="37">
        <v>2459620.0244444446</v>
      </c>
      <c r="CY43" s="98">
        <v>1.5594328183207065</v>
      </c>
      <c r="CZ43" s="99">
        <v>1.5592889293607568</v>
      </c>
      <c r="DA43" s="100">
        <v>1.5481393967860877</v>
      </c>
      <c r="DB43" s="98">
        <v>2.3581498301164765</v>
      </c>
      <c r="DC43" s="99">
        <v>2.5190541679039371</v>
      </c>
      <c r="DD43" s="100">
        <v>2.5400112029714834</v>
      </c>
      <c r="DE43" s="32">
        <v>0.70832706280358981</v>
      </c>
      <c r="DF43" s="33">
        <v>0.71095710830913417</v>
      </c>
      <c r="DG43" s="34">
        <v>0.70828390932492447</v>
      </c>
      <c r="DH43" s="32">
        <v>1.7166547388060352E-2</v>
      </c>
      <c r="DI43" s="33">
        <v>1.5430449041455203E-2</v>
      </c>
      <c r="DJ43" s="34">
        <v>1.3639924032182156E-2</v>
      </c>
    </row>
    <row r="44" spans="1:114" x14ac:dyDescent="0.4">
      <c r="A44" s="56" t="s">
        <v>71</v>
      </c>
      <c r="B44" s="196"/>
      <c r="C44" s="57" t="s">
        <v>87</v>
      </c>
      <c r="D44" s="58">
        <v>3.2330660438198308E-2</v>
      </c>
      <c r="E44" s="59">
        <v>3.0387492737508598E-2</v>
      </c>
      <c r="F44" s="60">
        <v>2.5489478341574737E-2</v>
      </c>
      <c r="G44" s="58">
        <v>3.4638410435654951E-2</v>
      </c>
      <c r="H44" s="59">
        <v>3.196608933453346E-2</v>
      </c>
      <c r="I44" s="60">
        <v>2.6293742014760313E-2</v>
      </c>
      <c r="J44" s="58">
        <v>0.31188254413682964</v>
      </c>
      <c r="K44" s="59">
        <v>0.34076883286649928</v>
      </c>
      <c r="L44" s="60">
        <v>0.36268776623047394</v>
      </c>
      <c r="M44" s="61">
        <v>3.3824055136795588</v>
      </c>
      <c r="N44" s="62">
        <v>3.2510744464703247</v>
      </c>
      <c r="O44" s="63">
        <v>3.5297495457813524</v>
      </c>
      <c r="P44" s="98">
        <v>3.0460140704533352</v>
      </c>
      <c r="Q44" s="99">
        <v>3.2336759381172735</v>
      </c>
      <c r="R44" s="100">
        <v>3.214980880913116</v>
      </c>
      <c r="S44" s="58">
        <v>8.7414931010041386E-2</v>
      </c>
      <c r="T44" s="59">
        <v>8.4888483157245856E-2</v>
      </c>
      <c r="U44" s="60">
        <v>8.0812596532161024E-2</v>
      </c>
      <c r="V44" s="38">
        <v>56933035</v>
      </c>
      <c r="W44" s="39">
        <v>53068490</v>
      </c>
      <c r="X44" s="40">
        <v>45306052</v>
      </c>
      <c r="Y44" s="58">
        <v>3.5946145820266828</v>
      </c>
      <c r="Z44" s="59">
        <v>3.5169960826099325</v>
      </c>
      <c r="AA44" s="60">
        <v>3.3130598602971779</v>
      </c>
      <c r="AB44" s="58">
        <v>0.85284337316808845</v>
      </c>
      <c r="AC44" s="59">
        <v>0.85107434566353868</v>
      </c>
      <c r="AD44" s="60">
        <v>0.848987767353375</v>
      </c>
      <c r="AE44" s="38">
        <v>56520811</v>
      </c>
      <c r="AF44" s="39">
        <v>50775433</v>
      </c>
      <c r="AG44" s="40">
        <v>44519088.5</v>
      </c>
      <c r="AH44" s="38">
        <v>61240623.5</v>
      </c>
      <c r="AI44" s="39">
        <v>53378492</v>
      </c>
      <c r="AJ44" s="40">
        <v>45939432.5</v>
      </c>
      <c r="AK44" s="58">
        <v>0.65928560963629135</v>
      </c>
      <c r="AL44" s="59">
        <v>0.6629641463410495</v>
      </c>
      <c r="AM44" s="60">
        <v>0.66067940138878511</v>
      </c>
      <c r="AN44" s="58">
        <v>0.70544205482014033</v>
      </c>
      <c r="AO44" s="59">
        <v>0.70982532420539945</v>
      </c>
      <c r="AP44" s="60">
        <v>0.71170236889022231</v>
      </c>
      <c r="AQ44" s="58">
        <v>0.1403339121886242</v>
      </c>
      <c r="AR44" s="59">
        <v>0.13849957637385785</v>
      </c>
      <c r="AS44" s="60">
        <v>0.13728995858392928</v>
      </c>
      <c r="AT44" s="58">
        <v>0.10019577208573069</v>
      </c>
      <c r="AU44" s="59">
        <v>0.10110389659534967</v>
      </c>
      <c r="AV44" s="60">
        <v>0.10083270039587128</v>
      </c>
      <c r="AW44" s="58">
        <v>7.41661652627503E-2</v>
      </c>
      <c r="AX44" s="59">
        <v>7.3814787272087734E-2</v>
      </c>
      <c r="AY44" s="60">
        <v>7.376121688186707E-2</v>
      </c>
      <c r="AZ44" s="58">
        <v>0.36984042379302801</v>
      </c>
      <c r="BA44" s="59">
        <v>0.37096823827262443</v>
      </c>
      <c r="BB44" s="60">
        <v>0.36352575340005711</v>
      </c>
      <c r="BC44" s="58">
        <v>0.63920733611996883</v>
      </c>
      <c r="BD44" s="59">
        <v>0.65940312043002258</v>
      </c>
      <c r="BE44" s="60">
        <v>0.66259721216260747</v>
      </c>
      <c r="BF44" s="38">
        <v>6140092.2936600633</v>
      </c>
      <c r="BG44" s="39">
        <v>6245933.0120056495</v>
      </c>
      <c r="BH44" s="40">
        <v>6355336.3140621437</v>
      </c>
      <c r="BI44" s="58">
        <v>0.14071930938536703</v>
      </c>
      <c r="BJ44" s="59">
        <v>0.14402661631678021</v>
      </c>
      <c r="BK44" s="60">
        <v>0.14368720221957973</v>
      </c>
      <c r="BL44" s="58">
        <v>0.30179262265845758</v>
      </c>
      <c r="BM44" s="59">
        <v>0.30533606249893536</v>
      </c>
      <c r="BN44" s="60">
        <v>0.28307558090822205</v>
      </c>
      <c r="BO44" s="58">
        <v>3.3606297593481212E-3</v>
      </c>
      <c r="BP44" s="59">
        <v>3.0113908255904368E-3</v>
      </c>
      <c r="BQ44" s="60">
        <v>2.8062694364748104E-3</v>
      </c>
      <c r="BR44" s="58">
        <v>0.9886538692602207</v>
      </c>
      <c r="BS44" s="59">
        <v>0.9895089301009522</v>
      </c>
      <c r="BT44" s="60">
        <v>0.98918927982074067</v>
      </c>
      <c r="BU44" s="38">
        <v>1169588213.5</v>
      </c>
      <c r="BV44" s="39">
        <v>1205984613</v>
      </c>
      <c r="BW44" s="40">
        <v>1175577773</v>
      </c>
      <c r="BX44" s="58">
        <v>0.36396643498338943</v>
      </c>
      <c r="BY44" s="59">
        <v>0.3663637916283416</v>
      </c>
      <c r="BZ44" s="60">
        <v>0.39164194569135358</v>
      </c>
      <c r="CA44" s="38">
        <v>756282922.5</v>
      </c>
      <c r="CB44" s="39">
        <v>759083864</v>
      </c>
      <c r="CC44" s="40">
        <v>738543250</v>
      </c>
      <c r="CD44" s="38">
        <v>755984138</v>
      </c>
      <c r="CE44" s="39">
        <v>774447021</v>
      </c>
      <c r="CF44" s="40">
        <v>754794885.5</v>
      </c>
      <c r="CG44" s="58">
        <v>2.2475247298517402</v>
      </c>
      <c r="CH44" s="59">
        <v>2.1718422554659242</v>
      </c>
      <c r="CI44" s="60">
        <v>2.0260086983824523</v>
      </c>
      <c r="CJ44" s="98">
        <v>3.3448403334581975</v>
      </c>
      <c r="CK44" s="99">
        <v>3.5464717818767593</v>
      </c>
      <c r="CL44" s="100">
        <v>3.5257371591964279</v>
      </c>
      <c r="CM44" s="58">
        <v>1.0061196185863079</v>
      </c>
      <c r="CN44" s="59">
        <v>1.0021218106051157</v>
      </c>
      <c r="CO44" s="60">
        <v>1.0036799597864086</v>
      </c>
      <c r="CP44" s="58">
        <v>0.78347300093512739</v>
      </c>
      <c r="CQ44" s="59">
        <v>0.78203179665848044</v>
      </c>
      <c r="CR44" s="60">
        <v>0.76940029836394452</v>
      </c>
      <c r="CS44" s="58">
        <v>0.70738805112828318</v>
      </c>
      <c r="CT44" s="59">
        <v>0.70344790907441224</v>
      </c>
      <c r="CU44" s="60">
        <v>0.69204599761069252</v>
      </c>
      <c r="CV44" s="38">
        <v>2727912.5</v>
      </c>
      <c r="CW44" s="39">
        <v>2764300</v>
      </c>
      <c r="CX44" s="40">
        <v>2394638</v>
      </c>
      <c r="CY44" s="98">
        <v>1.7133402513799934</v>
      </c>
      <c r="CZ44" s="99">
        <v>1.6968157383712614</v>
      </c>
      <c r="DA44" s="100">
        <v>1.6934399890012715</v>
      </c>
      <c r="DB44" s="98">
        <v>1.6502586515344091</v>
      </c>
      <c r="DC44" s="99">
        <v>1.863311169771918</v>
      </c>
      <c r="DD44" s="100">
        <v>1.7396356584258994</v>
      </c>
      <c r="DE44" s="58">
        <v>0.71088221991710454</v>
      </c>
      <c r="DF44" s="59">
        <v>0.7111472722457346</v>
      </c>
      <c r="DG44" s="60">
        <v>0.70744252430871835</v>
      </c>
      <c r="DH44" s="58">
        <v>1.4659565499106178E-2</v>
      </c>
      <c r="DI44" s="59">
        <v>1.4348202114125973E-2</v>
      </c>
      <c r="DJ44" s="60">
        <v>1.2287803462280476E-2</v>
      </c>
    </row>
    <row r="45" spans="1:114" x14ac:dyDescent="0.4">
      <c r="A45" s="22" t="s">
        <v>70</v>
      </c>
      <c r="B45" s="194" t="s">
        <v>112</v>
      </c>
      <c r="C45" s="64" t="s">
        <v>175</v>
      </c>
      <c r="D45" s="65">
        <v>179</v>
      </c>
      <c r="E45" s="66">
        <v>209</v>
      </c>
      <c r="F45" s="67">
        <v>207</v>
      </c>
      <c r="G45" s="65">
        <v>179</v>
      </c>
      <c r="H45" s="66">
        <v>209</v>
      </c>
      <c r="I45" s="67">
        <v>207</v>
      </c>
      <c r="J45" s="65">
        <v>179</v>
      </c>
      <c r="K45" s="66">
        <v>209</v>
      </c>
      <c r="L45" s="67">
        <v>207</v>
      </c>
      <c r="M45" s="68">
        <v>179</v>
      </c>
      <c r="N45" s="69">
        <v>209</v>
      </c>
      <c r="O45" s="70">
        <v>207</v>
      </c>
      <c r="P45" s="65">
        <v>179</v>
      </c>
      <c r="Q45" s="66">
        <v>209</v>
      </c>
      <c r="R45" s="67">
        <v>207</v>
      </c>
      <c r="S45" s="65">
        <v>179</v>
      </c>
      <c r="T45" s="66">
        <v>209</v>
      </c>
      <c r="U45" s="67">
        <v>207</v>
      </c>
      <c r="V45" s="65">
        <v>179</v>
      </c>
      <c r="W45" s="66">
        <v>209</v>
      </c>
      <c r="X45" s="67">
        <v>207</v>
      </c>
      <c r="Y45" s="65">
        <v>179</v>
      </c>
      <c r="Z45" s="66">
        <v>209</v>
      </c>
      <c r="AA45" s="67">
        <v>207</v>
      </c>
      <c r="AB45" s="65">
        <v>179</v>
      </c>
      <c r="AC45" s="66">
        <v>209</v>
      </c>
      <c r="AD45" s="67">
        <v>207</v>
      </c>
      <c r="AE45" s="65">
        <v>179</v>
      </c>
      <c r="AF45" s="66">
        <v>209</v>
      </c>
      <c r="AG45" s="67">
        <v>207</v>
      </c>
      <c r="AH45" s="65">
        <v>179</v>
      </c>
      <c r="AI45" s="66">
        <v>209</v>
      </c>
      <c r="AJ45" s="67">
        <v>207</v>
      </c>
      <c r="AK45" s="65">
        <v>179</v>
      </c>
      <c r="AL45" s="66">
        <v>209</v>
      </c>
      <c r="AM45" s="67">
        <v>207</v>
      </c>
      <c r="AN45" s="65">
        <v>179</v>
      </c>
      <c r="AO45" s="66">
        <v>209</v>
      </c>
      <c r="AP45" s="67">
        <v>207</v>
      </c>
      <c r="AQ45" s="65">
        <v>179</v>
      </c>
      <c r="AR45" s="66">
        <v>209</v>
      </c>
      <c r="AS45" s="67">
        <v>207</v>
      </c>
      <c r="AT45" s="65">
        <v>179</v>
      </c>
      <c r="AU45" s="66">
        <v>209</v>
      </c>
      <c r="AV45" s="67">
        <v>207</v>
      </c>
      <c r="AW45" s="65">
        <v>179</v>
      </c>
      <c r="AX45" s="66">
        <v>209</v>
      </c>
      <c r="AY45" s="67">
        <v>207</v>
      </c>
      <c r="AZ45" s="65">
        <v>179</v>
      </c>
      <c r="BA45" s="66">
        <v>209</v>
      </c>
      <c r="BB45" s="67">
        <v>207</v>
      </c>
      <c r="BC45" s="65">
        <v>179</v>
      </c>
      <c r="BD45" s="66">
        <v>209</v>
      </c>
      <c r="BE45" s="67">
        <v>207</v>
      </c>
      <c r="BF45" s="65">
        <v>179</v>
      </c>
      <c r="BG45" s="66">
        <v>209</v>
      </c>
      <c r="BH45" s="67">
        <v>207</v>
      </c>
      <c r="BI45" s="65">
        <v>179</v>
      </c>
      <c r="BJ45" s="66">
        <v>209</v>
      </c>
      <c r="BK45" s="67">
        <v>207</v>
      </c>
      <c r="BL45" s="65">
        <v>179</v>
      </c>
      <c r="BM45" s="66">
        <v>209</v>
      </c>
      <c r="BN45" s="67">
        <v>207</v>
      </c>
      <c r="BO45" s="65">
        <v>179</v>
      </c>
      <c r="BP45" s="66">
        <v>209</v>
      </c>
      <c r="BQ45" s="67">
        <v>207</v>
      </c>
      <c r="BR45" s="65">
        <v>179</v>
      </c>
      <c r="BS45" s="66">
        <v>209</v>
      </c>
      <c r="BT45" s="67">
        <v>207</v>
      </c>
      <c r="BU45" s="65">
        <v>179</v>
      </c>
      <c r="BV45" s="66">
        <v>209</v>
      </c>
      <c r="BW45" s="67">
        <v>207</v>
      </c>
      <c r="BX45" s="65">
        <v>179</v>
      </c>
      <c r="BY45" s="66">
        <v>209</v>
      </c>
      <c r="BZ45" s="67">
        <v>207</v>
      </c>
      <c r="CA45" s="65">
        <v>179</v>
      </c>
      <c r="CB45" s="66">
        <v>209</v>
      </c>
      <c r="CC45" s="67">
        <v>207</v>
      </c>
      <c r="CD45" s="65">
        <v>179</v>
      </c>
      <c r="CE45" s="66">
        <v>209</v>
      </c>
      <c r="CF45" s="67">
        <v>207</v>
      </c>
      <c r="CG45" s="65">
        <v>179</v>
      </c>
      <c r="CH45" s="66">
        <v>209</v>
      </c>
      <c r="CI45" s="67">
        <v>207</v>
      </c>
      <c r="CJ45" s="65">
        <v>179</v>
      </c>
      <c r="CK45" s="66">
        <v>209</v>
      </c>
      <c r="CL45" s="67">
        <v>207</v>
      </c>
      <c r="CM45" s="65">
        <v>179</v>
      </c>
      <c r="CN45" s="66">
        <v>209</v>
      </c>
      <c r="CO45" s="67">
        <v>207</v>
      </c>
      <c r="CP45" s="65">
        <v>179</v>
      </c>
      <c r="CQ45" s="66">
        <v>209</v>
      </c>
      <c r="CR45" s="67">
        <v>207</v>
      </c>
      <c r="CS45" s="65">
        <v>179</v>
      </c>
      <c r="CT45" s="66">
        <v>209</v>
      </c>
      <c r="CU45" s="67">
        <v>207</v>
      </c>
      <c r="CV45" s="65">
        <v>179</v>
      </c>
      <c r="CW45" s="66">
        <v>209</v>
      </c>
      <c r="CX45" s="67">
        <v>207</v>
      </c>
      <c r="CY45" s="65">
        <v>179</v>
      </c>
      <c r="CZ45" s="66">
        <v>209</v>
      </c>
      <c r="DA45" s="67">
        <v>207</v>
      </c>
      <c r="DB45" s="65">
        <v>179</v>
      </c>
      <c r="DC45" s="66">
        <v>209</v>
      </c>
      <c r="DD45" s="67">
        <v>207</v>
      </c>
      <c r="DE45" s="65">
        <v>179</v>
      </c>
      <c r="DF45" s="66">
        <v>209</v>
      </c>
      <c r="DG45" s="67">
        <v>207</v>
      </c>
      <c r="DH45" s="65">
        <v>179</v>
      </c>
      <c r="DI45" s="66">
        <v>209</v>
      </c>
      <c r="DJ45" s="67">
        <v>207</v>
      </c>
    </row>
    <row r="46" spans="1:114" x14ac:dyDescent="0.4">
      <c r="A46" s="56"/>
      <c r="B46" s="195"/>
      <c r="C46" s="31" t="s">
        <v>86</v>
      </c>
      <c r="D46" s="32">
        <v>2.9411603329245219E-2</v>
      </c>
      <c r="E46" s="33">
        <v>3.1968169186640139E-2</v>
      </c>
      <c r="F46" s="34">
        <v>3.0740660557376169E-2</v>
      </c>
      <c r="G46" s="32">
        <v>3.1542455762697971E-2</v>
      </c>
      <c r="H46" s="33">
        <v>3.3395673684989698E-2</v>
      </c>
      <c r="I46" s="34">
        <v>3.2022934660660786E-2</v>
      </c>
      <c r="J46" s="32">
        <v>0.67467661177989746</v>
      </c>
      <c r="K46" s="33">
        <v>0.63893986175126383</v>
      </c>
      <c r="L46" s="34">
        <v>0.55184137209195139</v>
      </c>
      <c r="M46" s="111">
        <v>5.8067250991878279</v>
      </c>
      <c r="N46" s="112">
        <v>5.4353174345504263</v>
      </c>
      <c r="O46" s="113">
        <v>4.9713996458161125</v>
      </c>
      <c r="P46" s="98">
        <v>3.3709583648484709</v>
      </c>
      <c r="Q46" s="99">
        <v>3.306255057821796</v>
      </c>
      <c r="R46" s="100">
        <v>3.4423386477751676</v>
      </c>
      <c r="S46" s="32">
        <v>8.3346092766448707E-2</v>
      </c>
      <c r="T46" s="33">
        <v>8.3496621138324525E-2</v>
      </c>
      <c r="U46" s="34">
        <v>8.4738017787857417E-2</v>
      </c>
      <c r="V46" s="35">
        <v>62380507.217877097</v>
      </c>
      <c r="W46" s="36">
        <v>66971355.669856459</v>
      </c>
      <c r="X46" s="37">
        <v>68526937.227053136</v>
      </c>
      <c r="Y46" s="32">
        <v>2.8607102570048588</v>
      </c>
      <c r="Z46" s="33">
        <v>2.7547936617998117</v>
      </c>
      <c r="AA46" s="34">
        <v>3.049046613590741</v>
      </c>
      <c r="AB46" s="32">
        <v>0.86239166556581237</v>
      </c>
      <c r="AC46" s="33">
        <v>0.86026575392123328</v>
      </c>
      <c r="AD46" s="34">
        <v>0.85130753445012464</v>
      </c>
      <c r="AE46" s="35">
        <v>65542050.798882678</v>
      </c>
      <c r="AF46" s="36">
        <v>70969100.062200963</v>
      </c>
      <c r="AG46" s="37">
        <v>68274872.966183573</v>
      </c>
      <c r="AH46" s="35">
        <v>70290531.759776533</v>
      </c>
      <c r="AI46" s="36">
        <v>74138149.531100482</v>
      </c>
      <c r="AJ46" s="37">
        <v>71122798.15458937</v>
      </c>
      <c r="AK46" s="32">
        <v>0.65990859689498149</v>
      </c>
      <c r="AL46" s="33">
        <v>0.65770584557740419</v>
      </c>
      <c r="AM46" s="34">
        <v>0.6677197567622225</v>
      </c>
      <c r="AN46" s="32">
        <v>0.70520183067013043</v>
      </c>
      <c r="AO46" s="33">
        <v>0.7044955557872884</v>
      </c>
      <c r="AP46" s="34">
        <v>0.71294735793204345</v>
      </c>
      <c r="AQ46" s="32">
        <v>0.13962952364851125</v>
      </c>
      <c r="AR46" s="33">
        <v>0.13893438089625706</v>
      </c>
      <c r="AS46" s="34">
        <v>0.13888745789649709</v>
      </c>
      <c r="AT46" s="32">
        <v>0.11065081748282173</v>
      </c>
      <c r="AU46" s="33">
        <v>0.10928657093201331</v>
      </c>
      <c r="AV46" s="34">
        <v>0.10589323632091123</v>
      </c>
      <c r="AW46" s="32">
        <v>7.3175257374462552E-2</v>
      </c>
      <c r="AX46" s="33">
        <v>7.3054973379830621E-2</v>
      </c>
      <c r="AY46" s="34">
        <v>7.4237702539081948E-2</v>
      </c>
      <c r="AZ46" s="32">
        <v>0.3727761893251369</v>
      </c>
      <c r="BA46" s="33">
        <v>0.3731780650291332</v>
      </c>
      <c r="BB46" s="34">
        <v>0.37112976499947481</v>
      </c>
      <c r="BC46" s="32">
        <v>0.63029636449329307</v>
      </c>
      <c r="BD46" s="33">
        <v>0.63783249787241858</v>
      </c>
      <c r="BE46" s="34">
        <v>0.65544739043073863</v>
      </c>
      <c r="BF46" s="35">
        <v>2404904.1471503745</v>
      </c>
      <c r="BG46" s="36">
        <v>6360742.0812110621</v>
      </c>
      <c r="BH46" s="37">
        <v>6394096.9694907954</v>
      </c>
      <c r="BI46" s="32">
        <v>0.2111547649049865</v>
      </c>
      <c r="BJ46" s="33">
        <v>0.20402969746647273</v>
      </c>
      <c r="BK46" s="34">
        <v>0.19259790781990579</v>
      </c>
      <c r="BL46" s="32">
        <v>0.48695732966671396</v>
      </c>
      <c r="BM46" s="33">
        <v>0.45834871517679082</v>
      </c>
      <c r="BN46" s="34">
        <v>0.42526482821083222</v>
      </c>
      <c r="BO46" s="32">
        <v>5.3815013327228583E-3</v>
      </c>
      <c r="BP46" s="33">
        <v>5.2168757946709108E-3</v>
      </c>
      <c r="BQ46" s="34">
        <v>4.8484878622431947E-3</v>
      </c>
      <c r="BR46" s="32">
        <v>0.97145704481428885</v>
      </c>
      <c r="BS46" s="33">
        <v>0.97104891735127896</v>
      </c>
      <c r="BT46" s="34">
        <v>0.96719203311498769</v>
      </c>
      <c r="BU46" s="35">
        <v>1573179194.3463688</v>
      </c>
      <c r="BV46" s="36">
        <v>1540559474.1770334</v>
      </c>
      <c r="BW46" s="37">
        <v>1594742110.9516909</v>
      </c>
      <c r="BX46" s="32">
        <v>0.72646302618481895</v>
      </c>
      <c r="BY46" s="33">
        <v>0.67588499342800334</v>
      </c>
      <c r="BZ46" s="34">
        <v>0.58606395411059575</v>
      </c>
      <c r="CA46" s="35">
        <v>1070255900.7597766</v>
      </c>
      <c r="CB46" s="36">
        <v>1043871758.4210526</v>
      </c>
      <c r="CC46" s="37">
        <v>1077952670.0289855</v>
      </c>
      <c r="CD46" s="38">
        <v>1012801757.9441341</v>
      </c>
      <c r="CE46" s="39">
        <v>996054180.28229666</v>
      </c>
      <c r="CF46" s="40">
        <v>1050713848.057971</v>
      </c>
      <c r="CG46" s="32">
        <v>1.7428933883715381</v>
      </c>
      <c r="CH46" s="33">
        <v>1.6657652967548606</v>
      </c>
      <c r="CI46" s="34">
        <v>1.9198337466317115</v>
      </c>
      <c r="CJ46" s="98">
        <v>3.6548840080594931</v>
      </c>
      <c r="CK46" s="99">
        <v>3.5719064764601942</v>
      </c>
      <c r="CL46" s="100">
        <v>3.7256811258887295</v>
      </c>
      <c r="CM46" s="32">
        <v>1.1141588767804407</v>
      </c>
      <c r="CN46" s="33">
        <v>1.103150211110081</v>
      </c>
      <c r="CO46" s="34">
        <v>1.0777926262073094</v>
      </c>
      <c r="CP46" s="32">
        <v>0.7180903004615804</v>
      </c>
      <c r="CQ46" s="33">
        <v>0.72263239453719419</v>
      </c>
      <c r="CR46" s="34">
        <v>0.73638359361466588</v>
      </c>
      <c r="CS46" s="32">
        <v>0.63348462001356087</v>
      </c>
      <c r="CT46" s="33">
        <v>0.63701142124790722</v>
      </c>
      <c r="CU46" s="34">
        <v>0.6563052548283167</v>
      </c>
      <c r="CV46" s="35">
        <v>4748480.9608938545</v>
      </c>
      <c r="CW46" s="36">
        <v>3169049.4688995215</v>
      </c>
      <c r="CX46" s="37">
        <v>2847925.1884057969</v>
      </c>
      <c r="CY46" s="98">
        <v>1.5878872034164346</v>
      </c>
      <c r="CZ46" s="99">
        <v>1.5846444905478756</v>
      </c>
      <c r="DA46" s="100">
        <v>1.5343582464958159</v>
      </c>
      <c r="DB46" s="98">
        <v>2.3821266271162505</v>
      </c>
      <c r="DC46" s="99">
        <v>2.9719650848878434</v>
      </c>
      <c r="DD46" s="100">
        <v>2.3370472078245164</v>
      </c>
      <c r="DE46" s="32">
        <v>0.70379935484087341</v>
      </c>
      <c r="DF46" s="33">
        <v>0.70596989346835304</v>
      </c>
      <c r="DG46" s="34">
        <v>0.70851313478749933</v>
      </c>
      <c r="DH46" s="32">
        <v>1.3677460888938531E-2</v>
      </c>
      <c r="DI46" s="33">
        <v>1.4865775714042004E-2</v>
      </c>
      <c r="DJ46" s="34">
        <v>1.4502845776935835E-2</v>
      </c>
    </row>
    <row r="47" spans="1:114" x14ac:dyDescent="0.4">
      <c r="A47" s="56" t="s">
        <v>70</v>
      </c>
      <c r="B47" s="196"/>
      <c r="C47" s="57" t="s">
        <v>87</v>
      </c>
      <c r="D47" s="58">
        <v>2.9945738347701586E-2</v>
      </c>
      <c r="E47" s="59">
        <v>2.9663139719290781E-2</v>
      </c>
      <c r="F47" s="60">
        <v>2.7556497240767457E-2</v>
      </c>
      <c r="G47" s="58">
        <v>3.3339366927672663E-2</v>
      </c>
      <c r="H47" s="59">
        <v>3.1091197226082324E-2</v>
      </c>
      <c r="I47" s="60">
        <v>2.8659787092985851E-2</v>
      </c>
      <c r="J47" s="58">
        <v>0.3614611197968598</v>
      </c>
      <c r="K47" s="59">
        <v>0.36900983184528474</v>
      </c>
      <c r="L47" s="60">
        <v>0.37292064229896793</v>
      </c>
      <c r="M47" s="61">
        <v>4.2472047799434147</v>
      </c>
      <c r="N47" s="62">
        <v>3.8796537256016621</v>
      </c>
      <c r="O47" s="63">
        <v>3.4462365357869036</v>
      </c>
      <c r="P47" s="98">
        <v>2.8772346441498406</v>
      </c>
      <c r="Q47" s="99">
        <v>2.9680786770882621</v>
      </c>
      <c r="R47" s="100">
        <v>2.9749850067500363</v>
      </c>
      <c r="S47" s="58">
        <v>7.9855629921401952E-2</v>
      </c>
      <c r="T47" s="59">
        <v>7.890964766376056E-2</v>
      </c>
      <c r="U47" s="60">
        <v>7.798885442021361E-2</v>
      </c>
      <c r="V47" s="38">
        <v>73383601</v>
      </c>
      <c r="W47" s="39">
        <v>64312403</v>
      </c>
      <c r="X47" s="40">
        <v>58348166</v>
      </c>
      <c r="Y47" s="58">
        <v>3.1453478794736873</v>
      </c>
      <c r="Z47" s="59">
        <v>3.1088993613020732</v>
      </c>
      <c r="AA47" s="60">
        <v>3.2423879389207562</v>
      </c>
      <c r="AB47" s="58">
        <v>0.86616709479023513</v>
      </c>
      <c r="AC47" s="59">
        <v>0.86286472094614886</v>
      </c>
      <c r="AD47" s="60">
        <v>0.85880922892445832</v>
      </c>
      <c r="AE47" s="38">
        <v>68174831</v>
      </c>
      <c r="AF47" s="39">
        <v>65756849</v>
      </c>
      <c r="AG47" s="40">
        <v>60518512</v>
      </c>
      <c r="AH47" s="38">
        <v>73464591</v>
      </c>
      <c r="AI47" s="39">
        <v>69290864</v>
      </c>
      <c r="AJ47" s="40">
        <v>64728167</v>
      </c>
      <c r="AK47" s="58">
        <v>0.66289514022435636</v>
      </c>
      <c r="AL47" s="59">
        <v>0.6621455141266569</v>
      </c>
      <c r="AM47" s="60">
        <v>0.66784836734437281</v>
      </c>
      <c r="AN47" s="58">
        <v>0.70795027216269035</v>
      </c>
      <c r="AO47" s="59">
        <v>0.70881096241430108</v>
      </c>
      <c r="AP47" s="60">
        <v>0.71034060209663974</v>
      </c>
      <c r="AQ47" s="58">
        <v>0.13787102644274024</v>
      </c>
      <c r="AR47" s="59">
        <v>0.13856594394106497</v>
      </c>
      <c r="AS47" s="60">
        <v>0.13867345895986516</v>
      </c>
      <c r="AT47" s="58">
        <v>0.10580356444032722</v>
      </c>
      <c r="AU47" s="59">
        <v>0.10422220144698909</v>
      </c>
      <c r="AV47" s="60">
        <v>0.10100811547642921</v>
      </c>
      <c r="AW47" s="58">
        <v>7.1435658091828599E-2</v>
      </c>
      <c r="AX47" s="59">
        <v>7.1612720122314177E-2</v>
      </c>
      <c r="AY47" s="60">
        <v>7.2328743458882863E-2</v>
      </c>
      <c r="AZ47" s="58">
        <v>0.39024365389101595</v>
      </c>
      <c r="BA47" s="59">
        <v>0.37645627207746435</v>
      </c>
      <c r="BB47" s="60">
        <v>0.36950014284926275</v>
      </c>
      <c r="BC47" s="58">
        <v>0.6650773040165302</v>
      </c>
      <c r="BD47" s="59">
        <v>0.65943293132969072</v>
      </c>
      <c r="BE47" s="60">
        <v>0.68010865677170929</v>
      </c>
      <c r="BF47" s="38">
        <v>6262495.6169199357</v>
      </c>
      <c r="BG47" s="39">
        <v>6347356.3878437048</v>
      </c>
      <c r="BH47" s="40">
        <v>6402888.022554419</v>
      </c>
      <c r="BI47" s="58">
        <v>0.16551396239274466</v>
      </c>
      <c r="BJ47" s="59">
        <v>0.15658220714314949</v>
      </c>
      <c r="BK47" s="60">
        <v>0.15462446505162275</v>
      </c>
      <c r="BL47" s="58">
        <v>0.36370000984135636</v>
      </c>
      <c r="BM47" s="59">
        <v>0.32420297736238213</v>
      </c>
      <c r="BN47" s="60">
        <v>0.30517437832256233</v>
      </c>
      <c r="BO47" s="58">
        <v>3.5857397217171428E-3</v>
      </c>
      <c r="BP47" s="59">
        <v>3.4983918976507948E-3</v>
      </c>
      <c r="BQ47" s="60">
        <v>3.3998947528485618E-3</v>
      </c>
      <c r="BR47" s="58">
        <v>0.98702148527012223</v>
      </c>
      <c r="BS47" s="59">
        <v>0.98846755316363033</v>
      </c>
      <c r="BT47" s="60">
        <v>0.98965479516749311</v>
      </c>
      <c r="BU47" s="38">
        <v>1447628633</v>
      </c>
      <c r="BV47" s="39">
        <v>1396430835</v>
      </c>
      <c r="BW47" s="40">
        <v>1410519473</v>
      </c>
      <c r="BX47" s="58">
        <v>0.41999023602850249</v>
      </c>
      <c r="BY47" s="59">
        <v>0.40786483906677945</v>
      </c>
      <c r="BZ47" s="60">
        <v>0.40748421543220942</v>
      </c>
      <c r="CA47" s="38">
        <v>889366540</v>
      </c>
      <c r="CB47" s="39">
        <v>905087216</v>
      </c>
      <c r="CC47" s="40">
        <v>922313553</v>
      </c>
      <c r="CD47" s="38">
        <v>866660956</v>
      </c>
      <c r="CE47" s="39">
        <v>892108844</v>
      </c>
      <c r="CF47" s="40">
        <v>946959026</v>
      </c>
      <c r="CG47" s="58">
        <v>1.8483274801717839</v>
      </c>
      <c r="CH47" s="59">
        <v>1.839041330125879</v>
      </c>
      <c r="CI47" s="60">
        <v>2.1022396748709027</v>
      </c>
      <c r="CJ47" s="98">
        <v>3.1520610115494869</v>
      </c>
      <c r="CK47" s="99">
        <v>3.2452965098132402</v>
      </c>
      <c r="CL47" s="100">
        <v>3.384775337811909</v>
      </c>
      <c r="CM47" s="58">
        <v>1.0385979307024951</v>
      </c>
      <c r="CN47" s="59">
        <v>1.027586162158902</v>
      </c>
      <c r="CO47" s="60">
        <v>1.0313696683884905</v>
      </c>
      <c r="CP47" s="58">
        <v>0.76532441662508965</v>
      </c>
      <c r="CQ47" s="59">
        <v>0.76587828950084691</v>
      </c>
      <c r="CR47" s="60">
        <v>0.77007833616318877</v>
      </c>
      <c r="CS47" s="58">
        <v>0.65902655002737598</v>
      </c>
      <c r="CT47" s="59">
        <v>0.68826362606812808</v>
      </c>
      <c r="CU47" s="60">
        <v>0.6946428485813072</v>
      </c>
      <c r="CV47" s="38">
        <v>5110141</v>
      </c>
      <c r="CW47" s="39">
        <v>2903057</v>
      </c>
      <c r="CX47" s="40">
        <v>2805922</v>
      </c>
      <c r="CY47" s="98">
        <v>1.7402441880927391</v>
      </c>
      <c r="CZ47" s="99">
        <v>1.7003723450768942</v>
      </c>
      <c r="DA47" s="100">
        <v>1.6808315225727177</v>
      </c>
      <c r="DB47" s="98">
        <v>1.7280748474776324</v>
      </c>
      <c r="DC47" s="99">
        <v>1.8481342959314186</v>
      </c>
      <c r="DD47" s="100">
        <v>1.7665889831457227</v>
      </c>
      <c r="DE47" s="58">
        <v>0.7117212161058023</v>
      </c>
      <c r="DF47" s="59">
        <v>0.70739566594081127</v>
      </c>
      <c r="DG47" s="60">
        <v>0.70924091352262619</v>
      </c>
      <c r="DH47" s="58">
        <v>1.524065060163288E-2</v>
      </c>
      <c r="DI47" s="59">
        <v>1.4185758539869163E-2</v>
      </c>
      <c r="DJ47" s="60">
        <v>1.3747849424867571E-2</v>
      </c>
    </row>
    <row r="48" spans="1:114" x14ac:dyDescent="0.4">
      <c r="A48" s="22" t="s">
        <v>74</v>
      </c>
      <c r="B48" s="194" t="s">
        <v>113</v>
      </c>
      <c r="C48" s="64" t="s">
        <v>175</v>
      </c>
      <c r="D48" s="65">
        <v>110</v>
      </c>
      <c r="E48" s="66">
        <v>103</v>
      </c>
      <c r="F48" s="67">
        <v>121</v>
      </c>
      <c r="G48" s="65">
        <v>110</v>
      </c>
      <c r="H48" s="66">
        <v>103</v>
      </c>
      <c r="I48" s="67">
        <v>121</v>
      </c>
      <c r="J48" s="65">
        <v>110</v>
      </c>
      <c r="K48" s="66">
        <v>103</v>
      </c>
      <c r="L48" s="67">
        <v>121</v>
      </c>
      <c r="M48" s="68">
        <v>110</v>
      </c>
      <c r="N48" s="69">
        <v>103</v>
      </c>
      <c r="O48" s="70">
        <v>121</v>
      </c>
      <c r="P48" s="65">
        <v>110</v>
      </c>
      <c r="Q48" s="66">
        <v>103</v>
      </c>
      <c r="R48" s="67">
        <v>121</v>
      </c>
      <c r="S48" s="65">
        <v>110</v>
      </c>
      <c r="T48" s="66">
        <v>103</v>
      </c>
      <c r="U48" s="67">
        <v>121</v>
      </c>
      <c r="V48" s="65">
        <v>110</v>
      </c>
      <c r="W48" s="66">
        <v>103</v>
      </c>
      <c r="X48" s="67">
        <v>121</v>
      </c>
      <c r="Y48" s="65">
        <v>110</v>
      </c>
      <c r="Z48" s="66">
        <v>103</v>
      </c>
      <c r="AA48" s="67">
        <v>121</v>
      </c>
      <c r="AB48" s="65">
        <v>110</v>
      </c>
      <c r="AC48" s="66">
        <v>103</v>
      </c>
      <c r="AD48" s="67">
        <v>121</v>
      </c>
      <c r="AE48" s="65">
        <v>110</v>
      </c>
      <c r="AF48" s="66">
        <v>103</v>
      </c>
      <c r="AG48" s="67">
        <v>121</v>
      </c>
      <c r="AH48" s="65">
        <v>110</v>
      </c>
      <c r="AI48" s="66">
        <v>103</v>
      </c>
      <c r="AJ48" s="67">
        <v>121</v>
      </c>
      <c r="AK48" s="65">
        <v>110</v>
      </c>
      <c r="AL48" s="66">
        <v>103</v>
      </c>
      <c r="AM48" s="67">
        <v>121</v>
      </c>
      <c r="AN48" s="65">
        <v>110</v>
      </c>
      <c r="AO48" s="66">
        <v>103</v>
      </c>
      <c r="AP48" s="67">
        <v>121</v>
      </c>
      <c r="AQ48" s="65">
        <v>110</v>
      </c>
      <c r="AR48" s="66">
        <v>103</v>
      </c>
      <c r="AS48" s="67">
        <v>121</v>
      </c>
      <c r="AT48" s="65">
        <v>110</v>
      </c>
      <c r="AU48" s="66">
        <v>103</v>
      </c>
      <c r="AV48" s="67">
        <v>121</v>
      </c>
      <c r="AW48" s="65">
        <v>110</v>
      </c>
      <c r="AX48" s="66">
        <v>103</v>
      </c>
      <c r="AY48" s="67">
        <v>121</v>
      </c>
      <c r="AZ48" s="65">
        <v>110</v>
      </c>
      <c r="BA48" s="66">
        <v>103</v>
      </c>
      <c r="BB48" s="67">
        <v>121</v>
      </c>
      <c r="BC48" s="65">
        <v>110</v>
      </c>
      <c r="BD48" s="66">
        <v>103</v>
      </c>
      <c r="BE48" s="67">
        <v>121</v>
      </c>
      <c r="BF48" s="65">
        <v>110</v>
      </c>
      <c r="BG48" s="66">
        <v>103</v>
      </c>
      <c r="BH48" s="67">
        <v>121</v>
      </c>
      <c r="BI48" s="65">
        <v>110</v>
      </c>
      <c r="BJ48" s="66">
        <v>103</v>
      </c>
      <c r="BK48" s="67">
        <v>121</v>
      </c>
      <c r="BL48" s="65">
        <v>110</v>
      </c>
      <c r="BM48" s="66">
        <v>103</v>
      </c>
      <c r="BN48" s="67">
        <v>121</v>
      </c>
      <c r="BO48" s="65">
        <v>110</v>
      </c>
      <c r="BP48" s="66">
        <v>103</v>
      </c>
      <c r="BQ48" s="67">
        <v>121</v>
      </c>
      <c r="BR48" s="65">
        <v>110</v>
      </c>
      <c r="BS48" s="66">
        <v>103</v>
      </c>
      <c r="BT48" s="67">
        <v>121</v>
      </c>
      <c r="BU48" s="65">
        <v>110</v>
      </c>
      <c r="BV48" s="66">
        <v>103</v>
      </c>
      <c r="BW48" s="67">
        <v>121</v>
      </c>
      <c r="BX48" s="65">
        <v>110</v>
      </c>
      <c r="BY48" s="66">
        <v>103</v>
      </c>
      <c r="BZ48" s="67">
        <v>121</v>
      </c>
      <c r="CA48" s="65">
        <v>110</v>
      </c>
      <c r="CB48" s="66">
        <v>103</v>
      </c>
      <c r="CC48" s="67">
        <v>121</v>
      </c>
      <c r="CD48" s="65">
        <v>110</v>
      </c>
      <c r="CE48" s="66">
        <v>103</v>
      </c>
      <c r="CF48" s="67">
        <v>121</v>
      </c>
      <c r="CG48" s="65">
        <v>110</v>
      </c>
      <c r="CH48" s="66">
        <v>103</v>
      </c>
      <c r="CI48" s="67">
        <v>121</v>
      </c>
      <c r="CJ48" s="65">
        <v>110</v>
      </c>
      <c r="CK48" s="66">
        <v>103</v>
      </c>
      <c r="CL48" s="67">
        <v>121</v>
      </c>
      <c r="CM48" s="65">
        <v>110</v>
      </c>
      <c r="CN48" s="66">
        <v>103</v>
      </c>
      <c r="CO48" s="67">
        <v>121</v>
      </c>
      <c r="CP48" s="65">
        <v>110</v>
      </c>
      <c r="CQ48" s="66">
        <v>103</v>
      </c>
      <c r="CR48" s="67">
        <v>121</v>
      </c>
      <c r="CS48" s="65">
        <v>110</v>
      </c>
      <c r="CT48" s="66">
        <v>103</v>
      </c>
      <c r="CU48" s="67">
        <v>121</v>
      </c>
      <c r="CV48" s="65">
        <v>110</v>
      </c>
      <c r="CW48" s="66">
        <v>103</v>
      </c>
      <c r="CX48" s="67">
        <v>121</v>
      </c>
      <c r="CY48" s="65">
        <v>110</v>
      </c>
      <c r="CZ48" s="66">
        <v>103</v>
      </c>
      <c r="DA48" s="67">
        <v>121</v>
      </c>
      <c r="DB48" s="65">
        <v>110</v>
      </c>
      <c r="DC48" s="66">
        <v>103</v>
      </c>
      <c r="DD48" s="67">
        <v>121</v>
      </c>
      <c r="DE48" s="65">
        <v>110</v>
      </c>
      <c r="DF48" s="66">
        <v>103</v>
      </c>
      <c r="DG48" s="67">
        <v>121</v>
      </c>
      <c r="DH48" s="65">
        <v>110</v>
      </c>
      <c r="DI48" s="66">
        <v>103</v>
      </c>
      <c r="DJ48" s="67">
        <v>121</v>
      </c>
    </row>
    <row r="49" spans="1:114" x14ac:dyDescent="0.4">
      <c r="A49" s="56"/>
      <c r="B49" s="195"/>
      <c r="C49" s="31" t="s">
        <v>86</v>
      </c>
      <c r="D49" s="32">
        <v>4.0104825487853386E-2</v>
      </c>
      <c r="E49" s="33">
        <v>3.1166112994914171E-2</v>
      </c>
      <c r="F49" s="34">
        <v>2.0269642945054109E-2</v>
      </c>
      <c r="G49" s="32">
        <v>4.191152557001853E-2</v>
      </c>
      <c r="H49" s="33">
        <v>3.3061821392604003E-2</v>
      </c>
      <c r="I49" s="34">
        <v>2.3175519819756213E-2</v>
      </c>
      <c r="J49" s="32">
        <v>0.62592438546755758</v>
      </c>
      <c r="K49" s="33">
        <v>0.52302940804414422</v>
      </c>
      <c r="L49" s="34">
        <v>0.59171181264180817</v>
      </c>
      <c r="M49" s="111">
        <v>4.945177746729235</v>
      </c>
      <c r="N49" s="112">
        <v>5.6259288358778594</v>
      </c>
      <c r="O49" s="113">
        <v>5.8062493587264647</v>
      </c>
      <c r="P49" s="98">
        <v>3.2702848489246219</v>
      </c>
      <c r="Q49" s="99">
        <v>3.4676738817634392</v>
      </c>
      <c r="R49" s="100">
        <v>3.3372723205577217</v>
      </c>
      <c r="S49" s="32">
        <v>9.002975528301968E-2</v>
      </c>
      <c r="T49" s="33">
        <v>8.2291943125066436E-2</v>
      </c>
      <c r="U49" s="34">
        <v>7.5769167314481939E-2</v>
      </c>
      <c r="V49" s="35">
        <v>87562903.072727278</v>
      </c>
      <c r="W49" s="36">
        <v>87599474.300970867</v>
      </c>
      <c r="X49" s="37">
        <v>80648713.016528919</v>
      </c>
      <c r="Y49" s="32">
        <v>3.0932845363956583</v>
      </c>
      <c r="Z49" s="33">
        <v>2.8248823208555693</v>
      </c>
      <c r="AA49" s="34">
        <v>2.9271250385036254</v>
      </c>
      <c r="AB49" s="32">
        <v>0.85149590070005099</v>
      </c>
      <c r="AC49" s="33">
        <v>0.85102803735553267</v>
      </c>
      <c r="AD49" s="34">
        <v>0.85157983366413925</v>
      </c>
      <c r="AE49" s="35">
        <v>110134300.7090909</v>
      </c>
      <c r="AF49" s="36">
        <v>85189713.524271846</v>
      </c>
      <c r="AG49" s="37">
        <v>55193645.677685954</v>
      </c>
      <c r="AH49" s="35">
        <v>115095789.7</v>
      </c>
      <c r="AI49" s="36">
        <v>90371458.689320385</v>
      </c>
      <c r="AJ49" s="37">
        <v>63106263.52892562</v>
      </c>
      <c r="AK49" s="32">
        <v>0.6463458314392595</v>
      </c>
      <c r="AL49" s="33">
        <v>0.65425446229426942</v>
      </c>
      <c r="AM49" s="34">
        <v>0.65737742194025806</v>
      </c>
      <c r="AN49" s="32">
        <v>0.69089373894328454</v>
      </c>
      <c r="AO49" s="33">
        <v>0.70211753481146111</v>
      </c>
      <c r="AP49" s="34">
        <v>0.7036255068389331</v>
      </c>
      <c r="AQ49" s="32">
        <v>0.13870097707583504</v>
      </c>
      <c r="AR49" s="33">
        <v>0.13922282745773573</v>
      </c>
      <c r="AS49" s="34">
        <v>0.13723102814038682</v>
      </c>
      <c r="AT49" s="32">
        <v>0.10873330193398778</v>
      </c>
      <c r="AU49" s="33">
        <v>0.11271931646251533</v>
      </c>
      <c r="AV49" s="34">
        <v>0.11426994351116616</v>
      </c>
      <c r="AW49" s="32">
        <v>6.9500324566399471E-2</v>
      </c>
      <c r="AX49" s="33">
        <v>7.0786569845835867E-2</v>
      </c>
      <c r="AY49" s="34">
        <v>7.074370560576973E-2</v>
      </c>
      <c r="AZ49" s="32">
        <v>0.36550640685603913</v>
      </c>
      <c r="BA49" s="33">
        <v>0.34862668926121176</v>
      </c>
      <c r="BB49" s="34">
        <v>0.33903858046247737</v>
      </c>
      <c r="BC49" s="32">
        <v>0.64537624474328104</v>
      </c>
      <c r="BD49" s="33">
        <v>0.63513050602986032</v>
      </c>
      <c r="BE49" s="34">
        <v>0.6595298584701933</v>
      </c>
      <c r="BF49" s="35">
        <v>6302157.8779599322</v>
      </c>
      <c r="BG49" s="36">
        <v>6293843.7846089937</v>
      </c>
      <c r="BH49" s="37">
        <v>6485312.1098322552</v>
      </c>
      <c r="BI49" s="32">
        <v>0.19997251547707573</v>
      </c>
      <c r="BJ49" s="33">
        <v>0.20861266903321546</v>
      </c>
      <c r="BK49" s="34">
        <v>0.20136254243884405</v>
      </c>
      <c r="BL49" s="32">
        <v>0.44944867715605069</v>
      </c>
      <c r="BM49" s="33">
        <v>0.46758217713965444</v>
      </c>
      <c r="BN49" s="34">
        <v>0.44476421813084654</v>
      </c>
      <c r="BO49" s="32">
        <v>5.5194738808372196E-3</v>
      </c>
      <c r="BP49" s="33">
        <v>4.9679405991774565E-3</v>
      </c>
      <c r="BQ49" s="34">
        <v>4.5879668977061938E-3</v>
      </c>
      <c r="BR49" s="32">
        <v>0.96678444129541197</v>
      </c>
      <c r="BS49" s="33">
        <v>0.97124123133939133</v>
      </c>
      <c r="BT49" s="34">
        <v>0.97227198650080326</v>
      </c>
      <c r="BU49" s="35">
        <v>1980397445.9363637</v>
      </c>
      <c r="BV49" s="36">
        <v>1928712197.3883495</v>
      </c>
      <c r="BW49" s="37">
        <v>1946710251.231405</v>
      </c>
      <c r="BX49" s="32">
        <v>0.68882971583789088</v>
      </c>
      <c r="BY49" s="33">
        <v>0.55586757659404396</v>
      </c>
      <c r="BZ49" s="34">
        <v>0.61942253768478572</v>
      </c>
      <c r="CA49" s="35">
        <v>1343472992.1181817</v>
      </c>
      <c r="CB49" s="36">
        <v>1361411237.4951456</v>
      </c>
      <c r="CC49" s="37">
        <v>1341125517.0743802</v>
      </c>
      <c r="CD49" s="38">
        <v>1272694485.7090909</v>
      </c>
      <c r="CE49" s="39">
        <v>1318753773.7766991</v>
      </c>
      <c r="CF49" s="40">
        <v>1266702037.2727273</v>
      </c>
      <c r="CG49" s="32">
        <v>1.8303224551098545</v>
      </c>
      <c r="CH49" s="33">
        <v>1.7082895189472249</v>
      </c>
      <c r="CI49" s="34">
        <v>1.7654991686284645</v>
      </c>
      <c r="CJ49" s="98">
        <v>3.5599693609227723</v>
      </c>
      <c r="CK49" s="99">
        <v>3.7413411070555798</v>
      </c>
      <c r="CL49" s="100">
        <v>3.5716554042155142</v>
      </c>
      <c r="CM49" s="32">
        <v>1.0776256398997974</v>
      </c>
      <c r="CN49" s="33">
        <v>1.0995950416180473</v>
      </c>
      <c r="CO49" s="34">
        <v>1.0882616644879992</v>
      </c>
      <c r="CP49" s="32">
        <v>0.73780616592405923</v>
      </c>
      <c r="CQ49" s="33">
        <v>0.71553997980980311</v>
      </c>
      <c r="CR49" s="34">
        <v>0.72707409650014654</v>
      </c>
      <c r="CS49" s="32">
        <v>0.65662711063205959</v>
      </c>
      <c r="CT49" s="33">
        <v>0.63569694366217488</v>
      </c>
      <c r="CU49" s="34">
        <v>0.65068395064554041</v>
      </c>
      <c r="CV49" s="35">
        <v>4961488.9909090912</v>
      </c>
      <c r="CW49" s="36">
        <v>5181745.1650485434</v>
      </c>
      <c r="CX49" s="37">
        <v>7912617.8512396691</v>
      </c>
      <c r="CY49" s="98">
        <v>1.5762489096317565</v>
      </c>
      <c r="CZ49" s="99">
        <v>1.6185845103766276</v>
      </c>
      <c r="DA49" s="100">
        <v>1.5975132535876964</v>
      </c>
      <c r="DB49" s="98">
        <v>2.1484804353715137</v>
      </c>
      <c r="DC49" s="99">
        <v>2.4099223052710905</v>
      </c>
      <c r="DD49" s="100">
        <v>2.3535766757805399</v>
      </c>
      <c r="DE49" s="32">
        <v>0.70842959711248477</v>
      </c>
      <c r="DF49" s="33">
        <v>0.70192657196585184</v>
      </c>
      <c r="DG49" s="34">
        <v>0.70169131953020192</v>
      </c>
      <c r="DH49" s="32">
        <v>1.8647631246244408E-2</v>
      </c>
      <c r="DI49" s="33">
        <v>1.4750593887051848E-2</v>
      </c>
      <c r="DJ49" s="34">
        <v>1.049248433891556E-2</v>
      </c>
    </row>
    <row r="50" spans="1:114" x14ac:dyDescent="0.4">
      <c r="A50" s="56" t="s">
        <v>74</v>
      </c>
      <c r="B50" s="196"/>
      <c r="C50" s="57" t="s">
        <v>87</v>
      </c>
      <c r="D50" s="58">
        <v>2.9068981837804403E-2</v>
      </c>
      <c r="E50" s="59">
        <v>2.8856974616959994E-2</v>
      </c>
      <c r="F50" s="60">
        <v>1.6554551754941801E-2</v>
      </c>
      <c r="G50" s="58">
        <v>3.0500695195918262E-2</v>
      </c>
      <c r="H50" s="59">
        <v>3.033789405325768E-2</v>
      </c>
      <c r="I50" s="60">
        <v>1.7385640049355409E-2</v>
      </c>
      <c r="J50" s="58">
        <v>0.30767460247105882</v>
      </c>
      <c r="K50" s="59">
        <v>0.44711299564089646</v>
      </c>
      <c r="L50" s="60">
        <v>0.37496369530156254</v>
      </c>
      <c r="M50" s="61">
        <v>2.557252194567265</v>
      </c>
      <c r="N50" s="62">
        <v>4.4316163970815019</v>
      </c>
      <c r="O50" s="63">
        <v>4.0172764754746613</v>
      </c>
      <c r="P50" s="98">
        <v>2.7501724798841831</v>
      </c>
      <c r="Q50" s="99">
        <v>2.9047644787952476</v>
      </c>
      <c r="R50" s="100">
        <v>2.7121483037069898</v>
      </c>
      <c r="S50" s="58">
        <v>8.9011887784718774E-2</v>
      </c>
      <c r="T50" s="59">
        <v>7.4681703530175517E-2</v>
      </c>
      <c r="U50" s="60">
        <v>7.2241370668805718E-2</v>
      </c>
      <c r="V50" s="38">
        <v>84097205</v>
      </c>
      <c r="W50" s="39">
        <v>87671425</v>
      </c>
      <c r="X50" s="40">
        <v>54919455</v>
      </c>
      <c r="Y50" s="58">
        <v>3.2596186442395312</v>
      </c>
      <c r="Z50" s="59">
        <v>3.0350708445836494</v>
      </c>
      <c r="AA50" s="60">
        <v>2.9468656947518688</v>
      </c>
      <c r="AB50" s="58">
        <v>0.85842295909702226</v>
      </c>
      <c r="AC50" s="59">
        <v>0.86042010104267919</v>
      </c>
      <c r="AD50" s="60">
        <v>0.8535703608407974</v>
      </c>
      <c r="AE50" s="38">
        <v>81526774</v>
      </c>
      <c r="AF50" s="39">
        <v>78671333</v>
      </c>
      <c r="AG50" s="40">
        <v>44055586</v>
      </c>
      <c r="AH50" s="38">
        <v>88396519</v>
      </c>
      <c r="AI50" s="39">
        <v>80183570</v>
      </c>
      <c r="AJ50" s="40">
        <v>51623984</v>
      </c>
      <c r="AK50" s="58">
        <v>0.64511222041697669</v>
      </c>
      <c r="AL50" s="59">
        <v>0.65938506505068972</v>
      </c>
      <c r="AM50" s="60">
        <v>0.66278068726249573</v>
      </c>
      <c r="AN50" s="58">
        <v>0.70171356449660094</v>
      </c>
      <c r="AO50" s="59">
        <v>0.70613910239954125</v>
      </c>
      <c r="AP50" s="60">
        <v>0.70926137544032919</v>
      </c>
      <c r="AQ50" s="58">
        <v>0.13874822474214443</v>
      </c>
      <c r="AR50" s="59">
        <v>0.13690272277257884</v>
      </c>
      <c r="AS50" s="60">
        <v>0.1359291829507028</v>
      </c>
      <c r="AT50" s="58">
        <v>9.8727623432564721E-2</v>
      </c>
      <c r="AU50" s="59">
        <v>0.11050202962020522</v>
      </c>
      <c r="AV50" s="60">
        <v>0.10801373750994059</v>
      </c>
      <c r="AW50" s="58">
        <v>7.0690076014639586E-2</v>
      </c>
      <c r="AX50" s="59">
        <v>7.1593116383005515E-2</v>
      </c>
      <c r="AY50" s="60">
        <v>7.50302797081219E-2</v>
      </c>
      <c r="AZ50" s="58">
        <v>0.36153583715034043</v>
      </c>
      <c r="BA50" s="59">
        <v>0.35245403000185771</v>
      </c>
      <c r="BB50" s="60">
        <v>0.34698877448448429</v>
      </c>
      <c r="BC50" s="58">
        <v>0.64192202256563247</v>
      </c>
      <c r="BD50" s="59">
        <v>0.64626033020974682</v>
      </c>
      <c r="BE50" s="60">
        <v>0.6565351351690939</v>
      </c>
      <c r="BF50" s="38">
        <v>6488123.5271328557</v>
      </c>
      <c r="BG50" s="39">
        <v>6450832.4564844333</v>
      </c>
      <c r="BH50" s="40">
        <v>6642540.1100870455</v>
      </c>
      <c r="BI50" s="58">
        <v>0.12910726550838456</v>
      </c>
      <c r="BJ50" s="59">
        <v>0.14065884648376542</v>
      </c>
      <c r="BK50" s="60">
        <v>0.13118221768804039</v>
      </c>
      <c r="BL50" s="58">
        <v>0.27395592743382624</v>
      </c>
      <c r="BM50" s="59">
        <v>0.26694201416196972</v>
      </c>
      <c r="BN50" s="60">
        <v>0.24673750945880121</v>
      </c>
      <c r="BO50" s="58">
        <v>2.3432930485034805E-3</v>
      </c>
      <c r="BP50" s="59">
        <v>2.5145147834624514E-3</v>
      </c>
      <c r="BQ50" s="60">
        <v>2.2155202599429542E-3</v>
      </c>
      <c r="BR50" s="58">
        <v>0.98731184645904602</v>
      </c>
      <c r="BS50" s="59">
        <v>0.99191776119488007</v>
      </c>
      <c r="BT50" s="60">
        <v>0.98766451386653975</v>
      </c>
      <c r="BU50" s="38">
        <v>1627458073</v>
      </c>
      <c r="BV50" s="39">
        <v>1643514154</v>
      </c>
      <c r="BW50" s="40">
        <v>1694003923</v>
      </c>
      <c r="BX50" s="58">
        <v>0.40298539924083188</v>
      </c>
      <c r="BY50" s="59">
        <v>0.45186759512814095</v>
      </c>
      <c r="BZ50" s="60">
        <v>0.38082320380162688</v>
      </c>
      <c r="CA50" s="38">
        <v>1115062647.5</v>
      </c>
      <c r="CB50" s="39">
        <v>1131212770</v>
      </c>
      <c r="CC50" s="40">
        <v>1045819021</v>
      </c>
      <c r="CD50" s="38">
        <v>1012780756</v>
      </c>
      <c r="CE50" s="39">
        <v>1131222770</v>
      </c>
      <c r="CF50" s="40">
        <v>946227592</v>
      </c>
      <c r="CG50" s="58">
        <v>1.6973795162574588</v>
      </c>
      <c r="CH50" s="59">
        <v>1.7182494105447632</v>
      </c>
      <c r="CI50" s="60">
        <v>1.6163752512966854</v>
      </c>
      <c r="CJ50" s="98">
        <v>2.9752560551547615</v>
      </c>
      <c r="CK50" s="99">
        <v>3.069923814956288</v>
      </c>
      <c r="CL50" s="100">
        <v>2.8059249058775539</v>
      </c>
      <c r="CM50" s="58">
        <v>1.0216458214281383</v>
      </c>
      <c r="CN50" s="59">
        <v>1.0136342709214086</v>
      </c>
      <c r="CO50" s="60">
        <v>1.0140733797044488</v>
      </c>
      <c r="CP50" s="58">
        <v>0.79760952733005963</v>
      </c>
      <c r="CQ50" s="59">
        <v>0.7540542872768663</v>
      </c>
      <c r="CR50" s="60">
        <v>0.76084961208676394</v>
      </c>
      <c r="CS50" s="58">
        <v>0.71098310551973509</v>
      </c>
      <c r="CT50" s="59">
        <v>0.64767711909406378</v>
      </c>
      <c r="CU50" s="60">
        <v>0.6760548039719555</v>
      </c>
      <c r="CV50" s="38">
        <v>3901801.5</v>
      </c>
      <c r="CW50" s="39">
        <v>3898129</v>
      </c>
      <c r="CX50" s="40">
        <v>4289613</v>
      </c>
      <c r="CY50" s="98">
        <v>1.7037274225871668</v>
      </c>
      <c r="CZ50" s="99">
        <v>1.6888231207764586</v>
      </c>
      <c r="DA50" s="100">
        <v>1.7217765257857451</v>
      </c>
      <c r="DB50" s="98">
        <v>1.7828801036048985</v>
      </c>
      <c r="DC50" s="99">
        <v>1.7258971153481482</v>
      </c>
      <c r="DD50" s="100">
        <v>1.803078967892155</v>
      </c>
      <c r="DE50" s="58">
        <v>0.71187269092194971</v>
      </c>
      <c r="DF50" s="59">
        <v>0.70995882730944582</v>
      </c>
      <c r="DG50" s="60">
        <v>0.70685013565579136</v>
      </c>
      <c r="DH50" s="58">
        <v>1.5297326914766346E-2</v>
      </c>
      <c r="DI50" s="59">
        <v>1.4790722981572323E-2</v>
      </c>
      <c r="DJ50" s="60">
        <v>8.5150919502381545E-3</v>
      </c>
    </row>
    <row r="51" spans="1:114" x14ac:dyDescent="0.4">
      <c r="A51" s="22" t="s">
        <v>73</v>
      </c>
      <c r="B51" s="194" t="s">
        <v>114</v>
      </c>
      <c r="C51" s="64" t="s">
        <v>175</v>
      </c>
      <c r="D51" s="65">
        <v>293</v>
      </c>
      <c r="E51" s="66">
        <v>325</v>
      </c>
      <c r="F51" s="67">
        <v>341</v>
      </c>
      <c r="G51" s="65">
        <v>293</v>
      </c>
      <c r="H51" s="66">
        <v>325</v>
      </c>
      <c r="I51" s="67">
        <v>341</v>
      </c>
      <c r="J51" s="65">
        <v>293</v>
      </c>
      <c r="K51" s="66">
        <v>325</v>
      </c>
      <c r="L51" s="67">
        <v>341</v>
      </c>
      <c r="M51" s="68">
        <v>293</v>
      </c>
      <c r="N51" s="69">
        <v>325</v>
      </c>
      <c r="O51" s="70">
        <v>341</v>
      </c>
      <c r="P51" s="65">
        <v>293</v>
      </c>
      <c r="Q51" s="66">
        <v>325</v>
      </c>
      <c r="R51" s="67">
        <v>341</v>
      </c>
      <c r="S51" s="65">
        <v>293</v>
      </c>
      <c r="T51" s="66">
        <v>325</v>
      </c>
      <c r="U51" s="67">
        <v>341</v>
      </c>
      <c r="V51" s="65">
        <v>293</v>
      </c>
      <c r="W51" s="66">
        <v>325</v>
      </c>
      <c r="X51" s="67">
        <v>341</v>
      </c>
      <c r="Y51" s="65">
        <v>293</v>
      </c>
      <c r="Z51" s="66">
        <v>325</v>
      </c>
      <c r="AA51" s="67">
        <v>341</v>
      </c>
      <c r="AB51" s="65">
        <v>293</v>
      </c>
      <c r="AC51" s="66">
        <v>325</v>
      </c>
      <c r="AD51" s="67">
        <v>341</v>
      </c>
      <c r="AE51" s="65">
        <v>293</v>
      </c>
      <c r="AF51" s="66">
        <v>325</v>
      </c>
      <c r="AG51" s="67">
        <v>341</v>
      </c>
      <c r="AH51" s="65">
        <v>293</v>
      </c>
      <c r="AI51" s="66">
        <v>325</v>
      </c>
      <c r="AJ51" s="67">
        <v>341</v>
      </c>
      <c r="AK51" s="65">
        <v>293</v>
      </c>
      <c r="AL51" s="66">
        <v>325</v>
      </c>
      <c r="AM51" s="67">
        <v>341</v>
      </c>
      <c r="AN51" s="65">
        <v>293</v>
      </c>
      <c r="AO51" s="66">
        <v>325</v>
      </c>
      <c r="AP51" s="67">
        <v>341</v>
      </c>
      <c r="AQ51" s="65">
        <v>293</v>
      </c>
      <c r="AR51" s="66">
        <v>325</v>
      </c>
      <c r="AS51" s="67">
        <v>341</v>
      </c>
      <c r="AT51" s="65">
        <v>293</v>
      </c>
      <c r="AU51" s="66">
        <v>325</v>
      </c>
      <c r="AV51" s="67">
        <v>341</v>
      </c>
      <c r="AW51" s="65">
        <v>293</v>
      </c>
      <c r="AX51" s="66">
        <v>325</v>
      </c>
      <c r="AY51" s="67">
        <v>341</v>
      </c>
      <c r="AZ51" s="65">
        <v>293</v>
      </c>
      <c r="BA51" s="66">
        <v>325</v>
      </c>
      <c r="BB51" s="67">
        <v>341</v>
      </c>
      <c r="BC51" s="65">
        <v>293</v>
      </c>
      <c r="BD51" s="66">
        <v>325</v>
      </c>
      <c r="BE51" s="67">
        <v>341</v>
      </c>
      <c r="BF51" s="65">
        <v>293</v>
      </c>
      <c r="BG51" s="66">
        <v>325</v>
      </c>
      <c r="BH51" s="67">
        <v>341</v>
      </c>
      <c r="BI51" s="65">
        <v>293</v>
      </c>
      <c r="BJ51" s="66">
        <v>325</v>
      </c>
      <c r="BK51" s="67">
        <v>341</v>
      </c>
      <c r="BL51" s="65">
        <v>293</v>
      </c>
      <c r="BM51" s="66">
        <v>325</v>
      </c>
      <c r="BN51" s="67">
        <v>341</v>
      </c>
      <c r="BO51" s="65">
        <v>293</v>
      </c>
      <c r="BP51" s="66">
        <v>325</v>
      </c>
      <c r="BQ51" s="67">
        <v>341</v>
      </c>
      <c r="BR51" s="65">
        <v>293</v>
      </c>
      <c r="BS51" s="66">
        <v>325</v>
      </c>
      <c r="BT51" s="67">
        <v>341</v>
      </c>
      <c r="BU51" s="65">
        <v>293</v>
      </c>
      <c r="BV51" s="66">
        <v>325</v>
      </c>
      <c r="BW51" s="67">
        <v>341</v>
      </c>
      <c r="BX51" s="65">
        <v>293</v>
      </c>
      <c r="BY51" s="66">
        <v>325</v>
      </c>
      <c r="BZ51" s="67">
        <v>341</v>
      </c>
      <c r="CA51" s="65">
        <v>293</v>
      </c>
      <c r="CB51" s="66">
        <v>325</v>
      </c>
      <c r="CC51" s="67">
        <v>341</v>
      </c>
      <c r="CD51" s="65">
        <v>293</v>
      </c>
      <c r="CE51" s="66">
        <v>325</v>
      </c>
      <c r="CF51" s="67">
        <v>341</v>
      </c>
      <c r="CG51" s="65">
        <v>293</v>
      </c>
      <c r="CH51" s="66">
        <v>325</v>
      </c>
      <c r="CI51" s="67">
        <v>341</v>
      </c>
      <c r="CJ51" s="65">
        <v>293</v>
      </c>
      <c r="CK51" s="66">
        <v>325</v>
      </c>
      <c r="CL51" s="67">
        <v>341</v>
      </c>
      <c r="CM51" s="65">
        <v>293</v>
      </c>
      <c r="CN51" s="66">
        <v>325</v>
      </c>
      <c r="CO51" s="67">
        <v>341</v>
      </c>
      <c r="CP51" s="65">
        <v>293</v>
      </c>
      <c r="CQ51" s="66">
        <v>325</v>
      </c>
      <c r="CR51" s="67">
        <v>341</v>
      </c>
      <c r="CS51" s="65">
        <v>293</v>
      </c>
      <c r="CT51" s="66">
        <v>325</v>
      </c>
      <c r="CU51" s="67">
        <v>341</v>
      </c>
      <c r="CV51" s="65">
        <v>293</v>
      </c>
      <c r="CW51" s="66">
        <v>325</v>
      </c>
      <c r="CX51" s="67">
        <v>341</v>
      </c>
      <c r="CY51" s="65">
        <v>293</v>
      </c>
      <c r="CZ51" s="66">
        <v>325</v>
      </c>
      <c r="DA51" s="67">
        <v>341</v>
      </c>
      <c r="DB51" s="65">
        <v>293</v>
      </c>
      <c r="DC51" s="66">
        <v>325</v>
      </c>
      <c r="DD51" s="67">
        <v>341</v>
      </c>
      <c r="DE51" s="65">
        <v>293</v>
      </c>
      <c r="DF51" s="66">
        <v>325</v>
      </c>
      <c r="DG51" s="67">
        <v>341</v>
      </c>
      <c r="DH51" s="65">
        <v>293</v>
      </c>
      <c r="DI51" s="66">
        <v>325</v>
      </c>
      <c r="DJ51" s="67">
        <v>341</v>
      </c>
    </row>
    <row r="52" spans="1:114" x14ac:dyDescent="0.4">
      <c r="A52" s="56"/>
      <c r="B52" s="195"/>
      <c r="C52" s="31" t="s">
        <v>86</v>
      </c>
      <c r="D52" s="32">
        <v>1.9902031321275847E-2</v>
      </c>
      <c r="E52" s="33">
        <v>2.0620646066371311E-2</v>
      </c>
      <c r="F52" s="34">
        <v>1.818833019742775E-2</v>
      </c>
      <c r="G52" s="32">
        <v>1.9498031468485569E-2</v>
      </c>
      <c r="H52" s="33">
        <v>2.3557153874206815E-2</v>
      </c>
      <c r="I52" s="34">
        <v>2.1180265144902868E-2</v>
      </c>
      <c r="J52" s="32">
        <v>0.69591438104739067</v>
      </c>
      <c r="K52" s="33">
        <v>0.70115938221407914</v>
      </c>
      <c r="L52" s="34">
        <v>0.78355782899584736</v>
      </c>
      <c r="M52" s="111">
        <v>5.2078171787036869</v>
      </c>
      <c r="N52" s="112">
        <v>5.1771659253010114</v>
      </c>
      <c r="O52" s="113">
        <v>5.2666181739005395</v>
      </c>
      <c r="P52" s="98">
        <v>2.6750949476716803</v>
      </c>
      <c r="Q52" s="99">
        <v>2.8372321224970016</v>
      </c>
      <c r="R52" s="100">
        <v>2.8593092056813347</v>
      </c>
      <c r="S52" s="32">
        <v>7.574928328149233E-2</v>
      </c>
      <c r="T52" s="33">
        <v>7.5269542082469873E-2</v>
      </c>
      <c r="U52" s="34">
        <v>7.4353410292664152E-2</v>
      </c>
      <c r="V52" s="35">
        <v>92410455.569965869</v>
      </c>
      <c r="W52" s="36">
        <v>139443990.48615384</v>
      </c>
      <c r="X52" s="37">
        <v>155175274.9208211</v>
      </c>
      <c r="Y52" s="32">
        <v>2.197916146046329</v>
      </c>
      <c r="Z52" s="33">
        <v>2.1251186013569421</v>
      </c>
      <c r="AA52" s="34">
        <v>2.1344867460337826</v>
      </c>
      <c r="AB52" s="32">
        <v>0.86512501584248891</v>
      </c>
      <c r="AC52" s="33">
        <v>0.86751839476854098</v>
      </c>
      <c r="AD52" s="34">
        <v>0.86631923486096196</v>
      </c>
      <c r="AE52" s="35">
        <v>155535092.70989761</v>
      </c>
      <c r="AF52" s="36">
        <v>155182299.16923076</v>
      </c>
      <c r="AG52" s="37">
        <v>138358540.55425221</v>
      </c>
      <c r="AH52" s="35">
        <v>152377819.28668943</v>
      </c>
      <c r="AI52" s="36">
        <v>177281220.40000001</v>
      </c>
      <c r="AJ52" s="37">
        <v>161118175.34604105</v>
      </c>
      <c r="AK52" s="32">
        <v>0.61439946816518143</v>
      </c>
      <c r="AL52" s="33">
        <v>0.6166617400389508</v>
      </c>
      <c r="AM52" s="34">
        <v>0.6199832334407116</v>
      </c>
      <c r="AN52" s="32">
        <v>0.66078056370368743</v>
      </c>
      <c r="AO52" s="33">
        <v>0.6628010509541794</v>
      </c>
      <c r="AP52" s="34">
        <v>0.66781420107436384</v>
      </c>
      <c r="AQ52" s="32">
        <v>0.19664253839445045</v>
      </c>
      <c r="AR52" s="33">
        <v>0.19309879835792701</v>
      </c>
      <c r="AS52" s="34">
        <v>0.19124477379380189</v>
      </c>
      <c r="AT52" s="32">
        <v>0.10971120110772907</v>
      </c>
      <c r="AU52" s="33">
        <v>0.10938780779705363</v>
      </c>
      <c r="AV52" s="34">
        <v>0.11106449800509571</v>
      </c>
      <c r="AW52" s="32">
        <v>6.3903936737902525E-2</v>
      </c>
      <c r="AX52" s="33">
        <v>6.3683356280917008E-2</v>
      </c>
      <c r="AY52" s="34">
        <v>6.4318204964820963E-2</v>
      </c>
      <c r="AZ52" s="32">
        <v>0.27045190361410526</v>
      </c>
      <c r="BA52" s="33">
        <v>0.26804572156405965</v>
      </c>
      <c r="BB52" s="34">
        <v>0.25754645487100691</v>
      </c>
      <c r="BC52" s="32">
        <v>0.89116646633389884</v>
      </c>
      <c r="BD52" s="33">
        <v>0.77627873633434497</v>
      </c>
      <c r="BE52" s="34">
        <v>0.79680720083093204</v>
      </c>
      <c r="BF52" s="35">
        <v>8151429.6041610148</v>
      </c>
      <c r="BG52" s="36">
        <v>8147039.1971975071</v>
      </c>
      <c r="BH52" s="37">
        <v>8213593.7151062842</v>
      </c>
      <c r="BI52" s="32">
        <v>0.21794408596238865</v>
      </c>
      <c r="BJ52" s="33">
        <v>0.21249872288583613</v>
      </c>
      <c r="BK52" s="34">
        <v>0.21811014909753199</v>
      </c>
      <c r="BL52" s="32">
        <v>0.39772171036743587</v>
      </c>
      <c r="BM52" s="33">
        <v>0.39293571395647237</v>
      </c>
      <c r="BN52" s="34">
        <v>0.39515259590005125</v>
      </c>
      <c r="BO52" s="32">
        <v>4.3026815329620391E-3</v>
      </c>
      <c r="BP52" s="33">
        <v>3.8204778480065284E-3</v>
      </c>
      <c r="BQ52" s="34">
        <v>3.7840580235961254E-3</v>
      </c>
      <c r="BR52" s="32">
        <v>0.97588172413527574</v>
      </c>
      <c r="BS52" s="33">
        <v>0.97592243368544185</v>
      </c>
      <c r="BT52" s="34">
        <v>0.97458854260242422</v>
      </c>
      <c r="BU52" s="35">
        <v>4084568197.5529008</v>
      </c>
      <c r="BV52" s="36">
        <v>4189168536.526154</v>
      </c>
      <c r="BW52" s="37">
        <v>4124132159.9853373</v>
      </c>
      <c r="BX52" s="32">
        <v>0.73151036320200713</v>
      </c>
      <c r="BY52" s="33">
        <v>0.73211906046597786</v>
      </c>
      <c r="BZ52" s="34">
        <v>0.81158355857474995</v>
      </c>
      <c r="CA52" s="35">
        <v>3068232658.798635</v>
      </c>
      <c r="CB52" s="36">
        <v>3029103242.3076925</v>
      </c>
      <c r="CC52" s="37">
        <v>3030483983.2228737</v>
      </c>
      <c r="CD52" s="38">
        <v>2863638153.088737</v>
      </c>
      <c r="CE52" s="39">
        <v>2821006862.6461539</v>
      </c>
      <c r="CF52" s="40">
        <v>2773446211.7800589</v>
      </c>
      <c r="CG52" s="32">
        <v>1.2053107011454214</v>
      </c>
      <c r="CH52" s="33">
        <v>1.2143384534277055</v>
      </c>
      <c r="CI52" s="34">
        <v>1.247391045310277</v>
      </c>
      <c r="CJ52" s="98">
        <v>2.8708094330114364</v>
      </c>
      <c r="CK52" s="99">
        <v>3.0427730448458719</v>
      </c>
      <c r="CL52" s="100">
        <v>3.0611443103735794</v>
      </c>
      <c r="CM52" s="32">
        <v>1.2667916354104112</v>
      </c>
      <c r="CN52" s="33">
        <v>1.2491241684853405</v>
      </c>
      <c r="CO52" s="34">
        <v>1.2564234367324387</v>
      </c>
      <c r="CP52" s="32">
        <v>0.61355054314425395</v>
      </c>
      <c r="CQ52" s="33">
        <v>0.62142352934286138</v>
      </c>
      <c r="CR52" s="34">
        <v>0.61678934039156796</v>
      </c>
      <c r="CS52" s="32">
        <v>0.53091334330218032</v>
      </c>
      <c r="CT52" s="33">
        <v>0.53931213147035806</v>
      </c>
      <c r="CU52" s="34">
        <v>0.53543510829264218</v>
      </c>
      <c r="CV52" s="35">
        <v>-3157273.4232081911</v>
      </c>
      <c r="CW52" s="36">
        <v>22098921.230769232</v>
      </c>
      <c r="CX52" s="37">
        <v>22759634.791788857</v>
      </c>
      <c r="CY52" s="98">
        <v>1.6978020960887177</v>
      </c>
      <c r="CZ52" s="99">
        <v>1.6735937965137493</v>
      </c>
      <c r="DA52" s="100">
        <v>1.6618206118497099</v>
      </c>
      <c r="DB52" s="98">
        <v>2.4925572378045824</v>
      </c>
      <c r="DC52" s="99">
        <v>2.5243719069923296</v>
      </c>
      <c r="DD52" s="100">
        <v>2.4487779749401319</v>
      </c>
      <c r="DE52" s="32">
        <v>0.64696093336590921</v>
      </c>
      <c r="DF52" s="33">
        <v>0.65084944969971292</v>
      </c>
      <c r="DG52" s="34">
        <v>0.64987792733263416</v>
      </c>
      <c r="DH52" s="32">
        <v>1.0684557909949367E-2</v>
      </c>
      <c r="DI52" s="33">
        <v>1.2739654185897191E-2</v>
      </c>
      <c r="DJ52" s="34">
        <v>1.1690751463134766E-2</v>
      </c>
    </row>
    <row r="53" spans="1:114" x14ac:dyDescent="0.4">
      <c r="A53" s="56" t="s">
        <v>73</v>
      </c>
      <c r="B53" s="196"/>
      <c r="C53" s="71" t="s">
        <v>87</v>
      </c>
      <c r="D53" s="72">
        <v>2.5132828019806468E-2</v>
      </c>
      <c r="E53" s="73">
        <v>2.5523883527912371E-2</v>
      </c>
      <c r="F53" s="74">
        <v>2.4009565816537997E-2</v>
      </c>
      <c r="G53" s="72">
        <v>2.750233786873988E-2</v>
      </c>
      <c r="H53" s="73">
        <v>2.7949287898458852E-2</v>
      </c>
      <c r="I53" s="74">
        <v>2.5649501593769771E-2</v>
      </c>
      <c r="J53" s="72">
        <v>0.38163843311926104</v>
      </c>
      <c r="K53" s="73">
        <v>0.38730832288905548</v>
      </c>
      <c r="L53" s="74">
        <v>0.44912696349807579</v>
      </c>
      <c r="M53" s="114">
        <v>3.48967049328916</v>
      </c>
      <c r="N53" s="115">
        <v>3.7017456534718689</v>
      </c>
      <c r="O53" s="116">
        <v>4.0840767220673566</v>
      </c>
      <c r="P53" s="108">
        <v>2.5220618550878227</v>
      </c>
      <c r="Q53" s="109">
        <v>2.6899702720406475</v>
      </c>
      <c r="R53" s="110">
        <v>2.6829509120520294</v>
      </c>
      <c r="S53" s="72">
        <v>7.6720893963199963E-2</v>
      </c>
      <c r="T53" s="73">
        <v>7.4142508938342483E-2</v>
      </c>
      <c r="U53" s="74">
        <v>7.1583340708970891E-2</v>
      </c>
      <c r="V53" s="75">
        <v>106844146</v>
      </c>
      <c r="W53" s="76">
        <v>111665479</v>
      </c>
      <c r="X53" s="77">
        <v>109616117</v>
      </c>
      <c r="Y53" s="72">
        <v>2.723429321463533</v>
      </c>
      <c r="Z53" s="73">
        <v>2.468343807100803</v>
      </c>
      <c r="AA53" s="74">
        <v>2.6118042462682172</v>
      </c>
      <c r="AB53" s="72">
        <v>0.87553350937674157</v>
      </c>
      <c r="AC53" s="73">
        <v>0.86787405080573798</v>
      </c>
      <c r="AD53" s="74">
        <v>0.86930483586410834</v>
      </c>
      <c r="AE53" s="75">
        <v>108746472</v>
      </c>
      <c r="AF53" s="76">
        <v>114554100</v>
      </c>
      <c r="AG53" s="77">
        <v>108352283</v>
      </c>
      <c r="AH53" s="75">
        <v>116558809</v>
      </c>
      <c r="AI53" s="76">
        <v>125897350</v>
      </c>
      <c r="AJ53" s="77">
        <v>112438176</v>
      </c>
      <c r="AK53" s="72">
        <v>0.66619165119039092</v>
      </c>
      <c r="AL53" s="73">
        <v>0.6648433274663762</v>
      </c>
      <c r="AM53" s="74">
        <v>0.6641399966931073</v>
      </c>
      <c r="AN53" s="72">
        <v>0.71087758533277245</v>
      </c>
      <c r="AO53" s="73">
        <v>0.71401882301207276</v>
      </c>
      <c r="AP53" s="74">
        <v>0.71697266557216943</v>
      </c>
      <c r="AQ53" s="72">
        <v>0.14210656127481214</v>
      </c>
      <c r="AR53" s="73">
        <v>0.14173282297952716</v>
      </c>
      <c r="AS53" s="74">
        <v>0.14158728673775969</v>
      </c>
      <c r="AT53" s="72">
        <v>0.11306881615082229</v>
      </c>
      <c r="AU53" s="73">
        <v>0.11055656862325526</v>
      </c>
      <c r="AV53" s="74">
        <v>0.11199811538357728</v>
      </c>
      <c r="AW53" s="72">
        <v>6.9681420191132382E-2</v>
      </c>
      <c r="AX53" s="73">
        <v>6.9711288088606466E-2</v>
      </c>
      <c r="AY53" s="74">
        <v>6.9948404259186303E-2</v>
      </c>
      <c r="AZ53" s="72">
        <v>0.3536648987166503</v>
      </c>
      <c r="BA53" s="73">
        <v>0.34761644130515196</v>
      </c>
      <c r="BB53" s="74">
        <v>0.33995181516632417</v>
      </c>
      <c r="BC53" s="72">
        <v>0.75527813579595449</v>
      </c>
      <c r="BD53" s="73">
        <v>0.72505086694270993</v>
      </c>
      <c r="BE53" s="74">
        <v>0.74852028460041353</v>
      </c>
      <c r="BF53" s="75">
        <v>6737458.6973827044</v>
      </c>
      <c r="BG53" s="76">
        <v>6773934.3244361682</v>
      </c>
      <c r="BH53" s="77">
        <v>6816851.243725894</v>
      </c>
      <c r="BI53" s="72">
        <v>0.15751690206259686</v>
      </c>
      <c r="BJ53" s="73">
        <v>0.14724235394436638</v>
      </c>
      <c r="BK53" s="74">
        <v>0.15806491715494572</v>
      </c>
      <c r="BL53" s="72">
        <v>0.32317288192292687</v>
      </c>
      <c r="BM53" s="73">
        <v>0.29437952087251057</v>
      </c>
      <c r="BN53" s="74">
        <v>0.29203415170421942</v>
      </c>
      <c r="BO53" s="72">
        <v>3.341904425525366E-3</v>
      </c>
      <c r="BP53" s="73">
        <v>3.2001113900427614E-3</v>
      </c>
      <c r="BQ53" s="74">
        <v>3.0835831300066721E-3</v>
      </c>
      <c r="BR53" s="72">
        <v>0.9850520100802902</v>
      </c>
      <c r="BS53" s="73">
        <v>0.98701366912495581</v>
      </c>
      <c r="BT53" s="74">
        <v>0.98692719253980588</v>
      </c>
      <c r="BU53" s="75">
        <v>2567599144</v>
      </c>
      <c r="BV53" s="76">
        <v>2605588162</v>
      </c>
      <c r="BW53" s="77">
        <v>2638480408</v>
      </c>
      <c r="BX53" s="72">
        <v>0.46056081206533761</v>
      </c>
      <c r="BY53" s="73">
        <v>0.43300887378772579</v>
      </c>
      <c r="BZ53" s="74">
        <v>0.50738363779318407</v>
      </c>
      <c r="CA53" s="75">
        <v>1683220031</v>
      </c>
      <c r="CB53" s="76">
        <v>1712064342</v>
      </c>
      <c r="CC53" s="77">
        <v>1801859094</v>
      </c>
      <c r="CD53" s="75">
        <v>1608534812</v>
      </c>
      <c r="CE53" s="76">
        <v>1720599892</v>
      </c>
      <c r="CF53" s="77">
        <v>1750663416</v>
      </c>
      <c r="CG53" s="72">
        <v>1.5055090505964213</v>
      </c>
      <c r="CH53" s="73">
        <v>1.4677532530851471</v>
      </c>
      <c r="CI53" s="74">
        <v>1.4925053311637668</v>
      </c>
      <c r="CJ53" s="108">
        <v>2.7243745075248835</v>
      </c>
      <c r="CK53" s="109">
        <v>2.8691340442817608</v>
      </c>
      <c r="CL53" s="110">
        <v>2.8735573552374585</v>
      </c>
      <c r="CM53" s="72">
        <v>1.0628077971773624</v>
      </c>
      <c r="CN53" s="73">
        <v>1.0632695609701346</v>
      </c>
      <c r="CO53" s="74">
        <v>1.0524109308408813</v>
      </c>
      <c r="CP53" s="72">
        <v>0.73457729276010575</v>
      </c>
      <c r="CQ53" s="73">
        <v>0.72586642845414917</v>
      </c>
      <c r="CR53" s="74">
        <v>0.73261002028150812</v>
      </c>
      <c r="CS53" s="72">
        <v>0.65331857696918372</v>
      </c>
      <c r="CT53" s="73">
        <v>0.64880817553917003</v>
      </c>
      <c r="CU53" s="74">
        <v>0.65396527779872582</v>
      </c>
      <c r="CV53" s="75">
        <v>6913378</v>
      </c>
      <c r="CW53" s="76">
        <v>7259949</v>
      </c>
      <c r="CX53" s="77">
        <v>7293423</v>
      </c>
      <c r="CY53" s="108">
        <v>1.6814392754903367</v>
      </c>
      <c r="CZ53" s="109">
        <v>1.680592873683082</v>
      </c>
      <c r="DA53" s="110">
        <v>1.6808676359788051</v>
      </c>
      <c r="DB53" s="108">
        <v>1.8677226529201867</v>
      </c>
      <c r="DC53" s="109">
        <v>1.9217055511007466</v>
      </c>
      <c r="DD53" s="110">
        <v>1.9027707404121306</v>
      </c>
      <c r="DE53" s="72">
        <v>0.7016279532700368</v>
      </c>
      <c r="DF53" s="73">
        <v>0.70134434186921957</v>
      </c>
      <c r="DG53" s="74">
        <v>0.70167611430640509</v>
      </c>
      <c r="DH53" s="72">
        <v>1.5389502292139458E-2</v>
      </c>
      <c r="DI53" s="73">
        <v>1.4017348669392721E-2</v>
      </c>
      <c r="DJ53" s="74">
        <v>1.3212432258557361E-2</v>
      </c>
    </row>
  </sheetData>
  <sheetProtection sheet="1" objects="1" scenarios="1"/>
  <autoFilter ref="A5:C53"/>
  <mergeCells count="128">
    <mergeCell ref="DE4:DG4"/>
    <mergeCell ref="CV4:CX4"/>
    <mergeCell ref="CY4:DA4"/>
    <mergeCell ref="DB4:DD4"/>
    <mergeCell ref="CV3:CX3"/>
    <mergeCell ref="DH4:DJ4"/>
    <mergeCell ref="DH3:DJ3"/>
    <mergeCell ref="CY3:DA3"/>
    <mergeCell ref="DB3:DD3"/>
    <mergeCell ref="DE3:DG3"/>
    <mergeCell ref="CG4:CI4"/>
    <mergeCell ref="CJ4:CL4"/>
    <mergeCell ref="CG3:CI3"/>
    <mergeCell ref="CJ3:CL3"/>
    <mergeCell ref="CM4:CO4"/>
    <mergeCell ref="CM3:CO3"/>
    <mergeCell ref="CP4:CR4"/>
    <mergeCell ref="CS4:CU4"/>
    <mergeCell ref="CS3:CU3"/>
    <mergeCell ref="CP3:CR3"/>
    <mergeCell ref="BR4:BT4"/>
    <mergeCell ref="BR3:BT3"/>
    <mergeCell ref="BU4:BW4"/>
    <mergeCell ref="BU3:BW3"/>
    <mergeCell ref="BX4:BZ4"/>
    <mergeCell ref="BX3:BZ3"/>
    <mergeCell ref="CA4:CC4"/>
    <mergeCell ref="CA3:CC3"/>
    <mergeCell ref="CD4:CF4"/>
    <mergeCell ref="CD3:CF3"/>
    <mergeCell ref="BC4:BE4"/>
    <mergeCell ref="BC3:BE3"/>
    <mergeCell ref="BF4:BH4"/>
    <mergeCell ref="BF3:BH3"/>
    <mergeCell ref="BL4:BN4"/>
    <mergeCell ref="BI4:BK4"/>
    <mergeCell ref="BI3:BK3"/>
    <mergeCell ref="BL3:BN3"/>
    <mergeCell ref="BO4:BQ4"/>
    <mergeCell ref="BO3:BQ3"/>
    <mergeCell ref="AW4:AY4"/>
    <mergeCell ref="AZ4:BB4"/>
    <mergeCell ref="AZ3:BB3"/>
    <mergeCell ref="AW3:AY3"/>
    <mergeCell ref="S3:U3"/>
    <mergeCell ref="V3:X3"/>
    <mergeCell ref="Y3:AA3"/>
    <mergeCell ref="AB3:AD3"/>
    <mergeCell ref="AE3:AG3"/>
    <mergeCell ref="AH3:AJ3"/>
    <mergeCell ref="AQ4:AS4"/>
    <mergeCell ref="AT4:AV4"/>
    <mergeCell ref="S4:U4"/>
    <mergeCell ref="V4:X4"/>
    <mergeCell ref="Y4:AA4"/>
    <mergeCell ref="AB4:AD4"/>
    <mergeCell ref="AE4:AG4"/>
    <mergeCell ref="AK3:AM3"/>
    <mergeCell ref="AN3:AP3"/>
    <mergeCell ref="AQ3:AS3"/>
    <mergeCell ref="AT3:AV3"/>
    <mergeCell ref="B4:C5"/>
    <mergeCell ref="AH4:AJ4"/>
    <mergeCell ref="AK4:AM4"/>
    <mergeCell ref="AN4:AP4"/>
    <mergeCell ref="D4:F4"/>
    <mergeCell ref="G4:I4"/>
    <mergeCell ref="J4:L4"/>
    <mergeCell ref="M4:O4"/>
    <mergeCell ref="P4:R4"/>
    <mergeCell ref="D3:F3"/>
    <mergeCell ref="G3:I3"/>
    <mergeCell ref="J3:L3"/>
    <mergeCell ref="M3:O3"/>
    <mergeCell ref="P3:R3"/>
    <mergeCell ref="CS2:CU2"/>
    <mergeCell ref="CV2:CX2"/>
    <mergeCell ref="B6:B8"/>
    <mergeCell ref="B15:B17"/>
    <mergeCell ref="BX2:BZ2"/>
    <mergeCell ref="D2:F2"/>
    <mergeCell ref="G2:I2"/>
    <mergeCell ref="Y2:AA2"/>
    <mergeCell ref="J2:L2"/>
    <mergeCell ref="M2:O2"/>
    <mergeCell ref="P2:R2"/>
    <mergeCell ref="S2:U2"/>
    <mergeCell ref="V2:X2"/>
    <mergeCell ref="AB2:AD2"/>
    <mergeCell ref="CA2:CC2"/>
    <mergeCell ref="CD2:CF2"/>
    <mergeCell ref="CG2:CI2"/>
    <mergeCell ref="CJ2:CL2"/>
    <mergeCell ref="AE2:AG2"/>
    <mergeCell ref="DH2:DJ2"/>
    <mergeCell ref="AH2:AJ2"/>
    <mergeCell ref="AK2:AM2"/>
    <mergeCell ref="AN2:AP2"/>
    <mergeCell ref="AQ2:AS2"/>
    <mergeCell ref="AT2:AV2"/>
    <mergeCell ref="AW2:AY2"/>
    <mergeCell ref="AZ2:BB2"/>
    <mergeCell ref="BC2:BE2"/>
    <mergeCell ref="BF2:BH2"/>
    <mergeCell ref="BI2:BK2"/>
    <mergeCell ref="BL2:BN2"/>
    <mergeCell ref="BO2:BQ2"/>
    <mergeCell ref="BR2:BT2"/>
    <mergeCell ref="BU2:BW2"/>
    <mergeCell ref="DB2:DD2"/>
    <mergeCell ref="DE2:DG2"/>
    <mergeCell ref="CY2:DA2"/>
    <mergeCell ref="CM2:CO2"/>
    <mergeCell ref="CP2:CR2"/>
    <mergeCell ref="B33:B35"/>
    <mergeCell ref="B36:B38"/>
    <mergeCell ref="B39:B41"/>
    <mergeCell ref="B42:B44"/>
    <mergeCell ref="B45:B47"/>
    <mergeCell ref="B48:B50"/>
    <mergeCell ref="B51:B53"/>
    <mergeCell ref="B9:B11"/>
    <mergeCell ref="B12:B14"/>
    <mergeCell ref="B18:B20"/>
    <mergeCell ref="B21:B23"/>
    <mergeCell ref="B24:B26"/>
    <mergeCell ref="B27:B29"/>
    <mergeCell ref="B30:B32"/>
  </mergeCells>
  <phoneticPr fontId="18"/>
  <printOptions verticalCentered="1"/>
  <pageMargins left="0.11811023622047245" right="0.11811023622047245" top="0.15748031496062992" bottom="0.15748031496062992" header="0.31496062992125984" footer="0.31496062992125984"/>
  <pageSetup paperSize="9" scale="60"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47"/>
  <sheetViews>
    <sheetView showGridLines="0" view="pageBreakPreview" zoomScale="80" zoomScaleNormal="83" zoomScaleSheetLayoutView="80" workbookViewId="0">
      <pane xSplit="3" ySplit="5" topLeftCell="D6" activePane="bottomRight" state="frozen"/>
      <selection activeCell="G46" sqref="G46"/>
      <selection pane="topRight" activeCell="G46" sqref="G46"/>
      <selection pane="bottomLeft" activeCell="G46" sqref="G46"/>
      <selection pane="bottomRight" activeCell="G46" sqref="G46"/>
    </sheetView>
  </sheetViews>
  <sheetFormatPr defaultColWidth="8.75" defaultRowHeight="14.25" x14ac:dyDescent="0.4"/>
  <cols>
    <col min="1" max="1" width="1.25" style="18" customWidth="1"/>
    <col min="2" max="2" width="20.25" style="16" customWidth="1"/>
    <col min="3" max="3" width="5.875" style="17" customWidth="1"/>
    <col min="4" max="9" width="14.75" style="16" customWidth="1"/>
    <col min="10" max="15" width="14.25" style="16" customWidth="1"/>
    <col min="16" max="36" width="14.75" style="16" customWidth="1"/>
    <col min="37" max="45" width="14.5" style="16" customWidth="1"/>
    <col min="46" max="51" width="14.75" style="16" customWidth="1"/>
    <col min="52" max="57" width="14.5" style="16" customWidth="1"/>
    <col min="58" max="63" width="14.75" style="16" customWidth="1"/>
    <col min="64" max="72" width="14.375" style="16" customWidth="1"/>
    <col min="73" max="75" width="16.25" style="16" customWidth="1"/>
    <col min="76" max="78" width="13.625" style="16" customWidth="1"/>
    <col min="79" max="84" width="16.125" style="16" customWidth="1"/>
    <col min="85" max="87" width="13.625" style="16" customWidth="1"/>
    <col min="88" max="111" width="14.75" style="16" customWidth="1"/>
    <col min="112" max="114" width="14.5" style="16" customWidth="1"/>
    <col min="115" max="16384" width="8.75" style="16"/>
  </cols>
  <sheetData>
    <row r="1" spans="1:114" x14ac:dyDescent="0.4">
      <c r="A1" s="12" t="s">
        <v>209</v>
      </c>
    </row>
    <row r="2" spans="1:114" x14ac:dyDescent="0.4">
      <c r="A2" s="13" t="s">
        <v>184</v>
      </c>
      <c r="D2" s="200" t="s">
        <v>188</v>
      </c>
      <c r="E2" s="201"/>
      <c r="F2" s="202"/>
      <c r="G2" s="200" t="s">
        <v>188</v>
      </c>
      <c r="H2" s="201"/>
      <c r="I2" s="202"/>
      <c r="J2" s="200" t="s">
        <v>188</v>
      </c>
      <c r="K2" s="201"/>
      <c r="L2" s="202"/>
      <c r="M2" s="200" t="s">
        <v>188</v>
      </c>
      <c r="N2" s="201"/>
      <c r="O2" s="202"/>
      <c r="P2" s="200" t="s">
        <v>188</v>
      </c>
      <c r="Q2" s="201"/>
      <c r="R2" s="202"/>
      <c r="S2" s="200" t="s">
        <v>188</v>
      </c>
      <c r="T2" s="201"/>
      <c r="U2" s="202"/>
      <c r="V2" s="200" t="s">
        <v>188</v>
      </c>
      <c r="W2" s="201"/>
      <c r="X2" s="202"/>
      <c r="Y2" s="200" t="s">
        <v>188</v>
      </c>
      <c r="Z2" s="201"/>
      <c r="AA2" s="202"/>
      <c r="AB2" s="200" t="s">
        <v>188</v>
      </c>
      <c r="AC2" s="201"/>
      <c r="AD2" s="202"/>
      <c r="AE2" s="200" t="s">
        <v>192</v>
      </c>
      <c r="AF2" s="201"/>
      <c r="AG2" s="202"/>
      <c r="AH2" s="200" t="s">
        <v>192</v>
      </c>
      <c r="AI2" s="201"/>
      <c r="AJ2" s="202"/>
      <c r="AK2" s="200" t="s">
        <v>192</v>
      </c>
      <c r="AL2" s="201"/>
      <c r="AM2" s="202"/>
      <c r="AN2" s="200" t="s">
        <v>192</v>
      </c>
      <c r="AO2" s="201"/>
      <c r="AP2" s="202"/>
      <c r="AQ2" s="200" t="s">
        <v>192</v>
      </c>
      <c r="AR2" s="201"/>
      <c r="AS2" s="202"/>
      <c r="AT2" s="200" t="s">
        <v>192</v>
      </c>
      <c r="AU2" s="201"/>
      <c r="AV2" s="202"/>
      <c r="AW2" s="200" t="s">
        <v>192</v>
      </c>
      <c r="AX2" s="201"/>
      <c r="AY2" s="202"/>
      <c r="AZ2" s="200" t="s">
        <v>192</v>
      </c>
      <c r="BA2" s="201"/>
      <c r="BB2" s="202"/>
      <c r="BC2" s="200" t="s">
        <v>192</v>
      </c>
      <c r="BD2" s="201"/>
      <c r="BE2" s="202"/>
      <c r="BF2" s="200" t="s">
        <v>192</v>
      </c>
      <c r="BG2" s="201"/>
      <c r="BH2" s="202"/>
      <c r="BI2" s="200" t="s">
        <v>192</v>
      </c>
      <c r="BJ2" s="201"/>
      <c r="BK2" s="202"/>
      <c r="BL2" s="200" t="s">
        <v>192</v>
      </c>
      <c r="BM2" s="201"/>
      <c r="BN2" s="202"/>
      <c r="BO2" s="200" t="s">
        <v>192</v>
      </c>
      <c r="BP2" s="201"/>
      <c r="BQ2" s="202"/>
      <c r="BR2" s="200" t="s">
        <v>192</v>
      </c>
      <c r="BS2" s="201"/>
      <c r="BT2" s="202"/>
      <c r="BU2" s="200" t="s">
        <v>192</v>
      </c>
      <c r="BV2" s="201"/>
      <c r="BW2" s="202"/>
      <c r="BX2" s="200" t="s">
        <v>192</v>
      </c>
      <c r="BY2" s="201"/>
      <c r="BZ2" s="202"/>
      <c r="CA2" s="200" t="s">
        <v>192</v>
      </c>
      <c r="CB2" s="201"/>
      <c r="CC2" s="202"/>
      <c r="CD2" s="200" t="s">
        <v>192</v>
      </c>
      <c r="CE2" s="201"/>
      <c r="CF2" s="202"/>
      <c r="CG2" s="200" t="s">
        <v>192</v>
      </c>
      <c r="CH2" s="201"/>
      <c r="CI2" s="202"/>
      <c r="CJ2" s="200" t="s">
        <v>192</v>
      </c>
      <c r="CK2" s="201"/>
      <c r="CL2" s="202"/>
      <c r="CM2" s="200" t="s">
        <v>192</v>
      </c>
      <c r="CN2" s="201"/>
      <c r="CO2" s="202"/>
      <c r="CP2" s="200" t="s">
        <v>192</v>
      </c>
      <c r="CQ2" s="201"/>
      <c r="CR2" s="202"/>
      <c r="CS2" s="200" t="s">
        <v>192</v>
      </c>
      <c r="CT2" s="201"/>
      <c r="CU2" s="202"/>
      <c r="CV2" s="200" t="s">
        <v>193</v>
      </c>
      <c r="CW2" s="201"/>
      <c r="CX2" s="202"/>
      <c r="CY2" s="200" t="s">
        <v>193</v>
      </c>
      <c r="CZ2" s="201"/>
      <c r="DA2" s="202"/>
      <c r="DB2" s="200" t="s">
        <v>193</v>
      </c>
      <c r="DC2" s="201"/>
      <c r="DD2" s="202"/>
      <c r="DE2" s="200" t="s">
        <v>193</v>
      </c>
      <c r="DF2" s="201"/>
      <c r="DG2" s="202"/>
      <c r="DH2" s="200" t="s">
        <v>193</v>
      </c>
      <c r="DI2" s="201"/>
      <c r="DJ2" s="202"/>
    </row>
    <row r="3" spans="1:114" x14ac:dyDescent="0.4">
      <c r="A3" s="91" t="s">
        <v>183</v>
      </c>
      <c r="B3" s="83"/>
      <c r="D3" s="203" t="s">
        <v>82</v>
      </c>
      <c r="E3" s="204"/>
      <c r="F3" s="204"/>
      <c r="G3" s="203" t="s">
        <v>82</v>
      </c>
      <c r="H3" s="204"/>
      <c r="I3" s="204"/>
      <c r="J3" s="203" t="s">
        <v>189</v>
      </c>
      <c r="K3" s="204"/>
      <c r="L3" s="204"/>
      <c r="M3" s="203" t="s">
        <v>189</v>
      </c>
      <c r="N3" s="204"/>
      <c r="O3" s="204"/>
      <c r="P3" s="203" t="s">
        <v>189</v>
      </c>
      <c r="Q3" s="204"/>
      <c r="R3" s="204"/>
      <c r="S3" s="203" t="s">
        <v>189</v>
      </c>
      <c r="T3" s="204"/>
      <c r="U3" s="204"/>
      <c r="V3" s="203" t="s">
        <v>189</v>
      </c>
      <c r="W3" s="204"/>
      <c r="X3" s="204"/>
      <c r="Y3" s="203" t="s">
        <v>190</v>
      </c>
      <c r="Z3" s="204"/>
      <c r="AA3" s="204"/>
      <c r="AB3" s="203" t="s">
        <v>191</v>
      </c>
      <c r="AC3" s="204"/>
      <c r="AD3" s="204"/>
      <c r="AE3" s="203" t="s">
        <v>194</v>
      </c>
      <c r="AF3" s="204"/>
      <c r="AG3" s="204"/>
      <c r="AH3" s="203" t="s">
        <v>194</v>
      </c>
      <c r="AI3" s="204"/>
      <c r="AJ3" s="204"/>
      <c r="AK3" s="203" t="s">
        <v>195</v>
      </c>
      <c r="AL3" s="204"/>
      <c r="AM3" s="204"/>
      <c r="AN3" s="203" t="s">
        <v>195</v>
      </c>
      <c r="AO3" s="204"/>
      <c r="AP3" s="204"/>
      <c r="AQ3" s="203" t="s">
        <v>195</v>
      </c>
      <c r="AR3" s="204"/>
      <c r="AS3" s="204"/>
      <c r="AT3" s="203" t="s">
        <v>195</v>
      </c>
      <c r="AU3" s="204"/>
      <c r="AV3" s="204"/>
      <c r="AW3" s="203" t="s">
        <v>196</v>
      </c>
      <c r="AX3" s="204"/>
      <c r="AY3" s="204"/>
      <c r="AZ3" s="203" t="s">
        <v>196</v>
      </c>
      <c r="BA3" s="204"/>
      <c r="BB3" s="204"/>
      <c r="BC3" s="203" t="s">
        <v>196</v>
      </c>
      <c r="BD3" s="204"/>
      <c r="BE3" s="204"/>
      <c r="BF3" s="203" t="s">
        <v>196</v>
      </c>
      <c r="BG3" s="204"/>
      <c r="BH3" s="204"/>
      <c r="BI3" s="203" t="s">
        <v>197</v>
      </c>
      <c r="BJ3" s="204"/>
      <c r="BK3" s="204"/>
      <c r="BL3" s="203" t="s">
        <v>197</v>
      </c>
      <c r="BM3" s="204"/>
      <c r="BN3" s="204"/>
      <c r="BO3" s="203" t="s">
        <v>197</v>
      </c>
      <c r="BP3" s="204"/>
      <c r="BQ3" s="204"/>
      <c r="BR3" s="203" t="s">
        <v>198</v>
      </c>
      <c r="BS3" s="204"/>
      <c r="BT3" s="204"/>
      <c r="BU3" s="203" t="s">
        <v>198</v>
      </c>
      <c r="BV3" s="204"/>
      <c r="BW3" s="204"/>
      <c r="BX3" s="203" t="s">
        <v>199</v>
      </c>
      <c r="BY3" s="204"/>
      <c r="BZ3" s="204"/>
      <c r="CA3" s="203" t="s">
        <v>199</v>
      </c>
      <c r="CB3" s="204"/>
      <c r="CC3" s="204"/>
      <c r="CD3" s="203" t="s">
        <v>199</v>
      </c>
      <c r="CE3" s="204"/>
      <c r="CF3" s="204"/>
      <c r="CG3" s="203" t="s">
        <v>200</v>
      </c>
      <c r="CH3" s="204"/>
      <c r="CI3" s="204"/>
      <c r="CJ3" s="203" t="s">
        <v>200</v>
      </c>
      <c r="CK3" s="204"/>
      <c r="CL3" s="204"/>
      <c r="CM3" s="203" t="s">
        <v>201</v>
      </c>
      <c r="CN3" s="204"/>
      <c r="CO3" s="204"/>
      <c r="CP3" s="203" t="s">
        <v>201</v>
      </c>
      <c r="CQ3" s="204"/>
      <c r="CR3" s="204"/>
      <c r="CS3" s="203" t="s">
        <v>201</v>
      </c>
      <c r="CT3" s="204"/>
      <c r="CU3" s="204"/>
      <c r="CV3" s="203" t="s">
        <v>82</v>
      </c>
      <c r="CW3" s="204"/>
      <c r="CX3" s="204"/>
      <c r="CY3" s="203" t="s">
        <v>83</v>
      </c>
      <c r="CZ3" s="204"/>
      <c r="DA3" s="204"/>
      <c r="DB3" s="203" t="s">
        <v>83</v>
      </c>
      <c r="DC3" s="204"/>
      <c r="DD3" s="204"/>
      <c r="DE3" s="203" t="s">
        <v>84</v>
      </c>
      <c r="DF3" s="204"/>
      <c r="DG3" s="204"/>
      <c r="DH3" s="203" t="s">
        <v>85</v>
      </c>
      <c r="DI3" s="204"/>
      <c r="DJ3" s="204"/>
    </row>
    <row r="4" spans="1:114" ht="36.6" customHeight="1" x14ac:dyDescent="0.4">
      <c r="A4" s="91"/>
      <c r="B4" s="83"/>
      <c r="C4" s="84"/>
      <c r="D4" s="211" t="s">
        <v>221</v>
      </c>
      <c r="E4" s="212"/>
      <c r="F4" s="213"/>
      <c r="G4" s="211" t="s">
        <v>222</v>
      </c>
      <c r="H4" s="212"/>
      <c r="I4" s="213"/>
      <c r="J4" s="211" t="s">
        <v>223</v>
      </c>
      <c r="K4" s="212"/>
      <c r="L4" s="213"/>
      <c r="M4" s="211" t="s">
        <v>76</v>
      </c>
      <c r="N4" s="212"/>
      <c r="O4" s="213"/>
      <c r="P4" s="211" t="s">
        <v>213</v>
      </c>
      <c r="Q4" s="212"/>
      <c r="R4" s="213"/>
      <c r="S4" s="211" t="s">
        <v>224</v>
      </c>
      <c r="T4" s="212"/>
      <c r="U4" s="213"/>
      <c r="V4" s="211" t="s">
        <v>81</v>
      </c>
      <c r="W4" s="212"/>
      <c r="X4" s="213"/>
      <c r="Y4" s="211" t="s">
        <v>225</v>
      </c>
      <c r="Z4" s="212"/>
      <c r="AA4" s="213"/>
      <c r="AB4" s="211" t="s">
        <v>226</v>
      </c>
      <c r="AC4" s="212"/>
      <c r="AD4" s="213"/>
      <c r="AE4" s="208" t="s">
        <v>78</v>
      </c>
      <c r="AF4" s="209"/>
      <c r="AG4" s="210"/>
      <c r="AH4" s="208" t="s">
        <v>80</v>
      </c>
      <c r="AI4" s="209"/>
      <c r="AJ4" s="210"/>
      <c r="AK4" s="208" t="s">
        <v>227</v>
      </c>
      <c r="AL4" s="209"/>
      <c r="AM4" s="210"/>
      <c r="AN4" s="208" t="s">
        <v>228</v>
      </c>
      <c r="AO4" s="209"/>
      <c r="AP4" s="210"/>
      <c r="AQ4" s="208" t="s">
        <v>229</v>
      </c>
      <c r="AR4" s="209"/>
      <c r="AS4" s="210"/>
      <c r="AT4" s="208" t="s">
        <v>230</v>
      </c>
      <c r="AU4" s="209"/>
      <c r="AV4" s="210"/>
      <c r="AW4" s="208" t="s">
        <v>231</v>
      </c>
      <c r="AX4" s="209"/>
      <c r="AY4" s="210"/>
      <c r="AZ4" s="214" t="s">
        <v>232</v>
      </c>
      <c r="BA4" s="209"/>
      <c r="BB4" s="210"/>
      <c r="BC4" s="208" t="s">
        <v>233</v>
      </c>
      <c r="BD4" s="209"/>
      <c r="BE4" s="210"/>
      <c r="BF4" s="214" t="s">
        <v>219</v>
      </c>
      <c r="BG4" s="215"/>
      <c r="BH4" s="216"/>
      <c r="BI4" s="208" t="s">
        <v>234</v>
      </c>
      <c r="BJ4" s="209"/>
      <c r="BK4" s="210"/>
      <c r="BL4" s="208" t="s">
        <v>235</v>
      </c>
      <c r="BM4" s="209"/>
      <c r="BN4" s="210"/>
      <c r="BO4" s="208" t="s">
        <v>236</v>
      </c>
      <c r="BP4" s="209"/>
      <c r="BQ4" s="210"/>
      <c r="BR4" s="208" t="s">
        <v>237</v>
      </c>
      <c r="BS4" s="209"/>
      <c r="BT4" s="210"/>
      <c r="BU4" s="208" t="s">
        <v>202</v>
      </c>
      <c r="BV4" s="209"/>
      <c r="BW4" s="210"/>
      <c r="BX4" s="208" t="s">
        <v>238</v>
      </c>
      <c r="BY4" s="209"/>
      <c r="BZ4" s="210"/>
      <c r="CA4" s="208" t="s">
        <v>203</v>
      </c>
      <c r="CB4" s="209"/>
      <c r="CC4" s="210"/>
      <c r="CD4" s="208" t="s">
        <v>77</v>
      </c>
      <c r="CE4" s="209"/>
      <c r="CF4" s="210"/>
      <c r="CG4" s="208" t="s">
        <v>239</v>
      </c>
      <c r="CH4" s="209"/>
      <c r="CI4" s="210"/>
      <c r="CJ4" s="214" t="s">
        <v>220</v>
      </c>
      <c r="CK4" s="209"/>
      <c r="CL4" s="210"/>
      <c r="CM4" s="208" t="s">
        <v>240</v>
      </c>
      <c r="CN4" s="209"/>
      <c r="CO4" s="210"/>
      <c r="CP4" s="208" t="s">
        <v>241</v>
      </c>
      <c r="CQ4" s="209"/>
      <c r="CR4" s="210"/>
      <c r="CS4" s="208" t="s">
        <v>242</v>
      </c>
      <c r="CT4" s="209"/>
      <c r="CU4" s="210"/>
      <c r="CV4" s="208" t="s">
        <v>79</v>
      </c>
      <c r="CW4" s="209"/>
      <c r="CX4" s="210"/>
      <c r="CY4" s="208" t="s">
        <v>214</v>
      </c>
      <c r="CZ4" s="209"/>
      <c r="DA4" s="210"/>
      <c r="DB4" s="208" t="s">
        <v>215</v>
      </c>
      <c r="DC4" s="209"/>
      <c r="DD4" s="210"/>
      <c r="DE4" s="208" t="s">
        <v>243</v>
      </c>
      <c r="DF4" s="209"/>
      <c r="DG4" s="210"/>
      <c r="DH4" s="208" t="s">
        <v>244</v>
      </c>
      <c r="DI4" s="209"/>
      <c r="DJ4" s="210"/>
    </row>
    <row r="5" spans="1:114" ht="15" thickBot="1" x14ac:dyDescent="0.45">
      <c r="C5" s="84"/>
      <c r="D5" s="19" t="s">
        <v>177</v>
      </c>
      <c r="E5" s="20" t="s">
        <v>178</v>
      </c>
      <c r="F5" s="21" t="s">
        <v>179</v>
      </c>
      <c r="G5" s="19" t="s">
        <v>177</v>
      </c>
      <c r="H5" s="20" t="s">
        <v>178</v>
      </c>
      <c r="I5" s="21" t="s">
        <v>179</v>
      </c>
      <c r="J5" s="19" t="s">
        <v>177</v>
      </c>
      <c r="K5" s="20" t="s">
        <v>178</v>
      </c>
      <c r="L5" s="21" t="s">
        <v>179</v>
      </c>
      <c r="M5" s="19" t="s">
        <v>177</v>
      </c>
      <c r="N5" s="20" t="s">
        <v>178</v>
      </c>
      <c r="O5" s="21" t="s">
        <v>179</v>
      </c>
      <c r="P5" s="19" t="s">
        <v>177</v>
      </c>
      <c r="Q5" s="20" t="s">
        <v>178</v>
      </c>
      <c r="R5" s="21" t="s">
        <v>179</v>
      </c>
      <c r="S5" s="19" t="s">
        <v>177</v>
      </c>
      <c r="T5" s="20" t="s">
        <v>178</v>
      </c>
      <c r="U5" s="21" t="s">
        <v>179</v>
      </c>
      <c r="V5" s="19" t="s">
        <v>177</v>
      </c>
      <c r="W5" s="20" t="s">
        <v>178</v>
      </c>
      <c r="X5" s="21" t="s">
        <v>179</v>
      </c>
      <c r="Y5" s="19" t="s">
        <v>177</v>
      </c>
      <c r="Z5" s="20" t="s">
        <v>178</v>
      </c>
      <c r="AA5" s="21" t="s">
        <v>179</v>
      </c>
      <c r="AB5" s="19" t="s">
        <v>177</v>
      </c>
      <c r="AC5" s="20" t="s">
        <v>178</v>
      </c>
      <c r="AD5" s="21" t="s">
        <v>179</v>
      </c>
      <c r="AE5" s="19" t="s">
        <v>177</v>
      </c>
      <c r="AF5" s="20" t="s">
        <v>178</v>
      </c>
      <c r="AG5" s="21" t="s">
        <v>179</v>
      </c>
      <c r="AH5" s="19" t="s">
        <v>177</v>
      </c>
      <c r="AI5" s="20" t="s">
        <v>178</v>
      </c>
      <c r="AJ5" s="21" t="s">
        <v>179</v>
      </c>
      <c r="AK5" s="19" t="s">
        <v>177</v>
      </c>
      <c r="AL5" s="20" t="s">
        <v>178</v>
      </c>
      <c r="AM5" s="21" t="s">
        <v>179</v>
      </c>
      <c r="AN5" s="19" t="s">
        <v>177</v>
      </c>
      <c r="AO5" s="20" t="s">
        <v>178</v>
      </c>
      <c r="AP5" s="21" t="s">
        <v>179</v>
      </c>
      <c r="AQ5" s="19" t="s">
        <v>177</v>
      </c>
      <c r="AR5" s="20" t="s">
        <v>178</v>
      </c>
      <c r="AS5" s="21" t="s">
        <v>179</v>
      </c>
      <c r="AT5" s="19" t="s">
        <v>177</v>
      </c>
      <c r="AU5" s="20" t="s">
        <v>178</v>
      </c>
      <c r="AV5" s="21" t="s">
        <v>179</v>
      </c>
      <c r="AW5" s="19" t="s">
        <v>177</v>
      </c>
      <c r="AX5" s="20" t="s">
        <v>178</v>
      </c>
      <c r="AY5" s="21" t="s">
        <v>179</v>
      </c>
      <c r="AZ5" s="19" t="s">
        <v>177</v>
      </c>
      <c r="BA5" s="20" t="s">
        <v>178</v>
      </c>
      <c r="BB5" s="21" t="s">
        <v>179</v>
      </c>
      <c r="BC5" s="19" t="s">
        <v>177</v>
      </c>
      <c r="BD5" s="20" t="s">
        <v>178</v>
      </c>
      <c r="BE5" s="21" t="s">
        <v>179</v>
      </c>
      <c r="BF5" s="19" t="s">
        <v>177</v>
      </c>
      <c r="BG5" s="20" t="s">
        <v>178</v>
      </c>
      <c r="BH5" s="21" t="s">
        <v>179</v>
      </c>
      <c r="BI5" s="19" t="s">
        <v>177</v>
      </c>
      <c r="BJ5" s="20" t="s">
        <v>178</v>
      </c>
      <c r="BK5" s="21" t="s">
        <v>179</v>
      </c>
      <c r="BL5" s="19" t="s">
        <v>177</v>
      </c>
      <c r="BM5" s="20" t="s">
        <v>178</v>
      </c>
      <c r="BN5" s="21" t="s">
        <v>179</v>
      </c>
      <c r="BO5" s="19" t="s">
        <v>177</v>
      </c>
      <c r="BP5" s="20" t="s">
        <v>178</v>
      </c>
      <c r="BQ5" s="21" t="s">
        <v>179</v>
      </c>
      <c r="BR5" s="19" t="s">
        <v>177</v>
      </c>
      <c r="BS5" s="20" t="s">
        <v>178</v>
      </c>
      <c r="BT5" s="21" t="s">
        <v>179</v>
      </c>
      <c r="BU5" s="19" t="s">
        <v>177</v>
      </c>
      <c r="BV5" s="20" t="s">
        <v>178</v>
      </c>
      <c r="BW5" s="21" t="s">
        <v>179</v>
      </c>
      <c r="BX5" s="19" t="s">
        <v>177</v>
      </c>
      <c r="BY5" s="20" t="s">
        <v>178</v>
      </c>
      <c r="BZ5" s="21" t="s">
        <v>179</v>
      </c>
      <c r="CA5" s="19" t="s">
        <v>177</v>
      </c>
      <c r="CB5" s="20" t="s">
        <v>178</v>
      </c>
      <c r="CC5" s="21" t="s">
        <v>179</v>
      </c>
      <c r="CD5" s="19" t="s">
        <v>177</v>
      </c>
      <c r="CE5" s="20" t="s">
        <v>178</v>
      </c>
      <c r="CF5" s="21" t="s">
        <v>179</v>
      </c>
      <c r="CG5" s="19" t="s">
        <v>177</v>
      </c>
      <c r="CH5" s="20" t="s">
        <v>178</v>
      </c>
      <c r="CI5" s="21" t="s">
        <v>179</v>
      </c>
      <c r="CJ5" s="19" t="s">
        <v>177</v>
      </c>
      <c r="CK5" s="20" t="s">
        <v>178</v>
      </c>
      <c r="CL5" s="21" t="s">
        <v>179</v>
      </c>
      <c r="CM5" s="19" t="s">
        <v>177</v>
      </c>
      <c r="CN5" s="20" t="s">
        <v>178</v>
      </c>
      <c r="CO5" s="21" t="s">
        <v>179</v>
      </c>
      <c r="CP5" s="19" t="s">
        <v>177</v>
      </c>
      <c r="CQ5" s="20" t="s">
        <v>178</v>
      </c>
      <c r="CR5" s="21" t="s">
        <v>179</v>
      </c>
      <c r="CS5" s="19" t="s">
        <v>177</v>
      </c>
      <c r="CT5" s="20" t="s">
        <v>178</v>
      </c>
      <c r="CU5" s="21" t="s">
        <v>179</v>
      </c>
      <c r="CV5" s="19" t="s">
        <v>177</v>
      </c>
      <c r="CW5" s="20" t="s">
        <v>178</v>
      </c>
      <c r="CX5" s="21" t="s">
        <v>179</v>
      </c>
      <c r="CY5" s="19" t="s">
        <v>177</v>
      </c>
      <c r="CZ5" s="20" t="s">
        <v>178</v>
      </c>
      <c r="DA5" s="21" t="s">
        <v>179</v>
      </c>
      <c r="DB5" s="19" t="s">
        <v>177</v>
      </c>
      <c r="DC5" s="20" t="s">
        <v>178</v>
      </c>
      <c r="DD5" s="21" t="s">
        <v>179</v>
      </c>
      <c r="DE5" s="19" t="s">
        <v>177</v>
      </c>
      <c r="DF5" s="20" t="s">
        <v>178</v>
      </c>
      <c r="DG5" s="21" t="s">
        <v>179</v>
      </c>
      <c r="DH5" s="19" t="s">
        <v>177</v>
      </c>
      <c r="DI5" s="20" t="s">
        <v>178</v>
      </c>
      <c r="DJ5" s="21" t="s">
        <v>179</v>
      </c>
    </row>
    <row r="6" spans="1:114" x14ac:dyDescent="0.4">
      <c r="B6" s="205" t="s">
        <v>88</v>
      </c>
      <c r="C6" s="85" t="s">
        <v>175</v>
      </c>
      <c r="D6" s="24">
        <v>16360</v>
      </c>
      <c r="E6" s="25">
        <v>16729</v>
      </c>
      <c r="F6" s="26">
        <v>17082</v>
      </c>
      <c r="G6" s="24">
        <v>16360</v>
      </c>
      <c r="H6" s="25">
        <v>16729</v>
      </c>
      <c r="I6" s="26">
        <v>17082</v>
      </c>
      <c r="J6" s="24">
        <v>16360</v>
      </c>
      <c r="K6" s="25">
        <v>16729</v>
      </c>
      <c r="L6" s="26">
        <v>17082</v>
      </c>
      <c r="M6" s="27">
        <v>16360</v>
      </c>
      <c r="N6" s="28">
        <v>16729</v>
      </c>
      <c r="O6" s="29">
        <v>17082</v>
      </c>
      <c r="P6" s="24">
        <v>16360</v>
      </c>
      <c r="Q6" s="25">
        <v>16729</v>
      </c>
      <c r="R6" s="26">
        <v>17082</v>
      </c>
      <c r="S6" s="24">
        <v>16360</v>
      </c>
      <c r="T6" s="25">
        <v>16729</v>
      </c>
      <c r="U6" s="26">
        <v>17082</v>
      </c>
      <c r="V6" s="24">
        <v>16360</v>
      </c>
      <c r="W6" s="25">
        <v>16729</v>
      </c>
      <c r="X6" s="26">
        <v>17082</v>
      </c>
      <c r="Y6" s="24">
        <v>16360</v>
      </c>
      <c r="Z6" s="25">
        <v>16729</v>
      </c>
      <c r="AA6" s="26">
        <v>17082</v>
      </c>
      <c r="AB6" s="24">
        <v>16360</v>
      </c>
      <c r="AC6" s="25">
        <v>16729</v>
      </c>
      <c r="AD6" s="26">
        <v>17082</v>
      </c>
      <c r="AE6" s="24">
        <v>16360</v>
      </c>
      <c r="AF6" s="25">
        <v>16729</v>
      </c>
      <c r="AG6" s="26">
        <v>17082</v>
      </c>
      <c r="AH6" s="24">
        <v>16360</v>
      </c>
      <c r="AI6" s="25">
        <v>16729</v>
      </c>
      <c r="AJ6" s="26">
        <v>17082</v>
      </c>
      <c r="AK6" s="24">
        <v>16360</v>
      </c>
      <c r="AL6" s="25">
        <v>16729</v>
      </c>
      <c r="AM6" s="26">
        <v>17082</v>
      </c>
      <c r="AN6" s="24">
        <v>16360</v>
      </c>
      <c r="AO6" s="25">
        <v>16729</v>
      </c>
      <c r="AP6" s="26">
        <v>17082</v>
      </c>
      <c r="AQ6" s="24">
        <v>16360</v>
      </c>
      <c r="AR6" s="25">
        <v>16729</v>
      </c>
      <c r="AS6" s="26">
        <v>17082</v>
      </c>
      <c r="AT6" s="24">
        <v>16360</v>
      </c>
      <c r="AU6" s="25">
        <v>16729</v>
      </c>
      <c r="AV6" s="26">
        <v>17082</v>
      </c>
      <c r="AW6" s="24">
        <v>16360</v>
      </c>
      <c r="AX6" s="25">
        <v>16729</v>
      </c>
      <c r="AY6" s="26">
        <v>17082</v>
      </c>
      <c r="AZ6" s="24">
        <v>16360</v>
      </c>
      <c r="BA6" s="25">
        <v>16729</v>
      </c>
      <c r="BB6" s="26">
        <v>17082</v>
      </c>
      <c r="BC6" s="24">
        <v>16360</v>
      </c>
      <c r="BD6" s="25">
        <v>16729</v>
      </c>
      <c r="BE6" s="26">
        <v>17082</v>
      </c>
      <c r="BF6" s="24">
        <v>16360</v>
      </c>
      <c r="BG6" s="25">
        <v>16729</v>
      </c>
      <c r="BH6" s="26">
        <v>17082</v>
      </c>
      <c r="BI6" s="24">
        <v>16360</v>
      </c>
      <c r="BJ6" s="25">
        <v>16729</v>
      </c>
      <c r="BK6" s="26">
        <v>17082</v>
      </c>
      <c r="BL6" s="24">
        <v>16360</v>
      </c>
      <c r="BM6" s="25">
        <v>16729</v>
      </c>
      <c r="BN6" s="26">
        <v>17082</v>
      </c>
      <c r="BO6" s="24">
        <v>16360</v>
      </c>
      <c r="BP6" s="25">
        <v>16729</v>
      </c>
      <c r="BQ6" s="26">
        <v>17082</v>
      </c>
      <c r="BR6" s="24">
        <v>16360</v>
      </c>
      <c r="BS6" s="25">
        <v>16729</v>
      </c>
      <c r="BT6" s="26">
        <v>17082</v>
      </c>
      <c r="BU6" s="24">
        <v>16360</v>
      </c>
      <c r="BV6" s="25">
        <v>16729</v>
      </c>
      <c r="BW6" s="26">
        <v>17082</v>
      </c>
      <c r="BX6" s="24">
        <v>16360</v>
      </c>
      <c r="BY6" s="25">
        <v>16729</v>
      </c>
      <c r="BZ6" s="26">
        <v>17082</v>
      </c>
      <c r="CA6" s="24">
        <v>16360</v>
      </c>
      <c r="CB6" s="25">
        <v>16729</v>
      </c>
      <c r="CC6" s="26">
        <v>17082</v>
      </c>
      <c r="CD6" s="24">
        <v>16360</v>
      </c>
      <c r="CE6" s="25">
        <v>16729</v>
      </c>
      <c r="CF6" s="26">
        <v>17082</v>
      </c>
      <c r="CG6" s="24">
        <v>16360</v>
      </c>
      <c r="CH6" s="25">
        <v>16729</v>
      </c>
      <c r="CI6" s="26">
        <v>17082</v>
      </c>
      <c r="CJ6" s="24">
        <v>16360</v>
      </c>
      <c r="CK6" s="25">
        <v>16729</v>
      </c>
      <c r="CL6" s="26">
        <v>17082</v>
      </c>
      <c r="CM6" s="24">
        <v>16360</v>
      </c>
      <c r="CN6" s="25">
        <v>16729</v>
      </c>
      <c r="CO6" s="26">
        <v>17082</v>
      </c>
      <c r="CP6" s="24">
        <v>16360</v>
      </c>
      <c r="CQ6" s="25">
        <v>16729</v>
      </c>
      <c r="CR6" s="26">
        <v>17082</v>
      </c>
      <c r="CS6" s="24">
        <v>16360</v>
      </c>
      <c r="CT6" s="25">
        <v>16729</v>
      </c>
      <c r="CU6" s="26">
        <v>17082</v>
      </c>
      <c r="CV6" s="24">
        <v>16360</v>
      </c>
      <c r="CW6" s="25">
        <v>16729</v>
      </c>
      <c r="CX6" s="26">
        <v>17082</v>
      </c>
      <c r="CY6" s="24">
        <v>16360</v>
      </c>
      <c r="CZ6" s="25">
        <v>16729</v>
      </c>
      <c r="DA6" s="26">
        <v>17082</v>
      </c>
      <c r="DB6" s="24">
        <v>16360</v>
      </c>
      <c r="DC6" s="25">
        <v>16729</v>
      </c>
      <c r="DD6" s="26">
        <v>17082</v>
      </c>
      <c r="DE6" s="24">
        <v>16360</v>
      </c>
      <c r="DF6" s="25">
        <v>16729</v>
      </c>
      <c r="DG6" s="26">
        <v>17082</v>
      </c>
      <c r="DH6" s="24">
        <v>16360</v>
      </c>
      <c r="DI6" s="25">
        <v>16729</v>
      </c>
      <c r="DJ6" s="30">
        <v>17082</v>
      </c>
    </row>
    <row r="7" spans="1:114" x14ac:dyDescent="0.4">
      <c r="B7" s="206"/>
      <c r="C7" s="86" t="s">
        <v>86</v>
      </c>
      <c r="D7" s="32">
        <v>3.3090146036712238E-2</v>
      </c>
      <c r="E7" s="33">
        <v>2.8530552065187415E-2</v>
      </c>
      <c r="F7" s="34">
        <v>2.3000843011177465E-2</v>
      </c>
      <c r="G7" s="32">
        <v>3.4778125624626892E-2</v>
      </c>
      <c r="H7" s="33">
        <v>3.0854134765689382E-2</v>
      </c>
      <c r="I7" s="34">
        <v>2.5454821182705076E-2</v>
      </c>
      <c r="J7" s="32">
        <v>0.58554581479019807</v>
      </c>
      <c r="K7" s="33">
        <v>0.62158407915342839</v>
      </c>
      <c r="L7" s="34">
        <v>0.69417687923804927</v>
      </c>
      <c r="M7" s="111">
        <v>4.6865128967319354</v>
      </c>
      <c r="N7" s="112">
        <v>4.9577364228125598</v>
      </c>
      <c r="O7" s="113">
        <v>5.1775725900064433</v>
      </c>
      <c r="P7" s="98">
        <v>3.3615345492340269</v>
      </c>
      <c r="Q7" s="99">
        <v>3.3912150319737608</v>
      </c>
      <c r="R7" s="100">
        <v>3.3836822178210784</v>
      </c>
      <c r="S7" s="32">
        <v>8.5937397952498509E-2</v>
      </c>
      <c r="T7" s="33">
        <v>8.1042439547255193E-2</v>
      </c>
      <c r="U7" s="34">
        <v>7.6911454570473936E-2</v>
      </c>
      <c r="V7" s="35">
        <v>17430848.716320295</v>
      </c>
      <c r="W7" s="36">
        <v>16963833.231095701</v>
      </c>
      <c r="X7" s="37">
        <v>14709348.2170706</v>
      </c>
      <c r="Y7" s="32">
        <v>3.0586850987470862</v>
      </c>
      <c r="Z7" s="33">
        <v>2.8166813159587529</v>
      </c>
      <c r="AA7" s="34">
        <v>2.8496390709081587</v>
      </c>
      <c r="AB7" s="32">
        <v>0.8553288269843673</v>
      </c>
      <c r="AC7" s="33">
        <v>0.85759208906242446</v>
      </c>
      <c r="AD7" s="34">
        <v>0.85684429723068978</v>
      </c>
      <c r="AE7" s="35">
        <v>18426913.730501223</v>
      </c>
      <c r="AF7" s="36">
        <v>16313888.715882599</v>
      </c>
      <c r="AG7" s="37">
        <v>13448768.490633415</v>
      </c>
      <c r="AH7" s="35">
        <v>19366899.133129586</v>
      </c>
      <c r="AI7" s="36">
        <v>17642522.999282684</v>
      </c>
      <c r="AJ7" s="37">
        <v>14883628.260508137</v>
      </c>
      <c r="AK7" s="32">
        <v>0.65211117506420668</v>
      </c>
      <c r="AL7" s="33">
        <v>0.65851143741665497</v>
      </c>
      <c r="AM7" s="34">
        <v>0.663355063126008</v>
      </c>
      <c r="AN7" s="32">
        <v>0.69344850186856166</v>
      </c>
      <c r="AO7" s="33">
        <v>0.69994696023694136</v>
      </c>
      <c r="AP7" s="34">
        <v>0.70564147960796764</v>
      </c>
      <c r="AQ7" s="32">
        <v>0.15215902535192394</v>
      </c>
      <c r="AR7" s="33">
        <v>0.1506729322972368</v>
      </c>
      <c r="AS7" s="34">
        <v>0.14980451330606898</v>
      </c>
      <c r="AT7" s="32">
        <v>0.10293906530151595</v>
      </c>
      <c r="AU7" s="33">
        <v>0.10260578994153051</v>
      </c>
      <c r="AV7" s="34">
        <v>0.10377757553019858</v>
      </c>
      <c r="AW7" s="32">
        <v>7.0941199548169798E-2</v>
      </c>
      <c r="AX7" s="33">
        <v>7.0434362450145144E-2</v>
      </c>
      <c r="AY7" s="34">
        <v>7.1092947629326123E-2</v>
      </c>
      <c r="AZ7" s="32">
        <v>0.36751049347887171</v>
      </c>
      <c r="BA7" s="33">
        <v>0.36065871286202389</v>
      </c>
      <c r="BB7" s="34">
        <v>0.35002380316298876</v>
      </c>
      <c r="BC7" s="32">
        <v>0.6884411472010743</v>
      </c>
      <c r="BD7" s="33">
        <v>0.67222450346990437</v>
      </c>
      <c r="BE7" s="34">
        <v>0.68338327578770353</v>
      </c>
      <c r="BF7" s="35">
        <v>5751084.6795103392</v>
      </c>
      <c r="BG7" s="36">
        <v>6348729.2394952113</v>
      </c>
      <c r="BH7" s="37">
        <v>6439695.5270579867</v>
      </c>
      <c r="BI7" s="32">
        <v>0.18306871702278246</v>
      </c>
      <c r="BJ7" s="33">
        <v>0.18468955299915288</v>
      </c>
      <c r="BK7" s="34">
        <v>0.18635010608681701</v>
      </c>
      <c r="BL7" s="32">
        <v>0.40659329045949488</v>
      </c>
      <c r="BM7" s="33">
        <v>0.40568739590305086</v>
      </c>
      <c r="BN7" s="34">
        <v>0.40212029610422978</v>
      </c>
      <c r="BO7" s="32">
        <v>4.623155451233537E-3</v>
      </c>
      <c r="BP7" s="33">
        <v>4.2676388848334659E-3</v>
      </c>
      <c r="BQ7" s="34">
        <v>4.1581139634216356E-3</v>
      </c>
      <c r="BR7" s="32">
        <v>0.96063689129758767</v>
      </c>
      <c r="BS7" s="33">
        <v>0.96223651122577414</v>
      </c>
      <c r="BT7" s="34">
        <v>0.96139964218439433</v>
      </c>
      <c r="BU7" s="35">
        <v>340585370.84810513</v>
      </c>
      <c r="BV7" s="36">
        <v>348533863.63984698</v>
      </c>
      <c r="BW7" s="37">
        <v>353904058.55660927</v>
      </c>
      <c r="BX7" s="32">
        <v>0.63017890715497771</v>
      </c>
      <c r="BY7" s="33">
        <v>0.66205611007133691</v>
      </c>
      <c r="BZ7" s="34">
        <v>0.72597598210795411</v>
      </c>
      <c r="CA7" s="35">
        <v>286698921.37243277</v>
      </c>
      <c r="CB7" s="36">
        <v>293446611.92629564</v>
      </c>
      <c r="CC7" s="37">
        <v>296967131.49894625</v>
      </c>
      <c r="CD7" s="38">
        <v>277626294.94431537</v>
      </c>
      <c r="CE7" s="39">
        <v>283141742.23145437</v>
      </c>
      <c r="CF7" s="40">
        <v>284875833.21677792</v>
      </c>
      <c r="CG7" s="32">
        <v>1.9085784578460152</v>
      </c>
      <c r="CH7" s="33">
        <v>1.76551506808479</v>
      </c>
      <c r="CI7" s="34">
        <v>1.8175330305853701</v>
      </c>
      <c r="CJ7" s="104">
        <v>3.642784282601832</v>
      </c>
      <c r="CK7" s="105">
        <v>3.6548057375570702</v>
      </c>
      <c r="CL7" s="106">
        <v>3.6300067690942819</v>
      </c>
      <c r="CM7" s="32">
        <v>1.0852970514931743</v>
      </c>
      <c r="CN7" s="33">
        <v>1.0913067565974213</v>
      </c>
      <c r="CO7" s="34">
        <v>1.0925311470369055</v>
      </c>
      <c r="CP7" s="32">
        <v>0.73516096525347274</v>
      </c>
      <c r="CQ7" s="33">
        <v>0.72825189302269588</v>
      </c>
      <c r="CR7" s="34">
        <v>0.7277822165027934</v>
      </c>
      <c r="CS7" s="32">
        <v>0.65667841742370836</v>
      </c>
      <c r="CT7" s="33">
        <v>0.64941428194980033</v>
      </c>
      <c r="CU7" s="34">
        <v>0.64999109293062307</v>
      </c>
      <c r="CV7" s="35">
        <v>939985.40262836183</v>
      </c>
      <c r="CW7" s="36">
        <v>1328634.2834000837</v>
      </c>
      <c r="CX7" s="37">
        <v>1434859.769874722</v>
      </c>
      <c r="CY7" s="98">
        <v>1.426193717239032</v>
      </c>
      <c r="CZ7" s="99">
        <v>1.4230218465580164</v>
      </c>
      <c r="DA7" s="100">
        <v>1.4082403296408401</v>
      </c>
      <c r="DB7" s="98">
        <v>2.3054733600967006</v>
      </c>
      <c r="DC7" s="99">
        <v>2.5311752453734053</v>
      </c>
      <c r="DD7" s="100">
        <v>2.4280100496712729</v>
      </c>
      <c r="DE7" s="32">
        <v>0.70000217759064209</v>
      </c>
      <c r="DF7" s="33">
        <v>0.70166469442982737</v>
      </c>
      <c r="DG7" s="34">
        <v>0.70016060174447237</v>
      </c>
      <c r="DH7" s="32">
        <v>1.5658858589039759E-2</v>
      </c>
      <c r="DI7" s="33">
        <v>1.4046372688917794E-2</v>
      </c>
      <c r="DJ7" s="41">
        <v>1.1796242750673116E-2</v>
      </c>
    </row>
    <row r="8" spans="1:114" ht="15" thickBot="1" x14ac:dyDescent="0.45">
      <c r="B8" s="207"/>
      <c r="C8" s="87" t="s">
        <v>87</v>
      </c>
      <c r="D8" s="43">
        <v>3.5859905444856482E-2</v>
      </c>
      <c r="E8" s="44">
        <v>2.8791046299191811E-2</v>
      </c>
      <c r="F8" s="45">
        <v>2.0321189155708536E-2</v>
      </c>
      <c r="G8" s="43">
        <v>3.936050693155925E-2</v>
      </c>
      <c r="H8" s="44">
        <v>3.2004301376689727E-2</v>
      </c>
      <c r="I8" s="45">
        <v>2.3421200563922051E-2</v>
      </c>
      <c r="J8" s="43">
        <v>0.12475551704014065</v>
      </c>
      <c r="K8" s="44">
        <v>0.12963856105821758</v>
      </c>
      <c r="L8" s="45">
        <v>0.14058346224392643</v>
      </c>
      <c r="M8" s="49">
        <v>1.0435492288943666</v>
      </c>
      <c r="N8" s="50">
        <v>1.1151663531910199</v>
      </c>
      <c r="O8" s="51">
        <v>1.1275994106221425</v>
      </c>
      <c r="P8" s="101">
        <v>2.5404499608381235</v>
      </c>
      <c r="Q8" s="102">
        <v>2.6267164485922185</v>
      </c>
      <c r="R8" s="103">
        <v>2.6358654263521029</v>
      </c>
      <c r="S8" s="43">
        <v>8.3382722818973215E-2</v>
      </c>
      <c r="T8" s="44">
        <v>7.637610378871007E-2</v>
      </c>
      <c r="U8" s="45">
        <v>6.9075832563253808E-2</v>
      </c>
      <c r="V8" s="46">
        <v>8682153</v>
      </c>
      <c r="W8" s="47">
        <v>7644175</v>
      </c>
      <c r="X8" s="48">
        <v>5647729</v>
      </c>
      <c r="Y8" s="43">
        <v>3.9981538770540985</v>
      </c>
      <c r="Z8" s="44">
        <v>3.4106158250297254</v>
      </c>
      <c r="AA8" s="45">
        <v>3.3196803980197309</v>
      </c>
      <c r="AB8" s="43">
        <v>0.88065629114896704</v>
      </c>
      <c r="AC8" s="44">
        <v>0.88182249512271704</v>
      </c>
      <c r="AD8" s="45">
        <v>0.8821096888801081</v>
      </c>
      <c r="AE8" s="46">
        <v>8145248</v>
      </c>
      <c r="AF8" s="47">
        <v>6926261</v>
      </c>
      <c r="AG8" s="48">
        <v>5029475</v>
      </c>
      <c r="AH8" s="46">
        <v>8803994.5</v>
      </c>
      <c r="AI8" s="47">
        <v>7647970</v>
      </c>
      <c r="AJ8" s="48">
        <v>5656240</v>
      </c>
      <c r="AK8" s="43">
        <v>0.686005220041075</v>
      </c>
      <c r="AL8" s="44">
        <v>0.69612774227743879</v>
      </c>
      <c r="AM8" s="45">
        <v>0.70311821091237336</v>
      </c>
      <c r="AN8" s="43">
        <v>0.71993515912512462</v>
      </c>
      <c r="AO8" s="44">
        <v>0.72986294929974516</v>
      </c>
      <c r="AP8" s="45">
        <v>0.73717467748090804</v>
      </c>
      <c r="AQ8" s="43">
        <v>0.12799775052202297</v>
      </c>
      <c r="AR8" s="44">
        <v>0.12579196409205917</v>
      </c>
      <c r="AS8" s="45">
        <v>0.12457997442317681</v>
      </c>
      <c r="AT8" s="43">
        <v>8.2980180651591823E-2</v>
      </c>
      <c r="AU8" s="44">
        <v>8.2034956908163578E-2</v>
      </c>
      <c r="AV8" s="45">
        <v>8.3455801596790613E-2</v>
      </c>
      <c r="AW8" s="43">
        <v>6.3541149763673671E-2</v>
      </c>
      <c r="AX8" s="44">
        <v>6.340168147725074E-2</v>
      </c>
      <c r="AY8" s="45">
        <v>6.4772373990848731E-2</v>
      </c>
      <c r="AZ8" s="43">
        <v>0.40617339158056642</v>
      </c>
      <c r="BA8" s="44">
        <v>0.40143430876820307</v>
      </c>
      <c r="BB8" s="45">
        <v>0.39396471427813273</v>
      </c>
      <c r="BC8" s="43">
        <v>0.75302351333648976</v>
      </c>
      <c r="BD8" s="44">
        <v>0.75802195386416782</v>
      </c>
      <c r="BE8" s="45">
        <v>0.75982077061977038</v>
      </c>
      <c r="BF8" s="46">
        <v>5696292.9992804993</v>
      </c>
      <c r="BG8" s="47">
        <v>5880727.0925110132</v>
      </c>
      <c r="BH8" s="48">
        <v>5931040.3863995373</v>
      </c>
      <c r="BI8" s="43">
        <v>6.1253755659241599E-2</v>
      </c>
      <c r="BJ8" s="44">
        <v>6.3148341413605286E-2</v>
      </c>
      <c r="BK8" s="45">
        <v>6.4711380444090999E-2</v>
      </c>
      <c r="BL8" s="43">
        <v>0.1236406210972118</v>
      </c>
      <c r="BM8" s="44">
        <v>0.1254242421329903</v>
      </c>
      <c r="BN8" s="45">
        <v>0.12509418369943728</v>
      </c>
      <c r="BO8" s="43">
        <v>1.2100127941946743E-3</v>
      </c>
      <c r="BP8" s="44">
        <v>1.1430098206524674E-3</v>
      </c>
      <c r="BQ8" s="45">
        <v>1.0974198584493963E-3</v>
      </c>
      <c r="BR8" s="43">
        <v>0.97709808910067797</v>
      </c>
      <c r="BS8" s="44">
        <v>0.98078730574490269</v>
      </c>
      <c r="BT8" s="45">
        <v>0.98022862840978797</v>
      </c>
      <c r="BU8" s="46">
        <v>99299350</v>
      </c>
      <c r="BV8" s="47">
        <v>102445291</v>
      </c>
      <c r="BW8" s="48">
        <v>105519950</v>
      </c>
      <c r="BX8" s="43">
        <v>0.1504432786113577</v>
      </c>
      <c r="BY8" s="44">
        <v>0.15323570466728167</v>
      </c>
      <c r="BZ8" s="45">
        <v>0.16325232851788665</v>
      </c>
      <c r="CA8" s="46">
        <v>115401046</v>
      </c>
      <c r="CB8" s="47">
        <v>121200670</v>
      </c>
      <c r="CC8" s="48">
        <v>122240607.5</v>
      </c>
      <c r="CD8" s="46">
        <v>110113647.5</v>
      </c>
      <c r="CE8" s="47">
        <v>115157407</v>
      </c>
      <c r="CF8" s="48">
        <v>116651248</v>
      </c>
      <c r="CG8" s="43">
        <v>2.7105863835657598</v>
      </c>
      <c r="CH8" s="44">
        <v>2.3244346846189221</v>
      </c>
      <c r="CI8" s="45">
        <v>2.3243729425461535</v>
      </c>
      <c r="CJ8" s="101">
        <v>2.7659152586850144</v>
      </c>
      <c r="CK8" s="102">
        <v>2.821811808824382</v>
      </c>
      <c r="CL8" s="103">
        <v>2.8146526340595712</v>
      </c>
      <c r="CM8" s="43">
        <v>0.96211432161457133</v>
      </c>
      <c r="CN8" s="44">
        <v>0.96471768331192476</v>
      </c>
      <c r="CO8" s="45">
        <v>0.96615157487786951</v>
      </c>
      <c r="CP8" s="43">
        <v>0.86465971407603803</v>
      </c>
      <c r="CQ8" s="44">
        <v>0.85562116783974718</v>
      </c>
      <c r="CR8" s="45">
        <v>0.85334981900666951</v>
      </c>
      <c r="CS8" s="43">
        <v>0.81346193024023883</v>
      </c>
      <c r="CT8" s="44">
        <v>0.80156841115748145</v>
      </c>
      <c r="CU8" s="45">
        <v>0.8010065895746723</v>
      </c>
      <c r="CV8" s="46">
        <v>445068.5</v>
      </c>
      <c r="CW8" s="47">
        <v>399207</v>
      </c>
      <c r="CX8" s="48">
        <v>442747</v>
      </c>
      <c r="CY8" s="101">
        <v>0.96664471903828075</v>
      </c>
      <c r="CZ8" s="102">
        <v>1.0096689077091641</v>
      </c>
      <c r="DA8" s="103">
        <v>0.96766962591195393</v>
      </c>
      <c r="DB8" s="101">
        <v>1.3664372564309437</v>
      </c>
      <c r="DC8" s="102">
        <v>1.6919369677162674</v>
      </c>
      <c r="DD8" s="103">
        <v>1.6775716692260136</v>
      </c>
      <c r="DE8" s="43">
        <v>0.74635117899159409</v>
      </c>
      <c r="DF8" s="44">
        <v>0.74867432494220043</v>
      </c>
      <c r="DG8" s="45">
        <v>0.74692741269510166</v>
      </c>
      <c r="DH8" s="43">
        <v>1.8729222122765156E-2</v>
      </c>
      <c r="DI8" s="44">
        <v>1.5550123516470995E-2</v>
      </c>
      <c r="DJ8" s="52">
        <v>1.1353469064589221E-2</v>
      </c>
    </row>
    <row r="9" spans="1:114" x14ac:dyDescent="0.4">
      <c r="A9" s="56" t="s">
        <v>67</v>
      </c>
      <c r="B9" s="197" t="s">
        <v>117</v>
      </c>
      <c r="C9" s="86" t="s">
        <v>175</v>
      </c>
      <c r="D9" s="35">
        <v>604</v>
      </c>
      <c r="E9" s="36">
        <v>586</v>
      </c>
      <c r="F9" s="37">
        <v>579</v>
      </c>
      <c r="G9" s="35">
        <v>604</v>
      </c>
      <c r="H9" s="36">
        <v>586</v>
      </c>
      <c r="I9" s="37">
        <v>579</v>
      </c>
      <c r="J9" s="35">
        <v>604</v>
      </c>
      <c r="K9" s="36">
        <v>586</v>
      </c>
      <c r="L9" s="37">
        <v>579</v>
      </c>
      <c r="M9" s="53">
        <v>604</v>
      </c>
      <c r="N9" s="54">
        <v>586</v>
      </c>
      <c r="O9" s="55">
        <v>579</v>
      </c>
      <c r="P9" s="35">
        <v>604</v>
      </c>
      <c r="Q9" s="36">
        <v>586</v>
      </c>
      <c r="R9" s="37">
        <v>579</v>
      </c>
      <c r="S9" s="35">
        <v>604</v>
      </c>
      <c r="T9" s="36">
        <v>586</v>
      </c>
      <c r="U9" s="37">
        <v>579</v>
      </c>
      <c r="V9" s="35">
        <v>604</v>
      </c>
      <c r="W9" s="36">
        <v>586</v>
      </c>
      <c r="X9" s="37">
        <v>579</v>
      </c>
      <c r="Y9" s="35">
        <v>604</v>
      </c>
      <c r="Z9" s="36">
        <v>586</v>
      </c>
      <c r="AA9" s="37">
        <v>579</v>
      </c>
      <c r="AB9" s="35">
        <v>604</v>
      </c>
      <c r="AC9" s="36">
        <v>586</v>
      </c>
      <c r="AD9" s="37">
        <v>579</v>
      </c>
      <c r="AE9" s="35">
        <v>604</v>
      </c>
      <c r="AF9" s="36">
        <v>586</v>
      </c>
      <c r="AG9" s="37">
        <v>579</v>
      </c>
      <c r="AH9" s="35">
        <v>604</v>
      </c>
      <c r="AI9" s="36">
        <v>586</v>
      </c>
      <c r="AJ9" s="37">
        <v>579</v>
      </c>
      <c r="AK9" s="35">
        <v>604</v>
      </c>
      <c r="AL9" s="36">
        <v>586</v>
      </c>
      <c r="AM9" s="37">
        <v>579</v>
      </c>
      <c r="AN9" s="35">
        <v>604</v>
      </c>
      <c r="AO9" s="36">
        <v>586</v>
      </c>
      <c r="AP9" s="37">
        <v>579</v>
      </c>
      <c r="AQ9" s="35">
        <v>604</v>
      </c>
      <c r="AR9" s="36">
        <v>586</v>
      </c>
      <c r="AS9" s="37">
        <v>579</v>
      </c>
      <c r="AT9" s="35">
        <v>604</v>
      </c>
      <c r="AU9" s="36">
        <v>586</v>
      </c>
      <c r="AV9" s="37">
        <v>579</v>
      </c>
      <c r="AW9" s="35">
        <v>604</v>
      </c>
      <c r="AX9" s="36">
        <v>586</v>
      </c>
      <c r="AY9" s="37">
        <v>579</v>
      </c>
      <c r="AZ9" s="35">
        <v>604</v>
      </c>
      <c r="BA9" s="36">
        <v>586</v>
      </c>
      <c r="BB9" s="37">
        <v>579</v>
      </c>
      <c r="BC9" s="35">
        <v>604</v>
      </c>
      <c r="BD9" s="36">
        <v>586</v>
      </c>
      <c r="BE9" s="37">
        <v>579</v>
      </c>
      <c r="BF9" s="35">
        <v>604</v>
      </c>
      <c r="BG9" s="36">
        <v>586</v>
      </c>
      <c r="BH9" s="37">
        <v>579</v>
      </c>
      <c r="BI9" s="35">
        <v>604</v>
      </c>
      <c r="BJ9" s="36">
        <v>586</v>
      </c>
      <c r="BK9" s="37">
        <v>579</v>
      </c>
      <c r="BL9" s="35">
        <v>604</v>
      </c>
      <c r="BM9" s="36">
        <v>586</v>
      </c>
      <c r="BN9" s="37">
        <v>579</v>
      </c>
      <c r="BO9" s="35">
        <v>604</v>
      </c>
      <c r="BP9" s="36">
        <v>586</v>
      </c>
      <c r="BQ9" s="37">
        <v>579</v>
      </c>
      <c r="BR9" s="35">
        <v>604</v>
      </c>
      <c r="BS9" s="36">
        <v>586</v>
      </c>
      <c r="BT9" s="37">
        <v>579</v>
      </c>
      <c r="BU9" s="35">
        <v>604</v>
      </c>
      <c r="BV9" s="36">
        <v>586</v>
      </c>
      <c r="BW9" s="37">
        <v>579</v>
      </c>
      <c r="BX9" s="35">
        <v>604</v>
      </c>
      <c r="BY9" s="36">
        <v>586</v>
      </c>
      <c r="BZ9" s="37">
        <v>579</v>
      </c>
      <c r="CA9" s="35">
        <v>604</v>
      </c>
      <c r="CB9" s="36">
        <v>586</v>
      </c>
      <c r="CC9" s="37">
        <v>579</v>
      </c>
      <c r="CD9" s="35">
        <v>604</v>
      </c>
      <c r="CE9" s="36">
        <v>586</v>
      </c>
      <c r="CF9" s="37">
        <v>579</v>
      </c>
      <c r="CG9" s="35">
        <v>604</v>
      </c>
      <c r="CH9" s="36">
        <v>586</v>
      </c>
      <c r="CI9" s="37">
        <v>579</v>
      </c>
      <c r="CJ9" s="35">
        <v>604</v>
      </c>
      <c r="CK9" s="36">
        <v>586</v>
      </c>
      <c r="CL9" s="37">
        <v>579</v>
      </c>
      <c r="CM9" s="35">
        <v>604</v>
      </c>
      <c r="CN9" s="36">
        <v>586</v>
      </c>
      <c r="CO9" s="37">
        <v>579</v>
      </c>
      <c r="CP9" s="35">
        <v>604</v>
      </c>
      <c r="CQ9" s="36">
        <v>586</v>
      </c>
      <c r="CR9" s="37">
        <v>579</v>
      </c>
      <c r="CS9" s="35">
        <v>604</v>
      </c>
      <c r="CT9" s="36">
        <v>586</v>
      </c>
      <c r="CU9" s="37">
        <v>579</v>
      </c>
      <c r="CV9" s="35">
        <v>604</v>
      </c>
      <c r="CW9" s="36">
        <v>586</v>
      </c>
      <c r="CX9" s="37">
        <v>579</v>
      </c>
      <c r="CY9" s="35">
        <v>604</v>
      </c>
      <c r="CZ9" s="36">
        <v>586</v>
      </c>
      <c r="DA9" s="37">
        <v>579</v>
      </c>
      <c r="DB9" s="35">
        <v>604</v>
      </c>
      <c r="DC9" s="36">
        <v>586</v>
      </c>
      <c r="DD9" s="37">
        <v>579</v>
      </c>
      <c r="DE9" s="35">
        <v>604</v>
      </c>
      <c r="DF9" s="36">
        <v>586</v>
      </c>
      <c r="DG9" s="37">
        <v>579</v>
      </c>
      <c r="DH9" s="35">
        <v>604</v>
      </c>
      <c r="DI9" s="36">
        <v>586</v>
      </c>
      <c r="DJ9" s="37">
        <v>579</v>
      </c>
    </row>
    <row r="10" spans="1:114" x14ac:dyDescent="0.4">
      <c r="A10" s="56"/>
      <c r="B10" s="198"/>
      <c r="C10" s="86" t="s">
        <v>86</v>
      </c>
      <c r="D10" s="32">
        <v>3.8264905200206624E-2</v>
      </c>
      <c r="E10" s="33">
        <v>1.8155757642649102E-2</v>
      </c>
      <c r="F10" s="34">
        <v>1.7290557502913713E-3</v>
      </c>
      <c r="G10" s="32">
        <v>4.2233152075514306E-2</v>
      </c>
      <c r="H10" s="33">
        <v>2.2317869130233682E-2</v>
      </c>
      <c r="I10" s="34">
        <v>8.2467817828467613E-3</v>
      </c>
      <c r="J10" s="32">
        <v>0.71333909056249856</v>
      </c>
      <c r="K10" s="33">
        <v>0.45912504457908093</v>
      </c>
      <c r="L10" s="34">
        <v>0.73062915309954779</v>
      </c>
      <c r="M10" s="111">
        <v>3.5573313182648922</v>
      </c>
      <c r="N10" s="112">
        <v>3.9390173707893661</v>
      </c>
      <c r="O10" s="113">
        <v>5.5564950560184894</v>
      </c>
      <c r="P10" s="98">
        <v>3.5658834438702369</v>
      </c>
      <c r="Q10" s="99">
        <v>3.4766416018648734</v>
      </c>
      <c r="R10" s="100">
        <v>3.4845906734264309</v>
      </c>
      <c r="S10" s="32">
        <v>8.722097308727246E-2</v>
      </c>
      <c r="T10" s="33">
        <v>6.5856986482382404E-2</v>
      </c>
      <c r="U10" s="34">
        <v>5.488519043777812E-2</v>
      </c>
      <c r="V10" s="35">
        <v>4970756.809602649</v>
      </c>
      <c r="W10" s="36">
        <v>1994495.5341296929</v>
      </c>
      <c r="X10" s="37">
        <v>731570.49913644209</v>
      </c>
      <c r="Y10" s="32">
        <v>3.1740831688992932</v>
      </c>
      <c r="Z10" s="33">
        <v>2.8705411047206586</v>
      </c>
      <c r="AA10" s="34">
        <v>2.9366250241697029</v>
      </c>
      <c r="AB10" s="32">
        <v>0.87662250590575463</v>
      </c>
      <c r="AC10" s="33">
        <v>0.88060423752625816</v>
      </c>
      <c r="AD10" s="34">
        <v>0.87948512832428438</v>
      </c>
      <c r="AE10" s="35">
        <v>3867806.3990066224</v>
      </c>
      <c r="AF10" s="36">
        <v>1681756.8071672355</v>
      </c>
      <c r="AG10" s="37">
        <v>155403.9602763385</v>
      </c>
      <c r="AH10" s="35">
        <v>4268915.7334437082</v>
      </c>
      <c r="AI10" s="36">
        <v>2067290.6672354948</v>
      </c>
      <c r="AJ10" s="37">
        <v>741203.7167530224</v>
      </c>
      <c r="AK10" s="32">
        <v>0.62599462537510586</v>
      </c>
      <c r="AL10" s="33">
        <v>0.63700361787487314</v>
      </c>
      <c r="AM10" s="34">
        <v>0.63771342314110135</v>
      </c>
      <c r="AN10" s="32">
        <v>0.66624053148619489</v>
      </c>
      <c r="AO10" s="33">
        <v>0.67642961711395133</v>
      </c>
      <c r="AP10" s="34">
        <v>0.68158432065438457</v>
      </c>
      <c r="AQ10" s="32">
        <v>0.13154244909176185</v>
      </c>
      <c r="AR10" s="33">
        <v>0.13265462777688355</v>
      </c>
      <c r="AS10" s="34">
        <v>0.13492189415166012</v>
      </c>
      <c r="AT10" s="32">
        <v>0.11251713312104336</v>
      </c>
      <c r="AU10" s="33">
        <v>0.11488057063899915</v>
      </c>
      <c r="AV10" s="34">
        <v>0.12260135294421837</v>
      </c>
      <c r="AW10" s="32">
        <v>7.516127361520597E-2</v>
      </c>
      <c r="AX10" s="33">
        <v>7.3003803233886083E-2</v>
      </c>
      <c r="AY10" s="34">
        <v>7.8280428143018388E-2</v>
      </c>
      <c r="AZ10" s="32">
        <v>0.45951958105055923</v>
      </c>
      <c r="BA10" s="33">
        <v>0.46498540627513174</v>
      </c>
      <c r="BB10" s="34">
        <v>0.44283196259116914</v>
      </c>
      <c r="BC10" s="32">
        <v>0.58469987982390781</v>
      </c>
      <c r="BD10" s="33">
        <v>0.59068717836190709</v>
      </c>
      <c r="BE10" s="34">
        <v>0.5675871461686216</v>
      </c>
      <c r="BF10" s="35">
        <v>15725689.459395418</v>
      </c>
      <c r="BG10" s="36">
        <v>14006989.508077772</v>
      </c>
      <c r="BH10" s="37">
        <v>13451382.815712895</v>
      </c>
      <c r="BI10" s="32">
        <v>0.12424838637912194</v>
      </c>
      <c r="BJ10" s="33">
        <v>0.10647220131610921</v>
      </c>
      <c r="BK10" s="34">
        <v>0.1224947693772122</v>
      </c>
      <c r="BL10" s="32">
        <v>0.31394314747419594</v>
      </c>
      <c r="BM10" s="33">
        <v>0.26237951411534027</v>
      </c>
      <c r="BN10" s="34">
        <v>0.30880076588742267</v>
      </c>
      <c r="BO10" s="32">
        <v>3.7931246646060648E-3</v>
      </c>
      <c r="BP10" s="33">
        <v>3.2387205161047055E-3</v>
      </c>
      <c r="BQ10" s="34">
        <v>3.2881498012078004E-3</v>
      </c>
      <c r="BR10" s="32">
        <v>0.91775694721118006</v>
      </c>
      <c r="BS10" s="33">
        <v>0.9135365949705796</v>
      </c>
      <c r="BT10" s="34">
        <v>0.92030031328801254</v>
      </c>
      <c r="BU10" s="35">
        <v>50665025.97350993</v>
      </c>
      <c r="BV10" s="36">
        <v>43763781.576791808</v>
      </c>
      <c r="BW10" s="37">
        <v>41507420.889464594</v>
      </c>
      <c r="BX10" s="32">
        <v>0.77920046822628197</v>
      </c>
      <c r="BY10" s="33">
        <v>0.49700068630735939</v>
      </c>
      <c r="BZ10" s="34">
        <v>0.75725731507622163</v>
      </c>
      <c r="CA10" s="35">
        <v>55957271.508278146</v>
      </c>
      <c r="CB10" s="36">
        <v>54048177.232081912</v>
      </c>
      <c r="CC10" s="37">
        <v>50783794.124352328</v>
      </c>
      <c r="CD10" s="38">
        <v>55794980.102649003</v>
      </c>
      <c r="CE10" s="39">
        <v>54651541.450511947</v>
      </c>
      <c r="CF10" s="40">
        <v>50383938.896373056</v>
      </c>
      <c r="CG10" s="32">
        <v>2.170072506469813</v>
      </c>
      <c r="CH10" s="33">
        <v>1.95961493254314</v>
      </c>
      <c r="CI10" s="34">
        <v>1.9663350770954799</v>
      </c>
      <c r="CJ10" s="104">
        <v>3.8609637691705525</v>
      </c>
      <c r="CK10" s="105">
        <v>3.6796488798992435</v>
      </c>
      <c r="CL10" s="106">
        <v>3.6412034064457615</v>
      </c>
      <c r="CM10" s="32">
        <v>1.0197416523248142</v>
      </c>
      <c r="CN10" s="33">
        <v>1.0014628179598881</v>
      </c>
      <c r="CO10" s="34">
        <v>1.0199836296939873</v>
      </c>
      <c r="CP10" s="32">
        <v>0.81195433926297267</v>
      </c>
      <c r="CQ10" s="33">
        <v>0.82657308226766835</v>
      </c>
      <c r="CR10" s="34">
        <v>0.81174968960186877</v>
      </c>
      <c r="CS10" s="32">
        <v>0.74149007734449068</v>
      </c>
      <c r="CT10" s="33">
        <v>0.76525692331030015</v>
      </c>
      <c r="CU10" s="34">
        <v>0.74649344087097336</v>
      </c>
      <c r="CV10" s="35">
        <v>401109.33443708607</v>
      </c>
      <c r="CW10" s="36">
        <v>385533.86006825941</v>
      </c>
      <c r="CX10" s="37">
        <v>585799.75647668389</v>
      </c>
      <c r="CY10" s="98">
        <v>0.94680276420932519</v>
      </c>
      <c r="CZ10" s="99">
        <v>0.89831483831848025</v>
      </c>
      <c r="DA10" s="100">
        <v>0.9657422625785631</v>
      </c>
      <c r="DB10" s="98">
        <v>1.759321300905353</v>
      </c>
      <c r="DC10" s="99">
        <v>1.8533534694463409</v>
      </c>
      <c r="DD10" s="100">
        <v>2.1128468666111666</v>
      </c>
      <c r="DE10" s="32">
        <v>0.71531991299710362</v>
      </c>
      <c r="DF10" s="33">
        <v>0.71338554256635889</v>
      </c>
      <c r="DG10" s="34">
        <v>0.6988668684837438</v>
      </c>
      <c r="DH10" s="32">
        <v>1.6714494453229051E-2</v>
      </c>
      <c r="DI10" s="33">
        <v>9.0564717409158842E-3</v>
      </c>
      <c r="DJ10" s="34">
        <v>3.2713248935473367E-3</v>
      </c>
    </row>
    <row r="11" spans="1:114" x14ac:dyDescent="0.4">
      <c r="A11" s="56" t="s">
        <v>67</v>
      </c>
      <c r="B11" s="199"/>
      <c r="C11" s="88" t="s">
        <v>87</v>
      </c>
      <c r="D11" s="58">
        <v>2.452932126779939E-2</v>
      </c>
      <c r="E11" s="59">
        <v>1.0821135780777705E-2</v>
      </c>
      <c r="F11" s="60">
        <v>-4.941509785468712E-3</v>
      </c>
      <c r="G11" s="58">
        <v>3.2894331012164539E-2</v>
      </c>
      <c r="H11" s="59">
        <v>1.6596809281776176E-2</v>
      </c>
      <c r="I11" s="60">
        <v>-6.8404894542653842E-4</v>
      </c>
      <c r="J11" s="58">
        <v>0</v>
      </c>
      <c r="K11" s="59">
        <v>0</v>
      </c>
      <c r="L11" s="60">
        <v>0</v>
      </c>
      <c r="M11" s="61">
        <v>0</v>
      </c>
      <c r="N11" s="62">
        <v>0</v>
      </c>
      <c r="O11" s="63">
        <v>0</v>
      </c>
      <c r="P11" s="98">
        <v>2.8266839138178059</v>
      </c>
      <c r="Q11" s="99">
        <v>2.7884919101672403</v>
      </c>
      <c r="R11" s="100">
        <v>2.7092037437201344</v>
      </c>
      <c r="S11" s="58">
        <v>7.7639095452772311E-2</v>
      </c>
      <c r="T11" s="59">
        <v>5.9423911232739393E-2</v>
      </c>
      <c r="U11" s="60">
        <v>4.4073104593866028E-2</v>
      </c>
      <c r="V11" s="38">
        <v>1579136.5</v>
      </c>
      <c r="W11" s="39">
        <v>977699.5</v>
      </c>
      <c r="X11" s="40">
        <v>92037</v>
      </c>
      <c r="Y11" s="58">
        <v>5.3758317976885053</v>
      </c>
      <c r="Z11" s="59">
        <v>4.1253662053451476</v>
      </c>
      <c r="AA11" s="60">
        <v>4.2111249625222893</v>
      </c>
      <c r="AB11" s="58">
        <v>0.85737447372058195</v>
      </c>
      <c r="AC11" s="59">
        <v>0.87321296846938923</v>
      </c>
      <c r="AD11" s="60">
        <v>0.87179425897555085</v>
      </c>
      <c r="AE11" s="38">
        <v>1436950.5</v>
      </c>
      <c r="AF11" s="39">
        <v>649902</v>
      </c>
      <c r="AG11" s="40">
        <v>-214381</v>
      </c>
      <c r="AH11" s="38">
        <v>1777435</v>
      </c>
      <c r="AI11" s="39">
        <v>928930</v>
      </c>
      <c r="AJ11" s="40">
        <v>-17136</v>
      </c>
      <c r="AK11" s="58">
        <v>0.66286981245862675</v>
      </c>
      <c r="AL11" s="59">
        <v>0.67616808692375363</v>
      </c>
      <c r="AM11" s="60">
        <v>0.68464436633642012</v>
      </c>
      <c r="AN11" s="58">
        <v>0.68788417601501095</v>
      </c>
      <c r="AO11" s="59">
        <v>0.70308278693532977</v>
      </c>
      <c r="AP11" s="60">
        <v>0.70721816176586649</v>
      </c>
      <c r="AQ11" s="58">
        <v>0.11397727738881641</v>
      </c>
      <c r="AR11" s="59">
        <v>0.11051113630955586</v>
      </c>
      <c r="AS11" s="60">
        <v>0.11310942354558159</v>
      </c>
      <c r="AT11" s="58">
        <v>9.8501480899664762E-2</v>
      </c>
      <c r="AU11" s="59">
        <v>9.5494354984408322E-2</v>
      </c>
      <c r="AV11" s="60">
        <v>9.6910536879917172E-2</v>
      </c>
      <c r="AW11" s="58">
        <v>5.6839001657962358E-2</v>
      </c>
      <c r="AX11" s="59">
        <v>5.6508593520571679E-2</v>
      </c>
      <c r="AY11" s="60">
        <v>6.2122134827153314E-2</v>
      </c>
      <c r="AZ11" s="58">
        <v>0.40168255904606209</v>
      </c>
      <c r="BA11" s="59">
        <v>0.42484932453453772</v>
      </c>
      <c r="BB11" s="60">
        <v>0.41323875924943854</v>
      </c>
      <c r="BC11" s="58">
        <v>0.94835441772718043</v>
      </c>
      <c r="BD11" s="59">
        <v>0.94524453846959955</v>
      </c>
      <c r="BE11" s="60">
        <v>0.92354113201714205</v>
      </c>
      <c r="BF11" s="38">
        <v>7106185.368055556</v>
      </c>
      <c r="BG11" s="39">
        <v>7322005.5952380951</v>
      </c>
      <c r="BH11" s="40">
        <v>7173613.5714285718</v>
      </c>
      <c r="BI11" s="58">
        <v>0</v>
      </c>
      <c r="BJ11" s="59">
        <v>0</v>
      </c>
      <c r="BK11" s="60">
        <v>0</v>
      </c>
      <c r="BL11" s="58">
        <v>0</v>
      </c>
      <c r="BM11" s="59">
        <v>0</v>
      </c>
      <c r="BN11" s="60">
        <v>0</v>
      </c>
      <c r="BO11" s="58">
        <v>0</v>
      </c>
      <c r="BP11" s="59">
        <v>0</v>
      </c>
      <c r="BQ11" s="60">
        <v>0</v>
      </c>
      <c r="BR11" s="58">
        <v>0.98396333251158019</v>
      </c>
      <c r="BS11" s="59">
        <v>0.98672394350813486</v>
      </c>
      <c r="BT11" s="60">
        <v>0.98645924248236094</v>
      </c>
      <c r="BU11" s="38">
        <v>16580642</v>
      </c>
      <c r="BV11" s="39">
        <v>15739768.5</v>
      </c>
      <c r="BW11" s="40">
        <v>14281332</v>
      </c>
      <c r="BX11" s="58">
        <v>0</v>
      </c>
      <c r="BY11" s="59">
        <v>0</v>
      </c>
      <c r="BZ11" s="60">
        <v>0</v>
      </c>
      <c r="CA11" s="38">
        <v>29406305</v>
      </c>
      <c r="CB11" s="39">
        <v>31195925</v>
      </c>
      <c r="CC11" s="40">
        <v>28680001</v>
      </c>
      <c r="CD11" s="38">
        <v>30615733</v>
      </c>
      <c r="CE11" s="39">
        <v>32250768</v>
      </c>
      <c r="CF11" s="40">
        <v>30406827</v>
      </c>
      <c r="CG11" s="58">
        <v>3.8841383787556722</v>
      </c>
      <c r="CH11" s="59">
        <v>2.909171431443569</v>
      </c>
      <c r="CI11" s="60">
        <v>2.9242610527440953</v>
      </c>
      <c r="CJ11" s="98">
        <v>3.0109986513896922</v>
      </c>
      <c r="CK11" s="99">
        <v>2.9432423315624483</v>
      </c>
      <c r="CL11" s="100">
        <v>2.7747937395861624</v>
      </c>
      <c r="CM11" s="58">
        <v>0.91818927274580653</v>
      </c>
      <c r="CN11" s="59">
        <v>0.92576232723574092</v>
      </c>
      <c r="CO11" s="60">
        <v>0.91803006129635556</v>
      </c>
      <c r="CP11" s="58">
        <v>0.91882766803811855</v>
      </c>
      <c r="CQ11" s="59">
        <v>0.91046852367928977</v>
      </c>
      <c r="CR11" s="60">
        <v>0.90650697370870392</v>
      </c>
      <c r="CS11" s="58">
        <v>0.89628352789487375</v>
      </c>
      <c r="CT11" s="59">
        <v>0.88331348834050694</v>
      </c>
      <c r="CU11" s="60">
        <v>0.8801107647265225</v>
      </c>
      <c r="CV11" s="38">
        <v>95813</v>
      </c>
      <c r="CW11" s="39">
        <v>76233.5</v>
      </c>
      <c r="CX11" s="40">
        <v>70724</v>
      </c>
      <c r="CY11" s="98">
        <v>0.38624074471394582</v>
      </c>
      <c r="CZ11" s="99">
        <v>0.39886646781945001</v>
      </c>
      <c r="DA11" s="100">
        <v>0.44567439001511755</v>
      </c>
      <c r="DB11" s="98">
        <v>1.024170661731123</v>
      </c>
      <c r="DC11" s="99">
        <v>1.2258402108372168</v>
      </c>
      <c r="DD11" s="100">
        <v>1.3094125431601502</v>
      </c>
      <c r="DE11" s="58">
        <v>0.75727952222312123</v>
      </c>
      <c r="DF11" s="59">
        <v>0.75351209258705432</v>
      </c>
      <c r="DG11" s="60">
        <v>0.75317483627002457</v>
      </c>
      <c r="DH11" s="58">
        <v>1.4076181572492862E-2</v>
      </c>
      <c r="DI11" s="59">
        <v>7.6995573451675231E-3</v>
      </c>
      <c r="DJ11" s="60">
        <v>-3.6356140020074796E-4</v>
      </c>
    </row>
    <row r="12" spans="1:114" x14ac:dyDescent="0.4">
      <c r="A12" s="56" t="s">
        <v>62</v>
      </c>
      <c r="B12" s="194" t="s">
        <v>118</v>
      </c>
      <c r="C12" s="89" t="s">
        <v>175</v>
      </c>
      <c r="D12" s="65">
        <v>4982</v>
      </c>
      <c r="E12" s="66">
        <v>5127</v>
      </c>
      <c r="F12" s="67">
        <v>5202</v>
      </c>
      <c r="G12" s="65">
        <v>4982</v>
      </c>
      <c r="H12" s="66">
        <v>5127</v>
      </c>
      <c r="I12" s="67">
        <v>5202</v>
      </c>
      <c r="J12" s="65">
        <v>4982</v>
      </c>
      <c r="K12" s="66">
        <v>5127</v>
      </c>
      <c r="L12" s="67">
        <v>5202</v>
      </c>
      <c r="M12" s="68">
        <v>4982</v>
      </c>
      <c r="N12" s="69">
        <v>5127</v>
      </c>
      <c r="O12" s="70">
        <v>5202</v>
      </c>
      <c r="P12" s="65">
        <v>4982</v>
      </c>
      <c r="Q12" s="66">
        <v>5127</v>
      </c>
      <c r="R12" s="67">
        <v>5202</v>
      </c>
      <c r="S12" s="65">
        <v>4982</v>
      </c>
      <c r="T12" s="66">
        <v>5127</v>
      </c>
      <c r="U12" s="67">
        <v>5202</v>
      </c>
      <c r="V12" s="65">
        <v>4982</v>
      </c>
      <c r="W12" s="66">
        <v>5127</v>
      </c>
      <c r="X12" s="67">
        <v>5202</v>
      </c>
      <c r="Y12" s="65">
        <v>4982</v>
      </c>
      <c r="Z12" s="66">
        <v>5127</v>
      </c>
      <c r="AA12" s="67">
        <v>5202</v>
      </c>
      <c r="AB12" s="65">
        <v>4982</v>
      </c>
      <c r="AC12" s="66">
        <v>5127</v>
      </c>
      <c r="AD12" s="67">
        <v>5202</v>
      </c>
      <c r="AE12" s="65">
        <v>4982</v>
      </c>
      <c r="AF12" s="66">
        <v>5127</v>
      </c>
      <c r="AG12" s="67">
        <v>5202</v>
      </c>
      <c r="AH12" s="65">
        <v>4982</v>
      </c>
      <c r="AI12" s="66">
        <v>5127</v>
      </c>
      <c r="AJ12" s="67">
        <v>5202</v>
      </c>
      <c r="AK12" s="65">
        <v>4982</v>
      </c>
      <c r="AL12" s="66">
        <v>5127</v>
      </c>
      <c r="AM12" s="67">
        <v>5202</v>
      </c>
      <c r="AN12" s="65">
        <v>4982</v>
      </c>
      <c r="AO12" s="66">
        <v>5127</v>
      </c>
      <c r="AP12" s="67">
        <v>5202</v>
      </c>
      <c r="AQ12" s="65">
        <v>4982</v>
      </c>
      <c r="AR12" s="66">
        <v>5127</v>
      </c>
      <c r="AS12" s="67">
        <v>5202</v>
      </c>
      <c r="AT12" s="65">
        <v>4982</v>
      </c>
      <c r="AU12" s="66">
        <v>5127</v>
      </c>
      <c r="AV12" s="67">
        <v>5202</v>
      </c>
      <c r="AW12" s="65">
        <v>4982</v>
      </c>
      <c r="AX12" s="66">
        <v>5127</v>
      </c>
      <c r="AY12" s="67">
        <v>5202</v>
      </c>
      <c r="AZ12" s="65">
        <v>4982</v>
      </c>
      <c r="BA12" s="66">
        <v>5127</v>
      </c>
      <c r="BB12" s="67">
        <v>5202</v>
      </c>
      <c r="BC12" s="65">
        <v>4982</v>
      </c>
      <c r="BD12" s="66">
        <v>5127</v>
      </c>
      <c r="BE12" s="67">
        <v>5202</v>
      </c>
      <c r="BF12" s="65">
        <v>4982</v>
      </c>
      <c r="BG12" s="66">
        <v>5127</v>
      </c>
      <c r="BH12" s="67">
        <v>5202</v>
      </c>
      <c r="BI12" s="65">
        <v>4982</v>
      </c>
      <c r="BJ12" s="66">
        <v>5127</v>
      </c>
      <c r="BK12" s="67">
        <v>5202</v>
      </c>
      <c r="BL12" s="65">
        <v>4982</v>
      </c>
      <c r="BM12" s="66">
        <v>5127</v>
      </c>
      <c r="BN12" s="67">
        <v>5202</v>
      </c>
      <c r="BO12" s="65">
        <v>4982</v>
      </c>
      <c r="BP12" s="66">
        <v>5127</v>
      </c>
      <c r="BQ12" s="67">
        <v>5202</v>
      </c>
      <c r="BR12" s="65">
        <v>4982</v>
      </c>
      <c r="BS12" s="66">
        <v>5127</v>
      </c>
      <c r="BT12" s="67">
        <v>5202</v>
      </c>
      <c r="BU12" s="65">
        <v>4982</v>
      </c>
      <c r="BV12" s="66">
        <v>5127</v>
      </c>
      <c r="BW12" s="67">
        <v>5202</v>
      </c>
      <c r="BX12" s="65">
        <v>4982</v>
      </c>
      <c r="BY12" s="66">
        <v>5127</v>
      </c>
      <c r="BZ12" s="67">
        <v>5202</v>
      </c>
      <c r="CA12" s="65">
        <v>4982</v>
      </c>
      <c r="CB12" s="66">
        <v>5127</v>
      </c>
      <c r="CC12" s="67">
        <v>5202</v>
      </c>
      <c r="CD12" s="65">
        <v>4982</v>
      </c>
      <c r="CE12" s="66">
        <v>5127</v>
      </c>
      <c r="CF12" s="67">
        <v>5202</v>
      </c>
      <c r="CG12" s="65">
        <v>4982</v>
      </c>
      <c r="CH12" s="66">
        <v>5127</v>
      </c>
      <c r="CI12" s="67">
        <v>5202</v>
      </c>
      <c r="CJ12" s="65">
        <v>4982</v>
      </c>
      <c r="CK12" s="66">
        <v>5127</v>
      </c>
      <c r="CL12" s="67">
        <v>5202</v>
      </c>
      <c r="CM12" s="65">
        <v>4982</v>
      </c>
      <c r="CN12" s="66">
        <v>5127</v>
      </c>
      <c r="CO12" s="67">
        <v>5202</v>
      </c>
      <c r="CP12" s="65">
        <v>4982</v>
      </c>
      <c r="CQ12" s="66">
        <v>5127</v>
      </c>
      <c r="CR12" s="67">
        <v>5202</v>
      </c>
      <c r="CS12" s="65">
        <v>4982</v>
      </c>
      <c r="CT12" s="66">
        <v>5127</v>
      </c>
      <c r="CU12" s="67">
        <v>5202</v>
      </c>
      <c r="CV12" s="65">
        <v>4982</v>
      </c>
      <c r="CW12" s="66">
        <v>5127</v>
      </c>
      <c r="CX12" s="67">
        <v>5202</v>
      </c>
      <c r="CY12" s="65">
        <v>4982</v>
      </c>
      <c r="CZ12" s="66">
        <v>5127</v>
      </c>
      <c r="DA12" s="67">
        <v>5202</v>
      </c>
      <c r="DB12" s="65">
        <v>4982</v>
      </c>
      <c r="DC12" s="66">
        <v>5127</v>
      </c>
      <c r="DD12" s="67">
        <v>5202</v>
      </c>
      <c r="DE12" s="65">
        <v>4982</v>
      </c>
      <c r="DF12" s="66">
        <v>5127</v>
      </c>
      <c r="DG12" s="67">
        <v>5202</v>
      </c>
      <c r="DH12" s="65">
        <v>4982</v>
      </c>
      <c r="DI12" s="66">
        <v>5127</v>
      </c>
      <c r="DJ12" s="67">
        <v>5202</v>
      </c>
    </row>
    <row r="13" spans="1:114" x14ac:dyDescent="0.4">
      <c r="A13" s="56"/>
      <c r="B13" s="195"/>
      <c r="C13" s="86" t="s">
        <v>86</v>
      </c>
      <c r="D13" s="32">
        <v>4.6593588610278694E-2</v>
      </c>
      <c r="E13" s="33">
        <v>3.7046228552706326E-2</v>
      </c>
      <c r="F13" s="34">
        <v>2.2205010522764863E-2</v>
      </c>
      <c r="G13" s="32">
        <v>5.205904431556805E-2</v>
      </c>
      <c r="H13" s="33">
        <v>4.1738381828404954E-2</v>
      </c>
      <c r="I13" s="34">
        <v>2.6946225086884001E-2</v>
      </c>
      <c r="J13" s="32">
        <v>0.31579184595796111</v>
      </c>
      <c r="K13" s="33">
        <v>0.38743750530579651</v>
      </c>
      <c r="L13" s="34">
        <v>0.48385831016066927</v>
      </c>
      <c r="M13" s="111">
        <v>2.4489902840818178</v>
      </c>
      <c r="N13" s="112">
        <v>2.8165223156897214</v>
      </c>
      <c r="O13" s="113">
        <v>3.5289730495209981</v>
      </c>
      <c r="P13" s="98">
        <v>2.893195177057017</v>
      </c>
      <c r="Q13" s="99">
        <v>2.9216895909289429</v>
      </c>
      <c r="R13" s="100">
        <v>2.9120261025957537</v>
      </c>
      <c r="S13" s="32">
        <v>9.0231855335620489E-2</v>
      </c>
      <c r="T13" s="33">
        <v>8.0426190053381946E-2</v>
      </c>
      <c r="U13" s="34">
        <v>6.7127194647876462E-2</v>
      </c>
      <c r="V13" s="35">
        <v>6097365.5614211159</v>
      </c>
      <c r="W13" s="36">
        <v>5258130.972498537</v>
      </c>
      <c r="X13" s="37">
        <v>3160952.142060746</v>
      </c>
      <c r="Y13" s="32">
        <v>3.1055712895247374</v>
      </c>
      <c r="Z13" s="33">
        <v>2.7563117334632117</v>
      </c>
      <c r="AA13" s="34">
        <v>2.8252286053738791</v>
      </c>
      <c r="AB13" s="32">
        <v>0.88602816502734394</v>
      </c>
      <c r="AC13" s="33">
        <v>0.88825229880857204</v>
      </c>
      <c r="AD13" s="34">
        <v>0.88980098897982118</v>
      </c>
      <c r="AE13" s="35">
        <v>5691916.0064231232</v>
      </c>
      <c r="AF13" s="36">
        <v>4665549.8976009358</v>
      </c>
      <c r="AG13" s="37">
        <v>2814147.0693963859</v>
      </c>
      <c r="AH13" s="35">
        <v>6359581.1453231638</v>
      </c>
      <c r="AI13" s="36">
        <v>5256473.0789935635</v>
      </c>
      <c r="AJ13" s="37">
        <v>3415023.8425605535</v>
      </c>
      <c r="AK13" s="32">
        <v>0.6893492808534436</v>
      </c>
      <c r="AL13" s="33">
        <v>0.70499636380650155</v>
      </c>
      <c r="AM13" s="34">
        <v>0.71801228638278736</v>
      </c>
      <c r="AN13" s="32">
        <v>0.71293074142804824</v>
      </c>
      <c r="AO13" s="33">
        <v>0.72817526341950067</v>
      </c>
      <c r="AP13" s="34">
        <v>0.74198151094706444</v>
      </c>
      <c r="AQ13" s="32">
        <v>0.12291134287539665</v>
      </c>
      <c r="AR13" s="33">
        <v>0.11962194556240895</v>
      </c>
      <c r="AS13" s="34">
        <v>0.11998689995039818</v>
      </c>
      <c r="AT13" s="32">
        <v>8.5628093703085092E-2</v>
      </c>
      <c r="AU13" s="33">
        <v>8.4383056064059839E-2</v>
      </c>
      <c r="AV13" s="34">
        <v>8.5182156177524157E-2</v>
      </c>
      <c r="AW13" s="32">
        <v>6.0195742428245692E-2</v>
      </c>
      <c r="AX13" s="33">
        <v>6.0133150971287332E-2</v>
      </c>
      <c r="AY13" s="34">
        <v>6.2138886671815427E-2</v>
      </c>
      <c r="AZ13" s="32">
        <v>0.43153800829987199</v>
      </c>
      <c r="BA13" s="33">
        <v>0.43035056103624003</v>
      </c>
      <c r="BB13" s="34">
        <v>0.42593624814944592</v>
      </c>
      <c r="BC13" s="32">
        <v>0.76170631913899911</v>
      </c>
      <c r="BD13" s="33">
        <v>0.75860513575797572</v>
      </c>
      <c r="BE13" s="34">
        <v>0.74354056778020949</v>
      </c>
      <c r="BF13" s="35">
        <v>5940945.7743386431</v>
      </c>
      <c r="BG13" s="36">
        <v>6091039.3303972064</v>
      </c>
      <c r="BH13" s="37">
        <v>6117728.8881134093</v>
      </c>
      <c r="BI13" s="32">
        <v>0.1060565059930981</v>
      </c>
      <c r="BJ13" s="33">
        <v>0.1096979223337569</v>
      </c>
      <c r="BK13" s="34">
        <v>0.11432626837588551</v>
      </c>
      <c r="BL13" s="32">
        <v>0.2236135098263137</v>
      </c>
      <c r="BM13" s="33">
        <v>0.22906594876495551</v>
      </c>
      <c r="BN13" s="34">
        <v>0.2396810204716156</v>
      </c>
      <c r="BO13" s="32">
        <v>2.2636410883471463E-3</v>
      </c>
      <c r="BP13" s="33">
        <v>2.0632403804202548E-3</v>
      </c>
      <c r="BQ13" s="34">
        <v>2.1460370794801377E-3</v>
      </c>
      <c r="BR13" s="32">
        <v>0.92717674049080745</v>
      </c>
      <c r="BS13" s="33">
        <v>0.93239949720738602</v>
      </c>
      <c r="BT13" s="34">
        <v>0.93311342923398266</v>
      </c>
      <c r="BU13" s="35">
        <v>46668185.912083499</v>
      </c>
      <c r="BV13" s="36">
        <v>47072465.539496779</v>
      </c>
      <c r="BW13" s="37">
        <v>48173769.009419456</v>
      </c>
      <c r="BX13" s="32">
        <v>0.35113116905845176</v>
      </c>
      <c r="BY13" s="33">
        <v>0.43954366534772482</v>
      </c>
      <c r="BZ13" s="34">
        <v>0.50836198592011761</v>
      </c>
      <c r="CA13" s="35">
        <v>75903367.038940191</v>
      </c>
      <c r="CB13" s="36">
        <v>77999465.554320261</v>
      </c>
      <c r="CC13" s="37">
        <v>77797014.365244135</v>
      </c>
      <c r="CD13" s="38">
        <v>75332906.164191082</v>
      </c>
      <c r="CE13" s="39">
        <v>76993955.736298025</v>
      </c>
      <c r="CF13" s="40">
        <v>76801580.240676656</v>
      </c>
      <c r="CG13" s="32">
        <v>2.1885408079605417</v>
      </c>
      <c r="CH13" s="33">
        <v>1.9427641388850079</v>
      </c>
      <c r="CI13" s="34">
        <v>2.0328866531559764</v>
      </c>
      <c r="CJ13" s="98">
        <v>3.1426500324129241</v>
      </c>
      <c r="CK13" s="99">
        <v>3.14193818833709</v>
      </c>
      <c r="CL13" s="100">
        <v>3.0852191967786839</v>
      </c>
      <c r="CM13" s="32">
        <v>1.0056988430102474</v>
      </c>
      <c r="CN13" s="33">
        <v>1.0128349178763012</v>
      </c>
      <c r="CO13" s="34">
        <v>1.0206807656895822</v>
      </c>
      <c r="CP13" s="32">
        <v>0.83298876347043938</v>
      </c>
      <c r="CQ13" s="33">
        <v>0.8239998648624024</v>
      </c>
      <c r="CR13" s="34">
        <v>0.82213075528499013</v>
      </c>
      <c r="CS13" s="32">
        <v>0.77665006156021832</v>
      </c>
      <c r="CT13" s="33">
        <v>0.76439322450884928</v>
      </c>
      <c r="CU13" s="34">
        <v>0.76138535432526755</v>
      </c>
      <c r="CV13" s="35">
        <v>667665.13890004018</v>
      </c>
      <c r="CW13" s="36">
        <v>590923.1813926273</v>
      </c>
      <c r="CX13" s="37">
        <v>600876.77316416765</v>
      </c>
      <c r="CY13" s="98">
        <v>0.5939263451273733</v>
      </c>
      <c r="CZ13" s="99">
        <v>0.60559164751778261</v>
      </c>
      <c r="DA13" s="100">
        <v>0.56362186745901099</v>
      </c>
      <c r="DB13" s="98">
        <v>2.2064938972378414</v>
      </c>
      <c r="DC13" s="99">
        <v>2.5743287877593994</v>
      </c>
      <c r="DD13" s="100">
        <v>2.4092568266421561</v>
      </c>
      <c r="DE13" s="32">
        <v>0.75725740263198482</v>
      </c>
      <c r="DF13" s="33">
        <v>0.76172323316212331</v>
      </c>
      <c r="DG13" s="34">
        <v>0.7591476030316715</v>
      </c>
      <c r="DH13" s="32">
        <v>2.4690817427522424E-2</v>
      </c>
      <c r="DI13" s="33">
        <v>1.9988190269375965E-2</v>
      </c>
      <c r="DJ13" s="34">
        <v>1.2853171915483182E-2</v>
      </c>
    </row>
    <row r="14" spans="1:114" x14ac:dyDescent="0.4">
      <c r="A14" s="56" t="s">
        <v>62</v>
      </c>
      <c r="B14" s="196"/>
      <c r="C14" s="88" t="s">
        <v>87</v>
      </c>
      <c r="D14" s="58">
        <v>3.9061674024242196E-2</v>
      </c>
      <c r="E14" s="59">
        <v>3.0252361696880403E-2</v>
      </c>
      <c r="F14" s="60">
        <v>1.6634911094173851E-2</v>
      </c>
      <c r="G14" s="58">
        <v>4.4501022949015159E-2</v>
      </c>
      <c r="H14" s="59">
        <v>3.4820033294743098E-2</v>
      </c>
      <c r="I14" s="60">
        <v>2.1600474489562586E-2</v>
      </c>
      <c r="J14" s="58">
        <v>0</v>
      </c>
      <c r="K14" s="59">
        <v>0</v>
      </c>
      <c r="L14" s="60">
        <v>0</v>
      </c>
      <c r="M14" s="61">
        <v>0</v>
      </c>
      <c r="N14" s="62">
        <v>0</v>
      </c>
      <c r="O14" s="63">
        <v>0</v>
      </c>
      <c r="P14" s="98">
        <v>2.3128140865548401</v>
      </c>
      <c r="Q14" s="99">
        <v>2.412426322194809</v>
      </c>
      <c r="R14" s="100">
        <v>2.4492851442949752</v>
      </c>
      <c r="S14" s="58">
        <v>8.2048939775363428E-2</v>
      </c>
      <c r="T14" s="59">
        <v>7.181126108894155E-2</v>
      </c>
      <c r="U14" s="60">
        <v>5.940985846560537E-2</v>
      </c>
      <c r="V14" s="38">
        <v>4823504.5</v>
      </c>
      <c r="W14" s="39">
        <v>4002263</v>
      </c>
      <c r="X14" s="40">
        <v>2508323</v>
      </c>
      <c r="Y14" s="58">
        <v>4.1182113393282558</v>
      </c>
      <c r="Z14" s="59">
        <v>3.3542942515081888</v>
      </c>
      <c r="AA14" s="60">
        <v>3.2178047214138199</v>
      </c>
      <c r="AB14" s="58">
        <v>0.89271312816068105</v>
      </c>
      <c r="AC14" s="59">
        <v>0.89573900964195674</v>
      </c>
      <c r="AD14" s="60">
        <v>0.89796369587144476</v>
      </c>
      <c r="AE14" s="38">
        <v>4236496</v>
      </c>
      <c r="AF14" s="39">
        <v>3456715</v>
      </c>
      <c r="AG14" s="40">
        <v>1898080</v>
      </c>
      <c r="AH14" s="38">
        <v>4926302.5</v>
      </c>
      <c r="AI14" s="39">
        <v>3923155</v>
      </c>
      <c r="AJ14" s="40">
        <v>2455438.5</v>
      </c>
      <c r="AK14" s="58">
        <v>0.71453470189021528</v>
      </c>
      <c r="AL14" s="59">
        <v>0.73124097306724234</v>
      </c>
      <c r="AM14" s="60">
        <v>0.74546011638219467</v>
      </c>
      <c r="AN14" s="58">
        <v>0.73390621773413911</v>
      </c>
      <c r="AO14" s="59">
        <v>0.75021485784743791</v>
      </c>
      <c r="AP14" s="60">
        <v>0.76512234570077808</v>
      </c>
      <c r="AQ14" s="58">
        <v>0.11726218817847624</v>
      </c>
      <c r="AR14" s="59">
        <v>0.11350466095257632</v>
      </c>
      <c r="AS14" s="60">
        <v>0.1128695237132917</v>
      </c>
      <c r="AT14" s="58">
        <v>7.0053553495793147E-2</v>
      </c>
      <c r="AU14" s="59">
        <v>6.8632162639156558E-2</v>
      </c>
      <c r="AV14" s="60">
        <v>6.9405793971173135E-2</v>
      </c>
      <c r="AW14" s="58">
        <v>5.0858707634090533E-2</v>
      </c>
      <c r="AX14" s="59">
        <v>5.1402294664497236E-2</v>
      </c>
      <c r="AY14" s="60">
        <v>5.3034945595470583E-2</v>
      </c>
      <c r="AZ14" s="58">
        <v>0.41448598797012748</v>
      </c>
      <c r="BA14" s="59">
        <v>0.41612760312424296</v>
      </c>
      <c r="BB14" s="60">
        <v>0.41404118923796918</v>
      </c>
      <c r="BC14" s="58">
        <v>0.93076544232524427</v>
      </c>
      <c r="BD14" s="59">
        <v>0.94172320884545513</v>
      </c>
      <c r="BE14" s="60">
        <v>0.91850986468963081</v>
      </c>
      <c r="BF14" s="38">
        <v>5557711.8533333335</v>
      </c>
      <c r="BG14" s="39">
        <v>5747458.6046511624</v>
      </c>
      <c r="BH14" s="40">
        <v>5763696.5929878047</v>
      </c>
      <c r="BI14" s="58">
        <v>1.1739065618583708E-2</v>
      </c>
      <c r="BJ14" s="59">
        <v>1.2287785516952233E-2</v>
      </c>
      <c r="BK14" s="60">
        <v>1.2622892118216997E-2</v>
      </c>
      <c r="BL14" s="58">
        <v>2.0371166851889395E-2</v>
      </c>
      <c r="BM14" s="59">
        <v>2.0892849662470792E-2</v>
      </c>
      <c r="BN14" s="60">
        <v>2.1680873806296803E-2</v>
      </c>
      <c r="BO14" s="58">
        <v>0</v>
      </c>
      <c r="BP14" s="59">
        <v>0</v>
      </c>
      <c r="BQ14" s="60">
        <v>1.1656283283647097E-8</v>
      </c>
      <c r="BR14" s="58">
        <v>0.96084361600147972</v>
      </c>
      <c r="BS14" s="59">
        <v>0.96845299292821141</v>
      </c>
      <c r="BT14" s="60">
        <v>0.96725835706012631</v>
      </c>
      <c r="BU14" s="38">
        <v>31943392.5</v>
      </c>
      <c r="BV14" s="39">
        <v>33198523</v>
      </c>
      <c r="BW14" s="40">
        <v>33313119</v>
      </c>
      <c r="BX14" s="58">
        <v>0</v>
      </c>
      <c r="BY14" s="59">
        <v>0</v>
      </c>
      <c r="BZ14" s="60">
        <v>0</v>
      </c>
      <c r="CA14" s="38">
        <v>58336775</v>
      </c>
      <c r="CB14" s="39">
        <v>61308673</v>
      </c>
      <c r="CC14" s="40">
        <v>62289450</v>
      </c>
      <c r="CD14" s="38">
        <v>58750334.5</v>
      </c>
      <c r="CE14" s="39">
        <v>61518709</v>
      </c>
      <c r="CF14" s="40">
        <v>62425011</v>
      </c>
      <c r="CG14" s="58">
        <v>3.0591151541836648</v>
      </c>
      <c r="CH14" s="59">
        <v>2.5347568032961965</v>
      </c>
      <c r="CI14" s="60">
        <v>2.48384814775619</v>
      </c>
      <c r="CJ14" s="98">
        <v>2.5094041614747651</v>
      </c>
      <c r="CK14" s="99">
        <v>2.5764857066630209</v>
      </c>
      <c r="CL14" s="100">
        <v>2.5994204817796449</v>
      </c>
      <c r="CM14" s="58">
        <v>0.94507776978573776</v>
      </c>
      <c r="CN14" s="59">
        <v>0.94818663644000645</v>
      </c>
      <c r="CO14" s="60">
        <v>0.95100120804233224</v>
      </c>
      <c r="CP14" s="58">
        <v>0.89927404512312603</v>
      </c>
      <c r="CQ14" s="59">
        <v>0.88895418765528222</v>
      </c>
      <c r="CR14" s="60">
        <v>0.88764058921454836</v>
      </c>
      <c r="CS14" s="58">
        <v>0.86871267187096546</v>
      </c>
      <c r="CT14" s="59">
        <v>0.85685360872427441</v>
      </c>
      <c r="CU14" s="60">
        <v>0.8552980822587134</v>
      </c>
      <c r="CV14" s="38">
        <v>253253</v>
      </c>
      <c r="CW14" s="39">
        <v>226628</v>
      </c>
      <c r="CX14" s="40">
        <v>252216.5</v>
      </c>
      <c r="CY14" s="98">
        <v>0.18942526391870992</v>
      </c>
      <c r="CZ14" s="99">
        <v>0.22864517281062133</v>
      </c>
      <c r="DA14" s="100">
        <v>0.16705592840503877</v>
      </c>
      <c r="DB14" s="98">
        <v>1.2301175096069188</v>
      </c>
      <c r="DC14" s="99">
        <v>1.6140439372026518</v>
      </c>
      <c r="DD14" s="100">
        <v>1.5942943258825384</v>
      </c>
      <c r="DE14" s="58">
        <v>0.77707344695598479</v>
      </c>
      <c r="DF14" s="59">
        <v>0.78173868937357838</v>
      </c>
      <c r="DG14" s="60">
        <v>0.78019764188755858</v>
      </c>
      <c r="DH14" s="58">
        <v>2.3762177978746919E-2</v>
      </c>
      <c r="DI14" s="59">
        <v>1.8351516285840697E-2</v>
      </c>
      <c r="DJ14" s="60">
        <v>1.1388840482870656E-2</v>
      </c>
    </row>
    <row r="15" spans="1:114" x14ac:dyDescent="0.4">
      <c r="A15" s="56" t="s">
        <v>52</v>
      </c>
      <c r="B15" s="194" t="s">
        <v>119</v>
      </c>
      <c r="C15" s="89" t="s">
        <v>175</v>
      </c>
      <c r="D15" s="65">
        <v>2956</v>
      </c>
      <c r="E15" s="66">
        <v>3016</v>
      </c>
      <c r="F15" s="67">
        <v>3093</v>
      </c>
      <c r="G15" s="65">
        <v>2956</v>
      </c>
      <c r="H15" s="66">
        <v>3016</v>
      </c>
      <c r="I15" s="67">
        <v>3093</v>
      </c>
      <c r="J15" s="65">
        <v>2956</v>
      </c>
      <c r="K15" s="66">
        <v>3016</v>
      </c>
      <c r="L15" s="67">
        <v>3093</v>
      </c>
      <c r="M15" s="68">
        <v>2956</v>
      </c>
      <c r="N15" s="69">
        <v>3016</v>
      </c>
      <c r="O15" s="70">
        <v>3093</v>
      </c>
      <c r="P15" s="65">
        <v>2956</v>
      </c>
      <c r="Q15" s="66">
        <v>3016</v>
      </c>
      <c r="R15" s="67">
        <v>3093</v>
      </c>
      <c r="S15" s="65">
        <v>2956</v>
      </c>
      <c r="T15" s="66">
        <v>3016</v>
      </c>
      <c r="U15" s="67">
        <v>3093</v>
      </c>
      <c r="V15" s="65">
        <v>2956</v>
      </c>
      <c r="W15" s="66">
        <v>3016</v>
      </c>
      <c r="X15" s="67">
        <v>3093</v>
      </c>
      <c r="Y15" s="65">
        <v>2956</v>
      </c>
      <c r="Z15" s="66">
        <v>3016</v>
      </c>
      <c r="AA15" s="67">
        <v>3093</v>
      </c>
      <c r="AB15" s="65">
        <v>2956</v>
      </c>
      <c r="AC15" s="66">
        <v>3016</v>
      </c>
      <c r="AD15" s="67">
        <v>3093</v>
      </c>
      <c r="AE15" s="65">
        <v>2956</v>
      </c>
      <c r="AF15" s="66">
        <v>3016</v>
      </c>
      <c r="AG15" s="67">
        <v>3093</v>
      </c>
      <c r="AH15" s="65">
        <v>2956</v>
      </c>
      <c r="AI15" s="66">
        <v>3016</v>
      </c>
      <c r="AJ15" s="67">
        <v>3093</v>
      </c>
      <c r="AK15" s="65">
        <v>2956</v>
      </c>
      <c r="AL15" s="66">
        <v>3016</v>
      </c>
      <c r="AM15" s="67">
        <v>3093</v>
      </c>
      <c r="AN15" s="65">
        <v>2956</v>
      </c>
      <c r="AO15" s="66">
        <v>3016</v>
      </c>
      <c r="AP15" s="67">
        <v>3093</v>
      </c>
      <c r="AQ15" s="65">
        <v>2956</v>
      </c>
      <c r="AR15" s="66">
        <v>3016</v>
      </c>
      <c r="AS15" s="67">
        <v>3093</v>
      </c>
      <c r="AT15" s="65">
        <v>2956</v>
      </c>
      <c r="AU15" s="66">
        <v>3016</v>
      </c>
      <c r="AV15" s="67">
        <v>3093</v>
      </c>
      <c r="AW15" s="65">
        <v>2956</v>
      </c>
      <c r="AX15" s="66">
        <v>3016</v>
      </c>
      <c r="AY15" s="67">
        <v>3093</v>
      </c>
      <c r="AZ15" s="65">
        <v>2956</v>
      </c>
      <c r="BA15" s="66">
        <v>3016</v>
      </c>
      <c r="BB15" s="67">
        <v>3093</v>
      </c>
      <c r="BC15" s="65">
        <v>2956</v>
      </c>
      <c r="BD15" s="66">
        <v>3016</v>
      </c>
      <c r="BE15" s="67">
        <v>3093</v>
      </c>
      <c r="BF15" s="65">
        <v>2956</v>
      </c>
      <c r="BG15" s="66">
        <v>3016</v>
      </c>
      <c r="BH15" s="67">
        <v>3093</v>
      </c>
      <c r="BI15" s="65">
        <v>2956</v>
      </c>
      <c r="BJ15" s="66">
        <v>3016</v>
      </c>
      <c r="BK15" s="67">
        <v>3093</v>
      </c>
      <c r="BL15" s="65">
        <v>2956</v>
      </c>
      <c r="BM15" s="66">
        <v>3016</v>
      </c>
      <c r="BN15" s="67">
        <v>3093</v>
      </c>
      <c r="BO15" s="65">
        <v>2956</v>
      </c>
      <c r="BP15" s="66">
        <v>3016</v>
      </c>
      <c r="BQ15" s="67">
        <v>3093</v>
      </c>
      <c r="BR15" s="65">
        <v>2956</v>
      </c>
      <c r="BS15" s="66">
        <v>3016</v>
      </c>
      <c r="BT15" s="67">
        <v>3093</v>
      </c>
      <c r="BU15" s="65">
        <v>2956</v>
      </c>
      <c r="BV15" s="66">
        <v>3016</v>
      </c>
      <c r="BW15" s="67">
        <v>3093</v>
      </c>
      <c r="BX15" s="65">
        <v>2956</v>
      </c>
      <c r="BY15" s="66">
        <v>3016</v>
      </c>
      <c r="BZ15" s="67">
        <v>3093</v>
      </c>
      <c r="CA15" s="65">
        <v>2956</v>
      </c>
      <c r="CB15" s="66">
        <v>3016</v>
      </c>
      <c r="CC15" s="67">
        <v>3093</v>
      </c>
      <c r="CD15" s="65">
        <v>2956</v>
      </c>
      <c r="CE15" s="66">
        <v>3016</v>
      </c>
      <c r="CF15" s="67">
        <v>3093</v>
      </c>
      <c r="CG15" s="65">
        <v>2956</v>
      </c>
      <c r="CH15" s="66">
        <v>3016</v>
      </c>
      <c r="CI15" s="67">
        <v>3093</v>
      </c>
      <c r="CJ15" s="65">
        <v>2956</v>
      </c>
      <c r="CK15" s="66">
        <v>3016</v>
      </c>
      <c r="CL15" s="67">
        <v>3093</v>
      </c>
      <c r="CM15" s="65">
        <v>2956</v>
      </c>
      <c r="CN15" s="66">
        <v>3016</v>
      </c>
      <c r="CO15" s="67">
        <v>3093</v>
      </c>
      <c r="CP15" s="65">
        <v>2956</v>
      </c>
      <c r="CQ15" s="66">
        <v>3016</v>
      </c>
      <c r="CR15" s="67">
        <v>3093</v>
      </c>
      <c r="CS15" s="65">
        <v>2956</v>
      </c>
      <c r="CT15" s="66">
        <v>3016</v>
      </c>
      <c r="CU15" s="67">
        <v>3093</v>
      </c>
      <c r="CV15" s="65">
        <v>2956</v>
      </c>
      <c r="CW15" s="66">
        <v>3016</v>
      </c>
      <c r="CX15" s="67">
        <v>3093</v>
      </c>
      <c r="CY15" s="65">
        <v>2956</v>
      </c>
      <c r="CZ15" s="66">
        <v>3016</v>
      </c>
      <c r="DA15" s="67">
        <v>3093</v>
      </c>
      <c r="DB15" s="65">
        <v>2956</v>
      </c>
      <c r="DC15" s="66">
        <v>3016</v>
      </c>
      <c r="DD15" s="67">
        <v>3093</v>
      </c>
      <c r="DE15" s="65">
        <v>2956</v>
      </c>
      <c r="DF15" s="66">
        <v>3016</v>
      </c>
      <c r="DG15" s="67">
        <v>3093</v>
      </c>
      <c r="DH15" s="65">
        <v>2956</v>
      </c>
      <c r="DI15" s="66">
        <v>3016</v>
      </c>
      <c r="DJ15" s="67">
        <v>3093</v>
      </c>
    </row>
    <row r="16" spans="1:114" x14ac:dyDescent="0.4">
      <c r="A16" s="56"/>
      <c r="B16" s="195"/>
      <c r="C16" s="86" t="s">
        <v>86</v>
      </c>
      <c r="D16" s="32">
        <v>4.5535020823094317E-2</v>
      </c>
      <c r="E16" s="33">
        <v>3.8476944780065872E-2</v>
      </c>
      <c r="F16" s="34">
        <v>2.7164760666611634E-2</v>
      </c>
      <c r="G16" s="32">
        <v>4.9110593789559474E-2</v>
      </c>
      <c r="H16" s="33">
        <v>4.2142573824616461E-2</v>
      </c>
      <c r="I16" s="34">
        <v>3.1075273079662298E-2</v>
      </c>
      <c r="J16" s="32">
        <v>0.40917504556138384</v>
      </c>
      <c r="K16" s="33">
        <v>0.45731175726259937</v>
      </c>
      <c r="L16" s="34">
        <v>0.53808506065011641</v>
      </c>
      <c r="M16" s="111">
        <v>3.6553073950378874</v>
      </c>
      <c r="N16" s="112">
        <v>3.84918700584072</v>
      </c>
      <c r="O16" s="113">
        <v>4.5967813582227768</v>
      </c>
      <c r="P16" s="98">
        <v>3.1128353050040789</v>
      </c>
      <c r="Q16" s="99">
        <v>3.1565882802683625</v>
      </c>
      <c r="R16" s="100">
        <v>3.1183495616039107</v>
      </c>
      <c r="S16" s="32">
        <v>9.2724810506992522E-2</v>
      </c>
      <c r="T16" s="33">
        <v>8.5653164122927339E-2</v>
      </c>
      <c r="U16" s="34">
        <v>7.5416413550691355E-2</v>
      </c>
      <c r="V16" s="35">
        <v>10429117.135994587</v>
      </c>
      <c r="W16" s="36">
        <v>9551733.2506631296</v>
      </c>
      <c r="X16" s="37">
        <v>7714206.7801487232</v>
      </c>
      <c r="Y16" s="32">
        <v>3.2839853076263106</v>
      </c>
      <c r="Z16" s="33">
        <v>2.9896003073552428</v>
      </c>
      <c r="AA16" s="34">
        <v>2.9882938154984258</v>
      </c>
      <c r="AB16" s="32">
        <v>0.87305032143795702</v>
      </c>
      <c r="AC16" s="33">
        <v>0.87440209636926358</v>
      </c>
      <c r="AD16" s="34">
        <v>0.87760942274575771</v>
      </c>
      <c r="AE16" s="35">
        <v>10172266.26691475</v>
      </c>
      <c r="AF16" s="36">
        <v>8804032.3633952253</v>
      </c>
      <c r="AG16" s="37">
        <v>6234786.8415777562</v>
      </c>
      <c r="AH16" s="35">
        <v>10971029.05683356</v>
      </c>
      <c r="AI16" s="36">
        <v>9642776.6276525203</v>
      </c>
      <c r="AJ16" s="37">
        <v>7132317.713870029</v>
      </c>
      <c r="AK16" s="32">
        <v>0.6788300630513745</v>
      </c>
      <c r="AL16" s="33">
        <v>0.68977204121215874</v>
      </c>
      <c r="AM16" s="34">
        <v>0.70027553363118056</v>
      </c>
      <c r="AN16" s="32">
        <v>0.71030451948298667</v>
      </c>
      <c r="AO16" s="33">
        <v>0.72084255039698542</v>
      </c>
      <c r="AP16" s="34">
        <v>0.73101737476636131</v>
      </c>
      <c r="AQ16" s="32">
        <v>0.12966408535621934</v>
      </c>
      <c r="AR16" s="33">
        <v>0.12723456629249771</v>
      </c>
      <c r="AS16" s="34">
        <v>0.12602568706930672</v>
      </c>
      <c r="AT16" s="32">
        <v>9.2098357775745709E-2</v>
      </c>
      <c r="AU16" s="33">
        <v>9.1389330920083042E-2</v>
      </c>
      <c r="AV16" s="34">
        <v>9.2159952154816302E-2</v>
      </c>
      <c r="AW16" s="32">
        <v>6.7520573313780197E-2</v>
      </c>
      <c r="AX16" s="33">
        <v>6.5945348451212679E-2</v>
      </c>
      <c r="AY16" s="34">
        <v>6.7582683022555781E-2</v>
      </c>
      <c r="AZ16" s="32">
        <v>0.4232148554726588</v>
      </c>
      <c r="BA16" s="33">
        <v>0.4133721404665715</v>
      </c>
      <c r="BB16" s="34">
        <v>0.40783585518978799</v>
      </c>
      <c r="BC16" s="32">
        <v>0.68993842250711734</v>
      </c>
      <c r="BD16" s="33">
        <v>0.70337910090181144</v>
      </c>
      <c r="BE16" s="34">
        <v>0.70037774045136081</v>
      </c>
      <c r="BF16" s="35">
        <v>5758664.9268447962</v>
      </c>
      <c r="BG16" s="36">
        <v>5927697.9852320049</v>
      </c>
      <c r="BH16" s="37">
        <v>5937208.9690141212</v>
      </c>
      <c r="BI16" s="32">
        <v>0.15343639928298738</v>
      </c>
      <c r="BJ16" s="33">
        <v>0.15212099439694945</v>
      </c>
      <c r="BK16" s="34">
        <v>0.16050609277777123</v>
      </c>
      <c r="BL16" s="32">
        <v>0.34274168993066845</v>
      </c>
      <c r="BM16" s="33">
        <v>0.33324042718227975</v>
      </c>
      <c r="BN16" s="34">
        <v>0.35074776847026301</v>
      </c>
      <c r="BO16" s="32">
        <v>3.7383928816300039E-3</v>
      </c>
      <c r="BP16" s="33">
        <v>3.3953422493751858E-3</v>
      </c>
      <c r="BQ16" s="34">
        <v>3.4593018569638334E-3</v>
      </c>
      <c r="BR16" s="32">
        <v>0.93012130125819314</v>
      </c>
      <c r="BS16" s="33">
        <v>0.9356498840111247</v>
      </c>
      <c r="BT16" s="34">
        <v>0.93329793365307967</v>
      </c>
      <c r="BU16" s="35">
        <v>102749445.97361299</v>
      </c>
      <c r="BV16" s="36">
        <v>103924750.73309019</v>
      </c>
      <c r="BW16" s="37">
        <v>103774327.78564501</v>
      </c>
      <c r="BX16" s="32">
        <v>0.45075180295778217</v>
      </c>
      <c r="BY16" s="33">
        <v>0.48674012231604835</v>
      </c>
      <c r="BZ16" s="34">
        <v>0.56558492805312621</v>
      </c>
      <c r="CA16" s="35">
        <v>129511346.72733423</v>
      </c>
      <c r="CB16" s="36">
        <v>134576294.66876659</v>
      </c>
      <c r="CC16" s="37">
        <v>134942590.34335595</v>
      </c>
      <c r="CD16" s="38">
        <v>127153528.48714478</v>
      </c>
      <c r="CE16" s="39">
        <v>131556706.9801061</v>
      </c>
      <c r="CF16" s="40">
        <v>131926333.62786938</v>
      </c>
      <c r="CG16" s="32">
        <v>2.1851180088029589</v>
      </c>
      <c r="CH16" s="33">
        <v>2.011859989228082</v>
      </c>
      <c r="CI16" s="34">
        <v>2.0501810158505362</v>
      </c>
      <c r="CJ16" s="98">
        <v>3.3928919906098778</v>
      </c>
      <c r="CK16" s="99">
        <v>3.4155583797145641</v>
      </c>
      <c r="CL16" s="100">
        <v>3.3335227561747534</v>
      </c>
      <c r="CM16" s="32">
        <v>1.0463727935548071</v>
      </c>
      <c r="CN16" s="33">
        <v>1.0447707149027472</v>
      </c>
      <c r="CO16" s="34">
        <v>1.0594613238891446</v>
      </c>
      <c r="CP16" s="32">
        <v>0.78888995008468288</v>
      </c>
      <c r="CQ16" s="33">
        <v>0.78635776377738364</v>
      </c>
      <c r="CR16" s="34">
        <v>0.78027482051164876</v>
      </c>
      <c r="CS16" s="32">
        <v>0.71647820612595114</v>
      </c>
      <c r="CT16" s="33">
        <v>0.7150511801343703</v>
      </c>
      <c r="CU16" s="34">
        <v>0.70850378959121851</v>
      </c>
      <c r="CV16" s="35">
        <v>798762.7899188092</v>
      </c>
      <c r="CW16" s="36">
        <v>838744.26425729448</v>
      </c>
      <c r="CX16" s="37">
        <v>897530.87229227286</v>
      </c>
      <c r="CY16" s="98">
        <v>0.90082021310158034</v>
      </c>
      <c r="CZ16" s="99">
        <v>0.8998891771862183</v>
      </c>
      <c r="DA16" s="100">
        <v>0.85785953362705891</v>
      </c>
      <c r="DB16" s="98">
        <v>2.1143092707826061</v>
      </c>
      <c r="DC16" s="99">
        <v>2.481593106512074</v>
      </c>
      <c r="DD16" s="100">
        <v>2.4859447906341874</v>
      </c>
      <c r="DE16" s="32">
        <v>0.73923951764998252</v>
      </c>
      <c r="DF16" s="33">
        <v>0.7426686519631398</v>
      </c>
      <c r="DG16" s="34">
        <v>0.7417846543719202</v>
      </c>
      <c r="DH16" s="32">
        <v>2.1985515328595533E-2</v>
      </c>
      <c r="DI16" s="33">
        <v>1.923767260429321E-2</v>
      </c>
      <c r="DJ16" s="34">
        <v>1.42203917241507E-2</v>
      </c>
    </row>
    <row r="17" spans="1:114" x14ac:dyDescent="0.4">
      <c r="A17" s="56" t="s">
        <v>52</v>
      </c>
      <c r="B17" s="196"/>
      <c r="C17" s="88" t="s">
        <v>87</v>
      </c>
      <c r="D17" s="58">
        <v>4.136538622174285E-2</v>
      </c>
      <c r="E17" s="59">
        <v>3.545997072458771E-2</v>
      </c>
      <c r="F17" s="60">
        <v>2.4304511260510957E-2</v>
      </c>
      <c r="G17" s="58">
        <v>4.6009989621324077E-2</v>
      </c>
      <c r="H17" s="59">
        <v>3.9273459840392697E-2</v>
      </c>
      <c r="I17" s="60">
        <v>2.7393239579493103E-2</v>
      </c>
      <c r="J17" s="58">
        <v>0.10476570208452474</v>
      </c>
      <c r="K17" s="59">
        <v>0.10510778505273786</v>
      </c>
      <c r="L17" s="60">
        <v>0.11554945107545536</v>
      </c>
      <c r="M17" s="61">
        <v>0.90207971167991086</v>
      </c>
      <c r="N17" s="62">
        <v>0.92294515480149131</v>
      </c>
      <c r="O17" s="63">
        <v>0.95417167940105518</v>
      </c>
      <c r="P17" s="98">
        <v>2.3311711968377664</v>
      </c>
      <c r="Q17" s="99">
        <v>2.4437416237868241</v>
      </c>
      <c r="R17" s="100">
        <v>2.4558418366042605</v>
      </c>
      <c r="S17" s="58">
        <v>8.5111838530596506E-2</v>
      </c>
      <c r="T17" s="59">
        <v>7.9469398213025788E-2</v>
      </c>
      <c r="U17" s="60">
        <v>6.8745860745381998E-2</v>
      </c>
      <c r="V17" s="38">
        <v>9117306.5</v>
      </c>
      <c r="W17" s="39">
        <v>8327809.5</v>
      </c>
      <c r="X17" s="40">
        <v>5820754</v>
      </c>
      <c r="Y17" s="58">
        <v>3.7955273682105082</v>
      </c>
      <c r="Z17" s="59">
        <v>3.243972583778592</v>
      </c>
      <c r="AA17" s="60">
        <v>3.1343358438964168</v>
      </c>
      <c r="AB17" s="58">
        <v>0.89625149498295009</v>
      </c>
      <c r="AC17" s="59">
        <v>0.89442062625304919</v>
      </c>
      <c r="AD17" s="60">
        <v>0.89572761843669713</v>
      </c>
      <c r="AE17" s="38">
        <v>8123850.5</v>
      </c>
      <c r="AF17" s="39">
        <v>7393725.5</v>
      </c>
      <c r="AG17" s="40">
        <v>5193360</v>
      </c>
      <c r="AH17" s="38">
        <v>9015210.5</v>
      </c>
      <c r="AI17" s="39">
        <v>8159856</v>
      </c>
      <c r="AJ17" s="40">
        <v>5744405</v>
      </c>
      <c r="AK17" s="58">
        <v>0.69625950111300261</v>
      </c>
      <c r="AL17" s="59">
        <v>0.70923382233342125</v>
      </c>
      <c r="AM17" s="60">
        <v>0.71942008011849257</v>
      </c>
      <c r="AN17" s="58">
        <v>0.72419931249369252</v>
      </c>
      <c r="AO17" s="59">
        <v>0.7344477994263936</v>
      </c>
      <c r="AP17" s="60">
        <v>0.74536458654482851</v>
      </c>
      <c r="AQ17" s="58">
        <v>0.12239361224121521</v>
      </c>
      <c r="AR17" s="59">
        <v>0.12008818959030634</v>
      </c>
      <c r="AS17" s="60">
        <v>0.1180189274208335</v>
      </c>
      <c r="AT17" s="58">
        <v>7.6843722586524277E-2</v>
      </c>
      <c r="AU17" s="59">
        <v>7.5338582121015713E-2</v>
      </c>
      <c r="AV17" s="60">
        <v>7.6870990222900101E-2</v>
      </c>
      <c r="AW17" s="58">
        <v>5.9159845250707117E-2</v>
      </c>
      <c r="AX17" s="59">
        <v>5.8031684780401632E-2</v>
      </c>
      <c r="AY17" s="60">
        <v>5.9785311707769427E-2</v>
      </c>
      <c r="AZ17" s="58">
        <v>0.4174023161860666</v>
      </c>
      <c r="BA17" s="59">
        <v>0.41238901322077359</v>
      </c>
      <c r="BB17" s="60">
        <v>0.40735734639317989</v>
      </c>
      <c r="BC17" s="58">
        <v>0.78420524573198991</v>
      </c>
      <c r="BD17" s="59">
        <v>0.79420434926353012</v>
      </c>
      <c r="BE17" s="60">
        <v>0.79264732536882121</v>
      </c>
      <c r="BF17" s="38">
        <v>5463782.2030423284</v>
      </c>
      <c r="BG17" s="39">
        <v>5703414.222114183</v>
      </c>
      <c r="BH17" s="40">
        <v>5721531.666666667</v>
      </c>
      <c r="BI17" s="58">
        <v>5.9512128957762915E-2</v>
      </c>
      <c r="BJ17" s="59">
        <v>6.0779556542043089E-2</v>
      </c>
      <c r="BK17" s="60">
        <v>6.1803280831798202E-2</v>
      </c>
      <c r="BL17" s="58">
        <v>0.11303222019501924</v>
      </c>
      <c r="BM17" s="59">
        <v>0.10728735452382482</v>
      </c>
      <c r="BN17" s="60">
        <v>0.11095077725685237</v>
      </c>
      <c r="BO17" s="58">
        <v>1.0094030666602857E-3</v>
      </c>
      <c r="BP17" s="59">
        <v>9.6673335458263051E-4</v>
      </c>
      <c r="BQ17" s="60">
        <v>9.1057926827117558E-4</v>
      </c>
      <c r="BR17" s="58">
        <v>0.96044173328657867</v>
      </c>
      <c r="BS17" s="59">
        <v>0.96506056578219201</v>
      </c>
      <c r="BT17" s="60">
        <v>0.96351843587975194</v>
      </c>
      <c r="BU17" s="38">
        <v>75380394.5</v>
      </c>
      <c r="BV17" s="39">
        <v>77833990</v>
      </c>
      <c r="BW17" s="40">
        <v>79903392</v>
      </c>
      <c r="BX17" s="58">
        <v>0.12075178071240264</v>
      </c>
      <c r="BY17" s="59">
        <v>0.12165961388064861</v>
      </c>
      <c r="BZ17" s="60">
        <v>0.13434499595409685</v>
      </c>
      <c r="CA17" s="38">
        <v>93929946</v>
      </c>
      <c r="CB17" s="39">
        <v>102710877</v>
      </c>
      <c r="CC17" s="40">
        <v>103291949</v>
      </c>
      <c r="CD17" s="38">
        <v>93779273</v>
      </c>
      <c r="CE17" s="39">
        <v>102047598</v>
      </c>
      <c r="CF17" s="40">
        <v>103320260</v>
      </c>
      <c r="CG17" s="58">
        <v>2.6579971887050537</v>
      </c>
      <c r="CH17" s="59">
        <v>2.2889433403655497</v>
      </c>
      <c r="CI17" s="60">
        <v>2.2650746394618784</v>
      </c>
      <c r="CJ17" s="98">
        <v>2.5457593573936927</v>
      </c>
      <c r="CK17" s="99">
        <v>2.663448072963134</v>
      </c>
      <c r="CL17" s="100">
        <v>2.6508506210473008</v>
      </c>
      <c r="CM17" s="58">
        <v>0.97388865261610014</v>
      </c>
      <c r="CN17" s="59">
        <v>0.97098053860486855</v>
      </c>
      <c r="CO17" s="60">
        <v>0.97285652274722045</v>
      </c>
      <c r="CP17" s="58">
        <v>0.87084016206215642</v>
      </c>
      <c r="CQ17" s="59">
        <v>0.86191690900161999</v>
      </c>
      <c r="CR17" s="60">
        <v>0.86189208606267798</v>
      </c>
      <c r="CS17" s="58">
        <v>0.82161246743286931</v>
      </c>
      <c r="CT17" s="59">
        <v>0.81099221535224286</v>
      </c>
      <c r="CU17" s="60">
        <v>0.81164049304006036</v>
      </c>
      <c r="CV17" s="38">
        <v>500022</v>
      </c>
      <c r="CW17" s="39">
        <v>458781.5</v>
      </c>
      <c r="CX17" s="40">
        <v>456699</v>
      </c>
      <c r="CY17" s="98">
        <v>0.39246130195009454</v>
      </c>
      <c r="CZ17" s="99">
        <v>0.50203174912457871</v>
      </c>
      <c r="DA17" s="100">
        <v>0.36352590102342425</v>
      </c>
      <c r="DB17" s="98">
        <v>1.3003871130055042</v>
      </c>
      <c r="DC17" s="99">
        <v>1.7012327492431492</v>
      </c>
      <c r="DD17" s="100">
        <v>1.6967926965710789</v>
      </c>
      <c r="DE17" s="58">
        <v>0.76292048819498492</v>
      </c>
      <c r="DF17" s="59">
        <v>0.76812431250835711</v>
      </c>
      <c r="DG17" s="60">
        <v>0.76549846664704246</v>
      </c>
      <c r="DH17" s="58">
        <v>2.227995151650387E-2</v>
      </c>
      <c r="DI17" s="59">
        <v>2.0153293508486429E-2</v>
      </c>
      <c r="DJ17" s="60">
        <v>1.4156759241749854E-2</v>
      </c>
    </row>
    <row r="18" spans="1:114" x14ac:dyDescent="0.4">
      <c r="A18" s="56" t="s">
        <v>53</v>
      </c>
      <c r="B18" s="194" t="s">
        <v>120</v>
      </c>
      <c r="C18" s="89" t="s">
        <v>175</v>
      </c>
      <c r="D18" s="65">
        <v>3810</v>
      </c>
      <c r="E18" s="66">
        <v>3929</v>
      </c>
      <c r="F18" s="67">
        <v>4014</v>
      </c>
      <c r="G18" s="65">
        <v>3810</v>
      </c>
      <c r="H18" s="66">
        <v>3929</v>
      </c>
      <c r="I18" s="67">
        <v>4014</v>
      </c>
      <c r="J18" s="65">
        <v>3810</v>
      </c>
      <c r="K18" s="66">
        <v>3929</v>
      </c>
      <c r="L18" s="67">
        <v>4014</v>
      </c>
      <c r="M18" s="68">
        <v>3810</v>
      </c>
      <c r="N18" s="69">
        <v>3929</v>
      </c>
      <c r="O18" s="70">
        <v>4014</v>
      </c>
      <c r="P18" s="65">
        <v>3810</v>
      </c>
      <c r="Q18" s="66">
        <v>3929</v>
      </c>
      <c r="R18" s="67">
        <v>4014</v>
      </c>
      <c r="S18" s="65">
        <v>3810</v>
      </c>
      <c r="T18" s="66">
        <v>3929</v>
      </c>
      <c r="U18" s="67">
        <v>4014</v>
      </c>
      <c r="V18" s="65">
        <v>3810</v>
      </c>
      <c r="W18" s="66">
        <v>3929</v>
      </c>
      <c r="X18" s="67">
        <v>4014</v>
      </c>
      <c r="Y18" s="65">
        <v>3810</v>
      </c>
      <c r="Z18" s="66">
        <v>3929</v>
      </c>
      <c r="AA18" s="67">
        <v>4014</v>
      </c>
      <c r="AB18" s="65">
        <v>3810</v>
      </c>
      <c r="AC18" s="66">
        <v>3929</v>
      </c>
      <c r="AD18" s="67">
        <v>4014</v>
      </c>
      <c r="AE18" s="65">
        <v>3810</v>
      </c>
      <c r="AF18" s="66">
        <v>3929</v>
      </c>
      <c r="AG18" s="67">
        <v>4014</v>
      </c>
      <c r="AH18" s="65">
        <v>3810</v>
      </c>
      <c r="AI18" s="66">
        <v>3929</v>
      </c>
      <c r="AJ18" s="67">
        <v>4014</v>
      </c>
      <c r="AK18" s="65">
        <v>3810</v>
      </c>
      <c r="AL18" s="66">
        <v>3929</v>
      </c>
      <c r="AM18" s="67">
        <v>4014</v>
      </c>
      <c r="AN18" s="65">
        <v>3810</v>
      </c>
      <c r="AO18" s="66">
        <v>3929</v>
      </c>
      <c r="AP18" s="67">
        <v>4014</v>
      </c>
      <c r="AQ18" s="65">
        <v>3810</v>
      </c>
      <c r="AR18" s="66">
        <v>3929</v>
      </c>
      <c r="AS18" s="67">
        <v>4014</v>
      </c>
      <c r="AT18" s="65">
        <v>3810</v>
      </c>
      <c r="AU18" s="66">
        <v>3929</v>
      </c>
      <c r="AV18" s="67">
        <v>4014</v>
      </c>
      <c r="AW18" s="65">
        <v>3810</v>
      </c>
      <c r="AX18" s="66">
        <v>3929</v>
      </c>
      <c r="AY18" s="67">
        <v>4014</v>
      </c>
      <c r="AZ18" s="65">
        <v>3810</v>
      </c>
      <c r="BA18" s="66">
        <v>3929</v>
      </c>
      <c r="BB18" s="67">
        <v>4014</v>
      </c>
      <c r="BC18" s="65">
        <v>3810</v>
      </c>
      <c r="BD18" s="66">
        <v>3929</v>
      </c>
      <c r="BE18" s="67">
        <v>4014</v>
      </c>
      <c r="BF18" s="65">
        <v>3810</v>
      </c>
      <c r="BG18" s="66">
        <v>3929</v>
      </c>
      <c r="BH18" s="67">
        <v>4014</v>
      </c>
      <c r="BI18" s="65">
        <v>3810</v>
      </c>
      <c r="BJ18" s="66">
        <v>3929</v>
      </c>
      <c r="BK18" s="67">
        <v>4014</v>
      </c>
      <c r="BL18" s="65">
        <v>3810</v>
      </c>
      <c r="BM18" s="66">
        <v>3929</v>
      </c>
      <c r="BN18" s="67">
        <v>4014</v>
      </c>
      <c r="BO18" s="65">
        <v>3810</v>
      </c>
      <c r="BP18" s="66">
        <v>3929</v>
      </c>
      <c r="BQ18" s="67">
        <v>4014</v>
      </c>
      <c r="BR18" s="65">
        <v>3810</v>
      </c>
      <c r="BS18" s="66">
        <v>3929</v>
      </c>
      <c r="BT18" s="67">
        <v>4014</v>
      </c>
      <c r="BU18" s="65">
        <v>3810</v>
      </c>
      <c r="BV18" s="66">
        <v>3929</v>
      </c>
      <c r="BW18" s="67">
        <v>4014</v>
      </c>
      <c r="BX18" s="65">
        <v>3810</v>
      </c>
      <c r="BY18" s="66">
        <v>3929</v>
      </c>
      <c r="BZ18" s="67">
        <v>4014</v>
      </c>
      <c r="CA18" s="65">
        <v>3810</v>
      </c>
      <c r="CB18" s="66">
        <v>3929</v>
      </c>
      <c r="CC18" s="67">
        <v>4014</v>
      </c>
      <c r="CD18" s="65">
        <v>3810</v>
      </c>
      <c r="CE18" s="66">
        <v>3929</v>
      </c>
      <c r="CF18" s="67">
        <v>4014</v>
      </c>
      <c r="CG18" s="65">
        <v>3810</v>
      </c>
      <c r="CH18" s="66">
        <v>3929</v>
      </c>
      <c r="CI18" s="67">
        <v>4014</v>
      </c>
      <c r="CJ18" s="65">
        <v>3810</v>
      </c>
      <c r="CK18" s="66">
        <v>3929</v>
      </c>
      <c r="CL18" s="67">
        <v>4014</v>
      </c>
      <c r="CM18" s="65">
        <v>3810</v>
      </c>
      <c r="CN18" s="66">
        <v>3929</v>
      </c>
      <c r="CO18" s="67">
        <v>4014</v>
      </c>
      <c r="CP18" s="65">
        <v>3810</v>
      </c>
      <c r="CQ18" s="66">
        <v>3929</v>
      </c>
      <c r="CR18" s="67">
        <v>4014</v>
      </c>
      <c r="CS18" s="65">
        <v>3810</v>
      </c>
      <c r="CT18" s="66">
        <v>3929</v>
      </c>
      <c r="CU18" s="67">
        <v>4014</v>
      </c>
      <c r="CV18" s="65">
        <v>3810</v>
      </c>
      <c r="CW18" s="66">
        <v>3929</v>
      </c>
      <c r="CX18" s="67">
        <v>4014</v>
      </c>
      <c r="CY18" s="65">
        <v>3810</v>
      </c>
      <c r="CZ18" s="66">
        <v>3929</v>
      </c>
      <c r="DA18" s="67">
        <v>4014</v>
      </c>
      <c r="DB18" s="65">
        <v>3810</v>
      </c>
      <c r="DC18" s="66">
        <v>3929</v>
      </c>
      <c r="DD18" s="67">
        <v>4014</v>
      </c>
      <c r="DE18" s="65">
        <v>3810</v>
      </c>
      <c r="DF18" s="66">
        <v>3929</v>
      </c>
      <c r="DG18" s="67">
        <v>4014</v>
      </c>
      <c r="DH18" s="65">
        <v>3810</v>
      </c>
      <c r="DI18" s="66">
        <v>3929</v>
      </c>
      <c r="DJ18" s="67">
        <v>4014</v>
      </c>
    </row>
    <row r="19" spans="1:114" x14ac:dyDescent="0.4">
      <c r="A19" s="56"/>
      <c r="B19" s="195"/>
      <c r="C19" s="86" t="s">
        <v>86</v>
      </c>
      <c r="D19" s="32">
        <v>3.7796782697711903E-2</v>
      </c>
      <c r="E19" s="33">
        <v>3.0917555717664278E-2</v>
      </c>
      <c r="F19" s="34">
        <v>2.4089800209247999E-2</v>
      </c>
      <c r="G19" s="32">
        <v>3.9962260368879815E-2</v>
      </c>
      <c r="H19" s="33">
        <v>3.27196510308553E-2</v>
      </c>
      <c r="I19" s="34">
        <v>2.5959811061041026E-2</v>
      </c>
      <c r="J19" s="32">
        <v>0.55131981109424977</v>
      </c>
      <c r="K19" s="33">
        <v>0.60715599293306266</v>
      </c>
      <c r="L19" s="34">
        <v>0.73305627694449715</v>
      </c>
      <c r="M19" s="111">
        <v>4.5238329172114264</v>
      </c>
      <c r="N19" s="112">
        <v>4.8907496291990737</v>
      </c>
      <c r="O19" s="113">
        <v>5.2123268083126879</v>
      </c>
      <c r="P19" s="98">
        <v>3.8485355379718875</v>
      </c>
      <c r="Q19" s="99">
        <v>3.7086191795674974</v>
      </c>
      <c r="R19" s="100">
        <v>3.6207687589770807</v>
      </c>
      <c r="S19" s="32">
        <v>8.8757392097492255E-2</v>
      </c>
      <c r="T19" s="33">
        <v>8.2442447801429397E-2</v>
      </c>
      <c r="U19" s="34">
        <v>7.6477093013107206E-2</v>
      </c>
      <c r="V19" s="35">
        <v>15344841.862729659</v>
      </c>
      <c r="W19" s="36">
        <v>14304581.866887249</v>
      </c>
      <c r="X19" s="37">
        <v>10770683.139760837</v>
      </c>
      <c r="Y19" s="32">
        <v>3.8738581312774163</v>
      </c>
      <c r="Z19" s="33">
        <v>3.3643492618152715</v>
      </c>
      <c r="AA19" s="34">
        <v>3.3679751464884666</v>
      </c>
      <c r="AB19" s="32">
        <v>0.84695812107354507</v>
      </c>
      <c r="AC19" s="33">
        <v>0.8530045472912462</v>
      </c>
      <c r="AD19" s="34">
        <v>0.85484706629446894</v>
      </c>
      <c r="AE19" s="35">
        <v>15666608.113123359</v>
      </c>
      <c r="AF19" s="36">
        <v>13233175.163909392</v>
      </c>
      <c r="AG19" s="37">
        <v>10381638.200298954</v>
      </c>
      <c r="AH19" s="35">
        <v>16564189.537532808</v>
      </c>
      <c r="AI19" s="36">
        <v>14004498.84678035</v>
      </c>
      <c r="AJ19" s="37">
        <v>11187530.151469855</v>
      </c>
      <c r="AK19" s="32">
        <v>0.66257051680404611</v>
      </c>
      <c r="AL19" s="33">
        <v>0.67060777948570893</v>
      </c>
      <c r="AM19" s="34">
        <v>0.6777636378863674</v>
      </c>
      <c r="AN19" s="32">
        <v>0.70285121931259587</v>
      </c>
      <c r="AO19" s="33">
        <v>0.71105384381586678</v>
      </c>
      <c r="AP19" s="34">
        <v>0.71913713704992721</v>
      </c>
      <c r="AQ19" s="32">
        <v>0.13909536567296482</v>
      </c>
      <c r="AR19" s="33">
        <v>0.13725291354255217</v>
      </c>
      <c r="AS19" s="34">
        <v>0.1361333714825522</v>
      </c>
      <c r="AT19" s="32">
        <v>0.10083455014103529</v>
      </c>
      <c r="AU19" s="33">
        <v>0.10088521998652818</v>
      </c>
      <c r="AV19" s="34">
        <v>0.10204850627640785</v>
      </c>
      <c r="AW19" s="32">
        <v>7.431271694731309E-2</v>
      </c>
      <c r="AX19" s="33">
        <v>7.396940299974622E-2</v>
      </c>
      <c r="AY19" s="34">
        <v>7.4735935457149377E-2</v>
      </c>
      <c r="AZ19" s="32">
        <v>0.40917652278412264</v>
      </c>
      <c r="BA19" s="33">
        <v>0.40131046326983577</v>
      </c>
      <c r="BB19" s="34">
        <v>0.39010775200212178</v>
      </c>
      <c r="BC19" s="32">
        <v>0.62881117975761136</v>
      </c>
      <c r="BD19" s="33">
        <v>0.63193121029984811</v>
      </c>
      <c r="BE19" s="34">
        <v>0.63726897427587081</v>
      </c>
      <c r="BF19" s="35">
        <v>5818778.6273964476</v>
      </c>
      <c r="BG19" s="36">
        <v>6013527.2794947391</v>
      </c>
      <c r="BH19" s="37">
        <v>6063229.4419667488</v>
      </c>
      <c r="BI19" s="32">
        <v>0.16769565556989871</v>
      </c>
      <c r="BJ19" s="33">
        <v>0.17236713112832433</v>
      </c>
      <c r="BK19" s="34">
        <v>0.17336861554928359</v>
      </c>
      <c r="BL19" s="32">
        <v>0.40522249757035506</v>
      </c>
      <c r="BM19" s="33">
        <v>0.40722083627308731</v>
      </c>
      <c r="BN19" s="34">
        <v>0.40273260840754022</v>
      </c>
      <c r="BO19" s="32">
        <v>5.0029243849015409E-3</v>
      </c>
      <c r="BP19" s="33">
        <v>4.629740725370834E-3</v>
      </c>
      <c r="BQ19" s="34">
        <v>4.4810832821138118E-3</v>
      </c>
      <c r="BR19" s="32">
        <v>0.95055998551769116</v>
      </c>
      <c r="BS19" s="33">
        <v>0.95310922817316601</v>
      </c>
      <c r="BT19" s="34">
        <v>0.95251734279114619</v>
      </c>
      <c r="BU19" s="35">
        <v>253179000.69475067</v>
      </c>
      <c r="BV19" s="36">
        <v>252082442.75591755</v>
      </c>
      <c r="BW19" s="37">
        <v>248755305.85276532</v>
      </c>
      <c r="BX19" s="32">
        <v>0.60093582051425298</v>
      </c>
      <c r="BY19" s="33">
        <v>0.64675111419090292</v>
      </c>
      <c r="BZ19" s="34">
        <v>0.76575390326679882</v>
      </c>
      <c r="CA19" s="35">
        <v>248451919.03753281</v>
      </c>
      <c r="CB19" s="36">
        <v>246353706.07890049</v>
      </c>
      <c r="CC19" s="37">
        <v>245275229.34902841</v>
      </c>
      <c r="CD19" s="38">
        <v>243058323.24724409</v>
      </c>
      <c r="CE19" s="39">
        <v>239992877.50241792</v>
      </c>
      <c r="CF19" s="40">
        <v>237625527.07797709</v>
      </c>
      <c r="CG19" s="32">
        <v>2.6000708713256535</v>
      </c>
      <c r="CH19" s="33">
        <v>2.2194920922898946</v>
      </c>
      <c r="CI19" s="34">
        <v>2.2461152945888454</v>
      </c>
      <c r="CJ19" s="98">
        <v>4.1848415931024743</v>
      </c>
      <c r="CK19" s="99">
        <v>4.0019830327292443</v>
      </c>
      <c r="CL19" s="100">
        <v>3.8806040416310412</v>
      </c>
      <c r="CM19" s="32">
        <v>1.0300911435401787</v>
      </c>
      <c r="CN19" s="33">
        <v>1.0443288033306017</v>
      </c>
      <c r="CO19" s="34">
        <v>1.0485723318320801</v>
      </c>
      <c r="CP19" s="32">
        <v>0.77882140727825033</v>
      </c>
      <c r="CQ19" s="33">
        <v>0.76767875353067849</v>
      </c>
      <c r="CR19" s="34">
        <v>0.76793498931338211</v>
      </c>
      <c r="CS19" s="32">
        <v>0.70564684598551386</v>
      </c>
      <c r="CT19" s="33">
        <v>0.69170078305474469</v>
      </c>
      <c r="CU19" s="34">
        <v>0.69256637371159702</v>
      </c>
      <c r="CV19" s="35">
        <v>897581.42440944887</v>
      </c>
      <c r="CW19" s="36">
        <v>771323.68287095951</v>
      </c>
      <c r="CX19" s="37">
        <v>805891.95117090188</v>
      </c>
      <c r="CY19" s="98">
        <v>1.2942661841599785</v>
      </c>
      <c r="CZ19" s="99">
        <v>1.3071395362216731</v>
      </c>
      <c r="DA19" s="100">
        <v>1.2854142928661878</v>
      </c>
      <c r="DB19" s="98">
        <v>2.0587919561723451</v>
      </c>
      <c r="DC19" s="99">
        <v>2.4241591007230818</v>
      </c>
      <c r="DD19" s="100">
        <v>2.3088262018343269</v>
      </c>
      <c r="DE19" s="32">
        <v>0.71608175670654239</v>
      </c>
      <c r="DF19" s="33">
        <v>0.71756388178001163</v>
      </c>
      <c r="DG19" s="34">
        <v>0.71613296881866129</v>
      </c>
      <c r="DH19" s="32">
        <v>1.6537821791226592E-2</v>
      </c>
      <c r="DI19" s="33">
        <v>1.3849469077575227E-2</v>
      </c>
      <c r="DJ19" s="34">
        <v>1.1175197661221709E-2</v>
      </c>
    </row>
    <row r="20" spans="1:114" x14ac:dyDescent="0.4">
      <c r="A20" s="56" t="s">
        <v>53</v>
      </c>
      <c r="B20" s="196"/>
      <c r="C20" s="88" t="s">
        <v>87</v>
      </c>
      <c r="D20" s="58">
        <v>3.4370701411275968E-2</v>
      </c>
      <c r="E20" s="59">
        <v>2.7438079756304128E-2</v>
      </c>
      <c r="F20" s="60">
        <v>2.1224767404788306E-2</v>
      </c>
      <c r="G20" s="58">
        <v>3.6777180441389626E-2</v>
      </c>
      <c r="H20" s="59">
        <v>2.9509878516281743E-2</v>
      </c>
      <c r="I20" s="60">
        <v>2.4065623864347171E-2</v>
      </c>
      <c r="J20" s="58">
        <v>0.17486118944237525</v>
      </c>
      <c r="K20" s="59">
        <v>0.19204400611505387</v>
      </c>
      <c r="L20" s="60">
        <v>0.19969198838876423</v>
      </c>
      <c r="M20" s="61">
        <v>1.4342225478214596</v>
      </c>
      <c r="N20" s="62">
        <v>1.604771661404911</v>
      </c>
      <c r="O20" s="63">
        <v>1.69186730829916</v>
      </c>
      <c r="P20" s="98">
        <v>2.6849508825162749</v>
      </c>
      <c r="Q20" s="99">
        <v>2.7096610786134545</v>
      </c>
      <c r="R20" s="100">
        <v>2.6751751200835758</v>
      </c>
      <c r="S20" s="58">
        <v>8.3278313216531175E-2</v>
      </c>
      <c r="T20" s="59">
        <v>7.7576373792506481E-2</v>
      </c>
      <c r="U20" s="60">
        <v>7.3006005316245071E-2</v>
      </c>
      <c r="V20" s="38">
        <v>13682220</v>
      </c>
      <c r="W20" s="39">
        <v>11786981</v>
      </c>
      <c r="X20" s="40">
        <v>9741009</v>
      </c>
      <c r="Y20" s="58">
        <v>4.1798955527531785</v>
      </c>
      <c r="Z20" s="59">
        <v>3.5396713314144646</v>
      </c>
      <c r="AA20" s="60">
        <v>3.4460863173270848</v>
      </c>
      <c r="AB20" s="58">
        <v>0.87452012712741101</v>
      </c>
      <c r="AC20" s="59">
        <v>0.87652303695602063</v>
      </c>
      <c r="AD20" s="60">
        <v>0.87812953679706762</v>
      </c>
      <c r="AE20" s="38">
        <v>12616521.5</v>
      </c>
      <c r="AF20" s="39">
        <v>10881551</v>
      </c>
      <c r="AG20" s="40">
        <v>8774062</v>
      </c>
      <c r="AH20" s="38">
        <v>13471538</v>
      </c>
      <c r="AI20" s="39">
        <v>11566682</v>
      </c>
      <c r="AJ20" s="40">
        <v>9791318.5</v>
      </c>
      <c r="AK20" s="58">
        <v>0.67653998293909445</v>
      </c>
      <c r="AL20" s="59">
        <v>0.68334712594105729</v>
      </c>
      <c r="AM20" s="60">
        <v>0.68926811064079707</v>
      </c>
      <c r="AN20" s="58">
        <v>0.71603531623479055</v>
      </c>
      <c r="AO20" s="59">
        <v>0.72467789257124138</v>
      </c>
      <c r="AP20" s="60">
        <v>0.72972195381733762</v>
      </c>
      <c r="AQ20" s="58">
        <v>0.13571702239924871</v>
      </c>
      <c r="AR20" s="59">
        <v>0.13397993289921142</v>
      </c>
      <c r="AS20" s="60">
        <v>0.13266991812328643</v>
      </c>
      <c r="AT20" s="58">
        <v>8.9476392848295255E-2</v>
      </c>
      <c r="AU20" s="59">
        <v>8.8945078746161643E-2</v>
      </c>
      <c r="AV20" s="60">
        <v>9.1154257953920098E-2</v>
      </c>
      <c r="AW20" s="58">
        <v>6.9138751033514384E-2</v>
      </c>
      <c r="AX20" s="59">
        <v>6.8917877872786346E-2</v>
      </c>
      <c r="AY20" s="60">
        <v>6.9806464296442078E-2</v>
      </c>
      <c r="AZ20" s="58">
        <v>0.41371904836579065</v>
      </c>
      <c r="BA20" s="59">
        <v>0.40680764165732464</v>
      </c>
      <c r="BB20" s="60">
        <v>0.39727435572118031</v>
      </c>
      <c r="BC20" s="58">
        <v>0.68999867896658995</v>
      </c>
      <c r="BD20" s="59">
        <v>0.69566024718225261</v>
      </c>
      <c r="BE20" s="60">
        <v>0.70553596198696589</v>
      </c>
      <c r="BF20" s="38">
        <v>5811628.6313145608</v>
      </c>
      <c r="BG20" s="39">
        <v>5972306.89453125</v>
      </c>
      <c r="BH20" s="40">
        <v>6005466.433761932</v>
      </c>
      <c r="BI20" s="58">
        <v>7.8529940196618603E-2</v>
      </c>
      <c r="BJ20" s="59">
        <v>8.2471769741459588E-2</v>
      </c>
      <c r="BK20" s="60">
        <v>8.5938395238365634E-2</v>
      </c>
      <c r="BL20" s="58">
        <v>0.16517984072308237</v>
      </c>
      <c r="BM20" s="59">
        <v>0.16358987608089826</v>
      </c>
      <c r="BN20" s="60">
        <v>0.172033308381424</v>
      </c>
      <c r="BO20" s="58">
        <v>1.7555201202253613E-3</v>
      </c>
      <c r="BP20" s="59">
        <v>1.627871463746373E-3</v>
      </c>
      <c r="BQ20" s="60">
        <v>1.6034229539212347E-3</v>
      </c>
      <c r="BR20" s="58">
        <v>0.98544611339821742</v>
      </c>
      <c r="BS20" s="59">
        <v>0.98898637795813293</v>
      </c>
      <c r="BT20" s="60">
        <v>0.98805075699820599</v>
      </c>
      <c r="BU20" s="38">
        <v>184405876.5</v>
      </c>
      <c r="BV20" s="39">
        <v>190235013</v>
      </c>
      <c r="BW20" s="40">
        <v>193485075.5</v>
      </c>
      <c r="BX20" s="58">
        <v>0.20899836981590125</v>
      </c>
      <c r="BY20" s="59">
        <v>0.21989354235949793</v>
      </c>
      <c r="BZ20" s="60">
        <v>0.23396257841051638</v>
      </c>
      <c r="CA20" s="38">
        <v>178371800.5</v>
      </c>
      <c r="CB20" s="39">
        <v>182421353</v>
      </c>
      <c r="CC20" s="40">
        <v>183788483.5</v>
      </c>
      <c r="CD20" s="38">
        <v>176445937</v>
      </c>
      <c r="CE20" s="39">
        <v>182118916</v>
      </c>
      <c r="CF20" s="40">
        <v>183605969</v>
      </c>
      <c r="CG20" s="58">
        <v>2.6833715503800506</v>
      </c>
      <c r="CH20" s="59">
        <v>2.2884216021032029</v>
      </c>
      <c r="CI20" s="60">
        <v>2.3027288692704451</v>
      </c>
      <c r="CJ20" s="98">
        <v>2.9360958445350533</v>
      </c>
      <c r="CK20" s="99">
        <v>2.9468322105453559</v>
      </c>
      <c r="CL20" s="100">
        <v>2.8746342394592141</v>
      </c>
      <c r="CM20" s="58">
        <v>0.97032570856790779</v>
      </c>
      <c r="CN20" s="59">
        <v>0.97407258503772276</v>
      </c>
      <c r="CO20" s="60">
        <v>0.97567522865863854</v>
      </c>
      <c r="CP20" s="58">
        <v>0.85443304842609202</v>
      </c>
      <c r="CQ20" s="59">
        <v>0.84082821796050489</v>
      </c>
      <c r="CR20" s="60">
        <v>0.83839787523364895</v>
      </c>
      <c r="CS20" s="58">
        <v>0.79480098551860312</v>
      </c>
      <c r="CT20" s="59">
        <v>0.78010791285136416</v>
      </c>
      <c r="CU20" s="60">
        <v>0.7761105150593216</v>
      </c>
      <c r="CV20" s="38">
        <v>650867</v>
      </c>
      <c r="CW20" s="39">
        <v>635362</v>
      </c>
      <c r="CX20" s="40">
        <v>648673.5</v>
      </c>
      <c r="CY20" s="98">
        <v>1.5897888744425903</v>
      </c>
      <c r="CZ20" s="99">
        <v>1.5943582456073615</v>
      </c>
      <c r="DA20" s="100">
        <v>1.5862628151206501</v>
      </c>
      <c r="DB20" s="98">
        <v>1.4040347438614884</v>
      </c>
      <c r="DC20" s="99">
        <v>1.7032476987840257</v>
      </c>
      <c r="DD20" s="100">
        <v>1.710690511005311</v>
      </c>
      <c r="DE20" s="58">
        <v>0.72482655813280461</v>
      </c>
      <c r="DF20" s="59">
        <v>0.72696779928430155</v>
      </c>
      <c r="DG20" s="60">
        <v>0.72555302547395861</v>
      </c>
      <c r="DH20" s="58">
        <v>1.6900593603389399E-2</v>
      </c>
      <c r="DI20" s="59">
        <v>1.3472688256418643E-2</v>
      </c>
      <c r="DJ20" s="60">
        <v>1.0852488996655661E-2</v>
      </c>
    </row>
    <row r="21" spans="1:114" x14ac:dyDescent="0.4">
      <c r="A21" s="56" t="s">
        <v>54</v>
      </c>
      <c r="B21" s="194" t="s">
        <v>121</v>
      </c>
      <c r="C21" s="89" t="s">
        <v>175</v>
      </c>
      <c r="D21" s="65">
        <v>1691</v>
      </c>
      <c r="E21" s="66">
        <v>1728</v>
      </c>
      <c r="F21" s="67">
        <v>1815</v>
      </c>
      <c r="G21" s="65">
        <v>1691</v>
      </c>
      <c r="H21" s="66">
        <v>1728</v>
      </c>
      <c r="I21" s="67">
        <v>1815</v>
      </c>
      <c r="J21" s="65">
        <v>1691</v>
      </c>
      <c r="K21" s="66">
        <v>1728</v>
      </c>
      <c r="L21" s="67">
        <v>1815</v>
      </c>
      <c r="M21" s="68">
        <v>1691</v>
      </c>
      <c r="N21" s="69">
        <v>1728</v>
      </c>
      <c r="O21" s="70">
        <v>1815</v>
      </c>
      <c r="P21" s="65">
        <v>1691</v>
      </c>
      <c r="Q21" s="66">
        <v>1728</v>
      </c>
      <c r="R21" s="67">
        <v>1815</v>
      </c>
      <c r="S21" s="65">
        <v>1691</v>
      </c>
      <c r="T21" s="66">
        <v>1728</v>
      </c>
      <c r="U21" s="67">
        <v>1815</v>
      </c>
      <c r="V21" s="65">
        <v>1691</v>
      </c>
      <c r="W21" s="66">
        <v>1728</v>
      </c>
      <c r="X21" s="67">
        <v>1815</v>
      </c>
      <c r="Y21" s="65">
        <v>1691</v>
      </c>
      <c r="Z21" s="66">
        <v>1728</v>
      </c>
      <c r="AA21" s="67">
        <v>1815</v>
      </c>
      <c r="AB21" s="65">
        <v>1691</v>
      </c>
      <c r="AC21" s="66">
        <v>1728</v>
      </c>
      <c r="AD21" s="67">
        <v>1815</v>
      </c>
      <c r="AE21" s="65">
        <v>1691</v>
      </c>
      <c r="AF21" s="66">
        <v>1728</v>
      </c>
      <c r="AG21" s="67">
        <v>1815</v>
      </c>
      <c r="AH21" s="65">
        <v>1691</v>
      </c>
      <c r="AI21" s="66">
        <v>1728</v>
      </c>
      <c r="AJ21" s="67">
        <v>1815</v>
      </c>
      <c r="AK21" s="65">
        <v>1691</v>
      </c>
      <c r="AL21" s="66">
        <v>1728</v>
      </c>
      <c r="AM21" s="67">
        <v>1815</v>
      </c>
      <c r="AN21" s="65">
        <v>1691</v>
      </c>
      <c r="AO21" s="66">
        <v>1728</v>
      </c>
      <c r="AP21" s="67">
        <v>1815</v>
      </c>
      <c r="AQ21" s="65">
        <v>1691</v>
      </c>
      <c r="AR21" s="66">
        <v>1728</v>
      </c>
      <c r="AS21" s="67">
        <v>1815</v>
      </c>
      <c r="AT21" s="65">
        <v>1691</v>
      </c>
      <c r="AU21" s="66">
        <v>1728</v>
      </c>
      <c r="AV21" s="67">
        <v>1815</v>
      </c>
      <c r="AW21" s="65">
        <v>1691</v>
      </c>
      <c r="AX21" s="66">
        <v>1728</v>
      </c>
      <c r="AY21" s="67">
        <v>1815</v>
      </c>
      <c r="AZ21" s="65">
        <v>1691</v>
      </c>
      <c r="BA21" s="66">
        <v>1728</v>
      </c>
      <c r="BB21" s="67">
        <v>1815</v>
      </c>
      <c r="BC21" s="65">
        <v>1691</v>
      </c>
      <c r="BD21" s="66">
        <v>1728</v>
      </c>
      <c r="BE21" s="67">
        <v>1815</v>
      </c>
      <c r="BF21" s="65">
        <v>1691</v>
      </c>
      <c r="BG21" s="66">
        <v>1728</v>
      </c>
      <c r="BH21" s="67">
        <v>1815</v>
      </c>
      <c r="BI21" s="65">
        <v>1691</v>
      </c>
      <c r="BJ21" s="66">
        <v>1728</v>
      </c>
      <c r="BK21" s="67">
        <v>1815</v>
      </c>
      <c r="BL21" s="65">
        <v>1691</v>
      </c>
      <c r="BM21" s="66">
        <v>1728</v>
      </c>
      <c r="BN21" s="67">
        <v>1815</v>
      </c>
      <c r="BO21" s="65">
        <v>1691</v>
      </c>
      <c r="BP21" s="66">
        <v>1728</v>
      </c>
      <c r="BQ21" s="67">
        <v>1815</v>
      </c>
      <c r="BR21" s="65">
        <v>1691</v>
      </c>
      <c r="BS21" s="66">
        <v>1728</v>
      </c>
      <c r="BT21" s="67">
        <v>1815</v>
      </c>
      <c r="BU21" s="65">
        <v>1691</v>
      </c>
      <c r="BV21" s="66">
        <v>1728</v>
      </c>
      <c r="BW21" s="67">
        <v>1815</v>
      </c>
      <c r="BX21" s="65">
        <v>1691</v>
      </c>
      <c r="BY21" s="66">
        <v>1728</v>
      </c>
      <c r="BZ21" s="67">
        <v>1815</v>
      </c>
      <c r="CA21" s="65">
        <v>1691</v>
      </c>
      <c r="CB21" s="66">
        <v>1728</v>
      </c>
      <c r="CC21" s="67">
        <v>1815</v>
      </c>
      <c r="CD21" s="65">
        <v>1691</v>
      </c>
      <c r="CE21" s="66">
        <v>1728</v>
      </c>
      <c r="CF21" s="67">
        <v>1815</v>
      </c>
      <c r="CG21" s="65">
        <v>1691</v>
      </c>
      <c r="CH21" s="66">
        <v>1728</v>
      </c>
      <c r="CI21" s="67">
        <v>1815</v>
      </c>
      <c r="CJ21" s="65">
        <v>1691</v>
      </c>
      <c r="CK21" s="66">
        <v>1728</v>
      </c>
      <c r="CL21" s="67">
        <v>1815</v>
      </c>
      <c r="CM21" s="65">
        <v>1691</v>
      </c>
      <c r="CN21" s="66">
        <v>1728</v>
      </c>
      <c r="CO21" s="67">
        <v>1815</v>
      </c>
      <c r="CP21" s="65">
        <v>1691</v>
      </c>
      <c r="CQ21" s="66">
        <v>1728</v>
      </c>
      <c r="CR21" s="67">
        <v>1815</v>
      </c>
      <c r="CS21" s="65">
        <v>1691</v>
      </c>
      <c r="CT21" s="66">
        <v>1728</v>
      </c>
      <c r="CU21" s="67">
        <v>1815</v>
      </c>
      <c r="CV21" s="65">
        <v>1691</v>
      </c>
      <c r="CW21" s="66">
        <v>1728</v>
      </c>
      <c r="CX21" s="67">
        <v>1815</v>
      </c>
      <c r="CY21" s="65">
        <v>1691</v>
      </c>
      <c r="CZ21" s="66">
        <v>1728</v>
      </c>
      <c r="DA21" s="67">
        <v>1815</v>
      </c>
      <c r="DB21" s="65">
        <v>1691</v>
      </c>
      <c r="DC21" s="66">
        <v>1728</v>
      </c>
      <c r="DD21" s="67">
        <v>1815</v>
      </c>
      <c r="DE21" s="65">
        <v>1691</v>
      </c>
      <c r="DF21" s="66">
        <v>1728</v>
      </c>
      <c r="DG21" s="67">
        <v>1815</v>
      </c>
      <c r="DH21" s="65">
        <v>1691</v>
      </c>
      <c r="DI21" s="66">
        <v>1728</v>
      </c>
      <c r="DJ21" s="67">
        <v>1815</v>
      </c>
    </row>
    <row r="22" spans="1:114" x14ac:dyDescent="0.4">
      <c r="A22" s="56"/>
      <c r="B22" s="195"/>
      <c r="C22" s="86" t="s">
        <v>86</v>
      </c>
      <c r="D22" s="32">
        <v>3.326600266796758E-2</v>
      </c>
      <c r="E22" s="33">
        <v>2.9948382266006341E-2</v>
      </c>
      <c r="F22" s="34">
        <v>2.6294089326235014E-2</v>
      </c>
      <c r="G22" s="32">
        <v>3.479434328593424E-2</v>
      </c>
      <c r="H22" s="33">
        <v>3.1597547250448763E-2</v>
      </c>
      <c r="I22" s="34">
        <v>2.8212401445351407E-2</v>
      </c>
      <c r="J22" s="32">
        <v>0.60818516107519738</v>
      </c>
      <c r="K22" s="33">
        <v>0.69149821577015191</v>
      </c>
      <c r="L22" s="34">
        <v>0.71196515895492096</v>
      </c>
      <c r="M22" s="111">
        <v>4.9930810768379628</v>
      </c>
      <c r="N22" s="112">
        <v>5.2226118766426408</v>
      </c>
      <c r="O22" s="113">
        <v>5.1864396661365681</v>
      </c>
      <c r="P22" s="98">
        <v>3.8048294911532072</v>
      </c>
      <c r="Q22" s="99">
        <v>3.8047252308424078</v>
      </c>
      <c r="R22" s="100">
        <v>3.8053226388627781</v>
      </c>
      <c r="S22" s="32">
        <v>8.7322161995931236E-2</v>
      </c>
      <c r="T22" s="33">
        <v>8.3598094050560207E-2</v>
      </c>
      <c r="U22" s="34">
        <v>8.1410273757786353E-2</v>
      </c>
      <c r="V22" s="35">
        <v>22464012.753400356</v>
      </c>
      <c r="W22" s="36">
        <v>22399442.082754631</v>
      </c>
      <c r="X22" s="37">
        <v>20565367.743801653</v>
      </c>
      <c r="Y22" s="32">
        <v>3.6465516675352734</v>
      </c>
      <c r="Z22" s="33">
        <v>3.3285921018768536</v>
      </c>
      <c r="AA22" s="34">
        <v>3.411317345342908</v>
      </c>
      <c r="AB22" s="32">
        <v>0.84556439517896198</v>
      </c>
      <c r="AC22" s="33">
        <v>0.84698326292019355</v>
      </c>
      <c r="AD22" s="34">
        <v>0.84381307143646511</v>
      </c>
      <c r="AE22" s="35">
        <v>23141479.732702542</v>
      </c>
      <c r="AF22" s="36">
        <v>21441826.549189813</v>
      </c>
      <c r="AG22" s="37">
        <v>19228186.872176308</v>
      </c>
      <c r="AH22" s="35">
        <v>24204669.193376701</v>
      </c>
      <c r="AI22" s="36">
        <v>22622561.763310187</v>
      </c>
      <c r="AJ22" s="37">
        <v>20630998.86721763</v>
      </c>
      <c r="AK22" s="32">
        <v>0.6630795083028358</v>
      </c>
      <c r="AL22" s="33">
        <v>0.66771271789429132</v>
      </c>
      <c r="AM22" s="34">
        <v>0.67089750911902335</v>
      </c>
      <c r="AN22" s="32">
        <v>0.70592506075191419</v>
      </c>
      <c r="AO22" s="33">
        <v>0.71001975005002593</v>
      </c>
      <c r="AP22" s="34">
        <v>0.71408026872808728</v>
      </c>
      <c r="AQ22" s="32">
        <v>0.14076819542892283</v>
      </c>
      <c r="AR22" s="33">
        <v>0.14050764195588639</v>
      </c>
      <c r="AS22" s="34">
        <v>0.13929662962243988</v>
      </c>
      <c r="AT22" s="32">
        <v>0.10165094837092079</v>
      </c>
      <c r="AU22" s="33">
        <v>0.10149922356250224</v>
      </c>
      <c r="AV22" s="34">
        <v>0.10262658531148383</v>
      </c>
      <c r="AW22" s="32">
        <v>7.7065367405227736E-2</v>
      </c>
      <c r="AX22" s="33">
        <v>7.6008639546872231E-2</v>
      </c>
      <c r="AY22" s="34">
        <v>7.592204397808909E-2</v>
      </c>
      <c r="AZ22" s="32">
        <v>0.39373537595819741</v>
      </c>
      <c r="BA22" s="33">
        <v>0.38383054545684775</v>
      </c>
      <c r="BB22" s="34">
        <v>0.36973536016318587</v>
      </c>
      <c r="BC22" s="32">
        <v>0.6115440017659971</v>
      </c>
      <c r="BD22" s="33">
        <v>0.61812512090133087</v>
      </c>
      <c r="BE22" s="34">
        <v>0.63172117070795675</v>
      </c>
      <c r="BF22" s="35">
        <v>5733241.122323391</v>
      </c>
      <c r="BG22" s="36">
        <v>5879275.9329139339</v>
      </c>
      <c r="BH22" s="37">
        <v>6007117.3505479256</v>
      </c>
      <c r="BI22" s="32">
        <v>0.17959439548513434</v>
      </c>
      <c r="BJ22" s="33">
        <v>0.1832865072302266</v>
      </c>
      <c r="BK22" s="34">
        <v>0.18143219795083315</v>
      </c>
      <c r="BL22" s="32">
        <v>0.44028328623001867</v>
      </c>
      <c r="BM22" s="33">
        <v>0.44076426421607662</v>
      </c>
      <c r="BN22" s="34">
        <v>0.42639492340503848</v>
      </c>
      <c r="BO22" s="32">
        <v>5.0329113622901243E-3</v>
      </c>
      <c r="BP22" s="33">
        <v>4.7980613375052175E-3</v>
      </c>
      <c r="BQ22" s="34">
        <v>4.693109070518872E-3</v>
      </c>
      <c r="BR22" s="32">
        <v>0.96458222305980779</v>
      </c>
      <c r="BS22" s="33">
        <v>0.96206213086991499</v>
      </c>
      <c r="BT22" s="34">
        <v>0.96292991185496701</v>
      </c>
      <c r="BU22" s="35">
        <v>477277037.22826731</v>
      </c>
      <c r="BV22" s="36">
        <v>489477982.47453701</v>
      </c>
      <c r="BW22" s="37">
        <v>504326992.73002756</v>
      </c>
      <c r="BX22" s="32">
        <v>0.66609758163683608</v>
      </c>
      <c r="BY22" s="33">
        <v>0.73316092080994433</v>
      </c>
      <c r="BZ22" s="34">
        <v>0.75147813201155977</v>
      </c>
      <c r="CA22" s="35">
        <v>390108541.17681843</v>
      </c>
      <c r="CB22" s="36">
        <v>404563818.32002312</v>
      </c>
      <c r="CC22" s="37">
        <v>402355945.71349865</v>
      </c>
      <c r="CD22" s="38">
        <v>382874218.54819632</v>
      </c>
      <c r="CE22" s="39">
        <v>396007638.36689812</v>
      </c>
      <c r="CF22" s="40">
        <v>395434969.0104683</v>
      </c>
      <c r="CG22" s="32">
        <v>2.3331069374655597</v>
      </c>
      <c r="CH22" s="33">
        <v>2.127520515687721</v>
      </c>
      <c r="CI22" s="34">
        <v>2.2161348673637891</v>
      </c>
      <c r="CJ22" s="98">
        <v>4.128369803357554</v>
      </c>
      <c r="CK22" s="99">
        <v>4.112586700382173</v>
      </c>
      <c r="CL22" s="100">
        <v>4.1021016772579673</v>
      </c>
      <c r="CM22" s="32">
        <v>1.0454803640730876</v>
      </c>
      <c r="CN22" s="33">
        <v>1.0549112363411821</v>
      </c>
      <c r="CO22" s="34">
        <v>1.0482349264949735</v>
      </c>
      <c r="CP22" s="32">
        <v>0.76314713659125921</v>
      </c>
      <c r="CQ22" s="33">
        <v>0.75240639597586723</v>
      </c>
      <c r="CR22" s="34">
        <v>0.75584109683830891</v>
      </c>
      <c r="CS22" s="32">
        <v>0.68795332438337442</v>
      </c>
      <c r="CT22" s="33">
        <v>0.67794018602248185</v>
      </c>
      <c r="CU22" s="34">
        <v>0.68359599227298351</v>
      </c>
      <c r="CV22" s="35">
        <v>1063189.4606741574</v>
      </c>
      <c r="CW22" s="36">
        <v>1180735.2141203703</v>
      </c>
      <c r="CX22" s="37">
        <v>1402811.9950413224</v>
      </c>
      <c r="CY22" s="98">
        <v>1.4974104422110865</v>
      </c>
      <c r="CZ22" s="99">
        <v>1.5028109197192652</v>
      </c>
      <c r="DA22" s="100">
        <v>1.4964411620462181</v>
      </c>
      <c r="DB22" s="98">
        <v>2.1901726420571079</v>
      </c>
      <c r="DC22" s="99">
        <v>2.5206868115765855</v>
      </c>
      <c r="DD22" s="100">
        <v>2.434697123487541</v>
      </c>
      <c r="DE22" s="32">
        <v>0.71084921402580348</v>
      </c>
      <c r="DF22" s="33">
        <v>0.71114069022370141</v>
      </c>
      <c r="DG22" s="34">
        <v>0.71020395224861521</v>
      </c>
      <c r="DH22" s="32">
        <v>1.419283730310622E-2</v>
      </c>
      <c r="DI22" s="33">
        <v>1.3139459213820643E-2</v>
      </c>
      <c r="DJ22" s="34">
        <v>1.2004453436794561E-2</v>
      </c>
    </row>
    <row r="23" spans="1:114" x14ac:dyDescent="0.4">
      <c r="A23" s="56" t="s">
        <v>54</v>
      </c>
      <c r="B23" s="196"/>
      <c r="C23" s="88" t="s">
        <v>87</v>
      </c>
      <c r="D23" s="58">
        <v>3.3509247525385658E-2</v>
      </c>
      <c r="E23" s="59">
        <v>2.7426138744655465E-2</v>
      </c>
      <c r="F23" s="60">
        <v>2.2507760797889825E-2</v>
      </c>
      <c r="G23" s="58">
        <v>3.4621092983854504E-2</v>
      </c>
      <c r="H23" s="59">
        <v>2.8604148256483039E-2</v>
      </c>
      <c r="I23" s="60">
        <v>2.4168828092580041E-2</v>
      </c>
      <c r="J23" s="58">
        <v>0.27635339308266943</v>
      </c>
      <c r="K23" s="59">
        <v>0.26522892949052912</v>
      </c>
      <c r="L23" s="60">
        <v>0.2912875039053463</v>
      </c>
      <c r="M23" s="61">
        <v>2.4034031957691839</v>
      </c>
      <c r="N23" s="62">
        <v>2.4745151711646223</v>
      </c>
      <c r="O23" s="63">
        <v>2.5143818920126031</v>
      </c>
      <c r="P23" s="98">
        <v>2.9720070078930454</v>
      </c>
      <c r="Q23" s="99">
        <v>3.0557673142848683</v>
      </c>
      <c r="R23" s="100">
        <v>3.0556126218047028</v>
      </c>
      <c r="S23" s="58">
        <v>8.4195795703324916E-2</v>
      </c>
      <c r="T23" s="59">
        <v>8.1119519797813427E-2</v>
      </c>
      <c r="U23" s="60">
        <v>7.6301518099486598E-2</v>
      </c>
      <c r="V23" s="38">
        <v>21523421</v>
      </c>
      <c r="W23" s="39">
        <v>19651525</v>
      </c>
      <c r="X23" s="40">
        <v>16240420</v>
      </c>
      <c r="Y23" s="58">
        <v>4.142253713912738</v>
      </c>
      <c r="Z23" s="59">
        <v>3.6353685519049814</v>
      </c>
      <c r="AA23" s="60">
        <v>3.6010011378552997</v>
      </c>
      <c r="AB23" s="58">
        <v>0.85786062546465125</v>
      </c>
      <c r="AC23" s="59">
        <v>0.85780456974111574</v>
      </c>
      <c r="AD23" s="60">
        <v>0.85689601921868452</v>
      </c>
      <c r="AE23" s="38">
        <v>21218119</v>
      </c>
      <c r="AF23" s="39">
        <v>18558500.5</v>
      </c>
      <c r="AG23" s="40">
        <v>15489485</v>
      </c>
      <c r="AH23" s="38">
        <v>22093070</v>
      </c>
      <c r="AI23" s="39">
        <v>19567108</v>
      </c>
      <c r="AJ23" s="40">
        <v>16694148</v>
      </c>
      <c r="AK23" s="58">
        <v>0.66927482420503648</v>
      </c>
      <c r="AL23" s="59">
        <v>0.67246258096302902</v>
      </c>
      <c r="AM23" s="60">
        <v>0.67499526502374374</v>
      </c>
      <c r="AN23" s="58">
        <v>0.71237163995096164</v>
      </c>
      <c r="AO23" s="59">
        <v>0.71808142178664824</v>
      </c>
      <c r="AP23" s="60">
        <v>0.71983971180262063</v>
      </c>
      <c r="AQ23" s="58">
        <v>0.14174628442038026</v>
      </c>
      <c r="AR23" s="59">
        <v>0.1417872830600804</v>
      </c>
      <c r="AS23" s="60">
        <v>0.13963480447210438</v>
      </c>
      <c r="AT23" s="58">
        <v>9.4799764406014161E-2</v>
      </c>
      <c r="AU23" s="59">
        <v>9.5032785600403485E-2</v>
      </c>
      <c r="AV23" s="60">
        <v>9.5800891990431139E-2</v>
      </c>
      <c r="AW23" s="58">
        <v>7.4304301887430257E-2</v>
      </c>
      <c r="AX23" s="59">
        <v>7.344516599707783E-2</v>
      </c>
      <c r="AY23" s="60">
        <v>7.3603150842409398E-2</v>
      </c>
      <c r="AZ23" s="58">
        <v>0.39409430629355963</v>
      </c>
      <c r="BA23" s="59">
        <v>0.38496236433963138</v>
      </c>
      <c r="BB23" s="60">
        <v>0.37322017079528957</v>
      </c>
      <c r="BC23" s="58">
        <v>0.6546365898321751</v>
      </c>
      <c r="BD23" s="59">
        <v>0.66730093054690132</v>
      </c>
      <c r="BE23" s="60">
        <v>0.67488802602673914</v>
      </c>
      <c r="BF23" s="38">
        <v>5770573.897477624</v>
      </c>
      <c r="BG23" s="39">
        <v>5961592.1360457614</v>
      </c>
      <c r="BH23" s="40">
        <v>6020504.9017755957</v>
      </c>
      <c r="BI23" s="58">
        <v>0.10158306484113967</v>
      </c>
      <c r="BJ23" s="59">
        <v>0.10667633979356053</v>
      </c>
      <c r="BK23" s="60">
        <v>0.10748447869039769</v>
      </c>
      <c r="BL23" s="58">
        <v>0.22609410941811744</v>
      </c>
      <c r="BM23" s="59">
        <v>0.22586609681722869</v>
      </c>
      <c r="BN23" s="60">
        <v>0.21834778213892542</v>
      </c>
      <c r="BO23" s="58">
        <v>2.5702496529870365E-3</v>
      </c>
      <c r="BP23" s="59">
        <v>2.3511259958513362E-3</v>
      </c>
      <c r="BQ23" s="60">
        <v>2.1872465153585726E-3</v>
      </c>
      <c r="BR23" s="58">
        <v>0.99059055300837362</v>
      </c>
      <c r="BS23" s="59">
        <v>0.99290983883100492</v>
      </c>
      <c r="BT23" s="60">
        <v>0.99309548714545248</v>
      </c>
      <c r="BU23" s="38">
        <v>409683613</v>
      </c>
      <c r="BV23" s="39">
        <v>421206142.5</v>
      </c>
      <c r="BW23" s="40">
        <v>433065534</v>
      </c>
      <c r="BX23" s="58">
        <v>0.32014932779312177</v>
      </c>
      <c r="BY23" s="59">
        <v>0.31443098915959933</v>
      </c>
      <c r="BZ23" s="60">
        <v>0.3275166621272626</v>
      </c>
      <c r="CA23" s="38">
        <v>290450330</v>
      </c>
      <c r="CB23" s="39">
        <v>303029740</v>
      </c>
      <c r="CC23" s="40">
        <v>303987272</v>
      </c>
      <c r="CD23" s="38">
        <v>287858906</v>
      </c>
      <c r="CE23" s="39">
        <v>299597193.5</v>
      </c>
      <c r="CF23" s="40">
        <v>302650053</v>
      </c>
      <c r="CG23" s="58">
        <v>2.5529062867147085</v>
      </c>
      <c r="CH23" s="59">
        <v>2.2973209594586841</v>
      </c>
      <c r="CI23" s="60">
        <v>2.2798378543143318</v>
      </c>
      <c r="CJ23" s="98">
        <v>3.2316175595985408</v>
      </c>
      <c r="CK23" s="99">
        <v>3.3158788328216748</v>
      </c>
      <c r="CL23" s="100">
        <v>3.2793582028797315</v>
      </c>
      <c r="CM23" s="58">
        <v>0.97145631316267522</v>
      </c>
      <c r="CN23" s="59">
        <v>0.97095256150243814</v>
      </c>
      <c r="CO23" s="60">
        <v>0.97231563723020709</v>
      </c>
      <c r="CP23" s="58">
        <v>0.82863847408022795</v>
      </c>
      <c r="CQ23" s="59">
        <v>0.81643692344162422</v>
      </c>
      <c r="CR23" s="60">
        <v>0.81554463164458368</v>
      </c>
      <c r="CS23" s="58">
        <v>0.76478268275088335</v>
      </c>
      <c r="CT23" s="59">
        <v>0.75434167476940384</v>
      </c>
      <c r="CU23" s="60">
        <v>0.75340029151443533</v>
      </c>
      <c r="CV23" s="38">
        <v>1031633</v>
      </c>
      <c r="CW23" s="39">
        <v>916117</v>
      </c>
      <c r="CX23" s="40">
        <v>1056965</v>
      </c>
      <c r="CY23" s="98">
        <v>1.7094852844368134</v>
      </c>
      <c r="CZ23" s="99">
        <v>1.7121696129348807</v>
      </c>
      <c r="DA23" s="100">
        <v>1.7029259463936286</v>
      </c>
      <c r="DB23" s="98">
        <v>1.5230937212722022</v>
      </c>
      <c r="DC23" s="99">
        <v>1.7589136400318734</v>
      </c>
      <c r="DD23" s="100">
        <v>1.7754109437287733</v>
      </c>
      <c r="DE23" s="58">
        <v>0.71401641788834769</v>
      </c>
      <c r="DF23" s="59">
        <v>0.71275331918476337</v>
      </c>
      <c r="DG23" s="60">
        <v>0.7111863026461781</v>
      </c>
      <c r="DH23" s="58">
        <v>1.523155092498461E-2</v>
      </c>
      <c r="DI23" s="59">
        <v>1.2792818409404917E-2</v>
      </c>
      <c r="DJ23" s="60">
        <v>1.1214481452270952E-2</v>
      </c>
    </row>
    <row r="24" spans="1:114" x14ac:dyDescent="0.4">
      <c r="A24" s="56" t="s">
        <v>55</v>
      </c>
      <c r="B24" s="194" t="s">
        <v>122</v>
      </c>
      <c r="C24" s="89" t="s">
        <v>175</v>
      </c>
      <c r="D24" s="65">
        <v>845</v>
      </c>
      <c r="E24" s="66">
        <v>848</v>
      </c>
      <c r="F24" s="67">
        <v>849</v>
      </c>
      <c r="G24" s="65">
        <v>845</v>
      </c>
      <c r="H24" s="66">
        <v>848</v>
      </c>
      <c r="I24" s="67">
        <v>849</v>
      </c>
      <c r="J24" s="65">
        <v>845</v>
      </c>
      <c r="K24" s="66">
        <v>848</v>
      </c>
      <c r="L24" s="67">
        <v>849</v>
      </c>
      <c r="M24" s="68">
        <v>845</v>
      </c>
      <c r="N24" s="69">
        <v>848</v>
      </c>
      <c r="O24" s="70">
        <v>849</v>
      </c>
      <c r="P24" s="65">
        <v>845</v>
      </c>
      <c r="Q24" s="66">
        <v>848</v>
      </c>
      <c r="R24" s="67">
        <v>849</v>
      </c>
      <c r="S24" s="65">
        <v>845</v>
      </c>
      <c r="T24" s="66">
        <v>848</v>
      </c>
      <c r="U24" s="67">
        <v>849</v>
      </c>
      <c r="V24" s="65">
        <v>845</v>
      </c>
      <c r="W24" s="66">
        <v>848</v>
      </c>
      <c r="X24" s="67">
        <v>849</v>
      </c>
      <c r="Y24" s="65">
        <v>845</v>
      </c>
      <c r="Z24" s="66">
        <v>848</v>
      </c>
      <c r="AA24" s="67">
        <v>849</v>
      </c>
      <c r="AB24" s="65">
        <v>845</v>
      </c>
      <c r="AC24" s="66">
        <v>848</v>
      </c>
      <c r="AD24" s="67">
        <v>849</v>
      </c>
      <c r="AE24" s="65">
        <v>845</v>
      </c>
      <c r="AF24" s="66">
        <v>848</v>
      </c>
      <c r="AG24" s="67">
        <v>849</v>
      </c>
      <c r="AH24" s="65">
        <v>845</v>
      </c>
      <c r="AI24" s="66">
        <v>848</v>
      </c>
      <c r="AJ24" s="67">
        <v>849</v>
      </c>
      <c r="AK24" s="65">
        <v>845</v>
      </c>
      <c r="AL24" s="66">
        <v>848</v>
      </c>
      <c r="AM24" s="67">
        <v>849</v>
      </c>
      <c r="AN24" s="65">
        <v>845</v>
      </c>
      <c r="AO24" s="66">
        <v>848</v>
      </c>
      <c r="AP24" s="67">
        <v>849</v>
      </c>
      <c r="AQ24" s="65">
        <v>845</v>
      </c>
      <c r="AR24" s="66">
        <v>848</v>
      </c>
      <c r="AS24" s="67">
        <v>849</v>
      </c>
      <c r="AT24" s="65">
        <v>845</v>
      </c>
      <c r="AU24" s="66">
        <v>848</v>
      </c>
      <c r="AV24" s="67">
        <v>849</v>
      </c>
      <c r="AW24" s="65">
        <v>845</v>
      </c>
      <c r="AX24" s="66">
        <v>848</v>
      </c>
      <c r="AY24" s="67">
        <v>849</v>
      </c>
      <c r="AZ24" s="65">
        <v>845</v>
      </c>
      <c r="BA24" s="66">
        <v>848</v>
      </c>
      <c r="BB24" s="67">
        <v>849</v>
      </c>
      <c r="BC24" s="65">
        <v>845</v>
      </c>
      <c r="BD24" s="66">
        <v>848</v>
      </c>
      <c r="BE24" s="67">
        <v>849</v>
      </c>
      <c r="BF24" s="65">
        <v>845</v>
      </c>
      <c r="BG24" s="66">
        <v>848</v>
      </c>
      <c r="BH24" s="67">
        <v>849</v>
      </c>
      <c r="BI24" s="65">
        <v>845</v>
      </c>
      <c r="BJ24" s="66">
        <v>848</v>
      </c>
      <c r="BK24" s="67">
        <v>849</v>
      </c>
      <c r="BL24" s="65">
        <v>845</v>
      </c>
      <c r="BM24" s="66">
        <v>848</v>
      </c>
      <c r="BN24" s="67">
        <v>849</v>
      </c>
      <c r="BO24" s="65">
        <v>845</v>
      </c>
      <c r="BP24" s="66">
        <v>848</v>
      </c>
      <c r="BQ24" s="67">
        <v>849</v>
      </c>
      <c r="BR24" s="65">
        <v>845</v>
      </c>
      <c r="BS24" s="66">
        <v>848</v>
      </c>
      <c r="BT24" s="67">
        <v>849</v>
      </c>
      <c r="BU24" s="65">
        <v>845</v>
      </c>
      <c r="BV24" s="66">
        <v>848</v>
      </c>
      <c r="BW24" s="67">
        <v>849</v>
      </c>
      <c r="BX24" s="65">
        <v>845</v>
      </c>
      <c r="BY24" s="66">
        <v>848</v>
      </c>
      <c r="BZ24" s="67">
        <v>849</v>
      </c>
      <c r="CA24" s="65">
        <v>845</v>
      </c>
      <c r="CB24" s="66">
        <v>848</v>
      </c>
      <c r="CC24" s="67">
        <v>849</v>
      </c>
      <c r="CD24" s="65">
        <v>845</v>
      </c>
      <c r="CE24" s="66">
        <v>848</v>
      </c>
      <c r="CF24" s="67">
        <v>849</v>
      </c>
      <c r="CG24" s="65">
        <v>845</v>
      </c>
      <c r="CH24" s="66">
        <v>848</v>
      </c>
      <c r="CI24" s="67">
        <v>849</v>
      </c>
      <c r="CJ24" s="65">
        <v>845</v>
      </c>
      <c r="CK24" s="66">
        <v>848</v>
      </c>
      <c r="CL24" s="67">
        <v>849</v>
      </c>
      <c r="CM24" s="65">
        <v>845</v>
      </c>
      <c r="CN24" s="66">
        <v>848</v>
      </c>
      <c r="CO24" s="67">
        <v>849</v>
      </c>
      <c r="CP24" s="65">
        <v>845</v>
      </c>
      <c r="CQ24" s="66">
        <v>848</v>
      </c>
      <c r="CR24" s="67">
        <v>849</v>
      </c>
      <c r="CS24" s="65">
        <v>845</v>
      </c>
      <c r="CT24" s="66">
        <v>848</v>
      </c>
      <c r="CU24" s="67">
        <v>849</v>
      </c>
      <c r="CV24" s="65">
        <v>845</v>
      </c>
      <c r="CW24" s="66">
        <v>848</v>
      </c>
      <c r="CX24" s="67">
        <v>849</v>
      </c>
      <c r="CY24" s="65">
        <v>845</v>
      </c>
      <c r="CZ24" s="66">
        <v>848</v>
      </c>
      <c r="DA24" s="67">
        <v>849</v>
      </c>
      <c r="DB24" s="65">
        <v>845</v>
      </c>
      <c r="DC24" s="66">
        <v>848</v>
      </c>
      <c r="DD24" s="67">
        <v>849</v>
      </c>
      <c r="DE24" s="65">
        <v>845</v>
      </c>
      <c r="DF24" s="66">
        <v>848</v>
      </c>
      <c r="DG24" s="67">
        <v>849</v>
      </c>
      <c r="DH24" s="65">
        <v>845</v>
      </c>
      <c r="DI24" s="66">
        <v>848</v>
      </c>
      <c r="DJ24" s="67">
        <v>849</v>
      </c>
    </row>
    <row r="25" spans="1:114" x14ac:dyDescent="0.4">
      <c r="A25" s="56"/>
      <c r="B25" s="195"/>
      <c r="C25" s="86" t="s">
        <v>86</v>
      </c>
      <c r="D25" s="32">
        <v>3.636183961832095E-2</v>
      </c>
      <c r="E25" s="33">
        <v>2.8912487328092012E-2</v>
      </c>
      <c r="F25" s="34">
        <v>2.5209120931587996E-2</v>
      </c>
      <c r="G25" s="32">
        <v>3.8162524098784435E-2</v>
      </c>
      <c r="H25" s="33">
        <v>3.0277218615589487E-2</v>
      </c>
      <c r="I25" s="34">
        <v>2.6446116802093023E-2</v>
      </c>
      <c r="J25" s="32">
        <v>0.60504540652860972</v>
      </c>
      <c r="K25" s="33">
        <v>0.59039333174745001</v>
      </c>
      <c r="L25" s="34">
        <v>0.68607062433232779</v>
      </c>
      <c r="M25" s="111">
        <v>4.8121356612427819</v>
      </c>
      <c r="N25" s="112">
        <v>5.4765681472722232</v>
      </c>
      <c r="O25" s="113">
        <v>5.4560280255775977</v>
      </c>
      <c r="P25" s="98">
        <v>3.8392620942160884</v>
      </c>
      <c r="Q25" s="99">
        <v>3.9297214752540204</v>
      </c>
      <c r="R25" s="100">
        <v>3.919943520841763</v>
      </c>
      <c r="S25" s="32">
        <v>9.180529899219432E-2</v>
      </c>
      <c r="T25" s="33">
        <v>8.4293016163934184E-2</v>
      </c>
      <c r="U25" s="34">
        <v>8.2448703087750999E-2</v>
      </c>
      <c r="V25" s="35">
        <v>37216990.666272186</v>
      </c>
      <c r="W25" s="36">
        <v>33518939.284198113</v>
      </c>
      <c r="X25" s="37">
        <v>25748201.737338044</v>
      </c>
      <c r="Y25" s="32">
        <v>3.4549104634701404</v>
      </c>
      <c r="Z25" s="33">
        <v>3.3287775234149879</v>
      </c>
      <c r="AA25" s="34">
        <v>3.388659351699002</v>
      </c>
      <c r="AB25" s="32">
        <v>0.84314064362118246</v>
      </c>
      <c r="AC25" s="33">
        <v>0.84264127440230485</v>
      </c>
      <c r="AD25" s="34">
        <v>0.83823696037368545</v>
      </c>
      <c r="AE25" s="35">
        <v>35562909.736094676</v>
      </c>
      <c r="AF25" s="36">
        <v>29188379.76768868</v>
      </c>
      <c r="AG25" s="37">
        <v>26145939.228504121</v>
      </c>
      <c r="AH25" s="35">
        <v>37324030.194082841</v>
      </c>
      <c r="AI25" s="36">
        <v>30566133.768867925</v>
      </c>
      <c r="AJ25" s="37">
        <v>27428904.189634863</v>
      </c>
      <c r="AK25" s="32">
        <v>0.65523220334183407</v>
      </c>
      <c r="AL25" s="33">
        <v>0.6651769200631843</v>
      </c>
      <c r="AM25" s="34">
        <v>0.6690448183285983</v>
      </c>
      <c r="AN25" s="32">
        <v>0.70007059543262351</v>
      </c>
      <c r="AO25" s="33">
        <v>0.71096158763233075</v>
      </c>
      <c r="AP25" s="34">
        <v>0.71501071547228168</v>
      </c>
      <c r="AQ25" s="32">
        <v>0.14122144657421906</v>
      </c>
      <c r="AR25" s="33">
        <v>0.14084152726782403</v>
      </c>
      <c r="AS25" s="34">
        <v>0.14040173326453084</v>
      </c>
      <c r="AT25" s="32">
        <v>0.10523224490014621</v>
      </c>
      <c r="AU25" s="33">
        <v>0.10506364085727658</v>
      </c>
      <c r="AV25" s="34">
        <v>0.10493162093624699</v>
      </c>
      <c r="AW25" s="32">
        <v>7.7928055418890183E-2</v>
      </c>
      <c r="AX25" s="33">
        <v>7.7239789254279378E-2</v>
      </c>
      <c r="AY25" s="34">
        <v>7.7076877192929549E-2</v>
      </c>
      <c r="AZ25" s="32">
        <v>0.37438173199793473</v>
      </c>
      <c r="BA25" s="33">
        <v>0.36593387299518798</v>
      </c>
      <c r="BB25" s="34">
        <v>0.35184207639060561</v>
      </c>
      <c r="BC25" s="32">
        <v>0.61967527351004037</v>
      </c>
      <c r="BD25" s="33">
        <v>0.60877711472587059</v>
      </c>
      <c r="BE25" s="34">
        <v>0.63555845233730557</v>
      </c>
      <c r="BF25" s="35">
        <v>5690495.1791904187</v>
      </c>
      <c r="BG25" s="36">
        <v>5880959.7177511025</v>
      </c>
      <c r="BH25" s="37">
        <v>6018855.6296627941</v>
      </c>
      <c r="BI25" s="32">
        <v>0.18497472734342346</v>
      </c>
      <c r="BJ25" s="33">
        <v>0.19439234930104646</v>
      </c>
      <c r="BK25" s="34">
        <v>0.19649208820248174</v>
      </c>
      <c r="BL25" s="32">
        <v>0.4459244442065558</v>
      </c>
      <c r="BM25" s="33">
        <v>0.4659444729266618</v>
      </c>
      <c r="BN25" s="34">
        <v>0.45398987371117372</v>
      </c>
      <c r="BO25" s="32">
        <v>5.157605504418317E-3</v>
      </c>
      <c r="BP25" s="33">
        <v>4.9959414496638698E-3</v>
      </c>
      <c r="BQ25" s="34">
        <v>4.8899782991667961E-3</v>
      </c>
      <c r="BR25" s="32">
        <v>0.96399875953806513</v>
      </c>
      <c r="BS25" s="33">
        <v>0.96849827957205703</v>
      </c>
      <c r="BT25" s="34">
        <v>0.96896461087359731</v>
      </c>
      <c r="BU25" s="35">
        <v>730758275.68639052</v>
      </c>
      <c r="BV25" s="36">
        <v>743090581.51768863</v>
      </c>
      <c r="BW25" s="37">
        <v>748626442.27561843</v>
      </c>
      <c r="BX25" s="32">
        <v>0.64598295701471253</v>
      </c>
      <c r="BY25" s="33">
        <v>0.65576662139903119</v>
      </c>
      <c r="BZ25" s="34">
        <v>0.7182266479227335</v>
      </c>
      <c r="CA25" s="35">
        <v>531717452.66390532</v>
      </c>
      <c r="CB25" s="36">
        <v>544744521.06721699</v>
      </c>
      <c r="CC25" s="37">
        <v>545227449.94817436</v>
      </c>
      <c r="CD25" s="38">
        <v>522025349.03313607</v>
      </c>
      <c r="CE25" s="39">
        <v>522797188.22287738</v>
      </c>
      <c r="CF25" s="40">
        <v>526550538.37573618</v>
      </c>
      <c r="CG25" s="32">
        <v>2.2022182813454476</v>
      </c>
      <c r="CH25" s="33">
        <v>2.1605280725123577</v>
      </c>
      <c r="CI25" s="34">
        <v>2.2259895440961954</v>
      </c>
      <c r="CJ25" s="98">
        <v>4.188062260216002</v>
      </c>
      <c r="CK25" s="99">
        <v>4.2517837666053522</v>
      </c>
      <c r="CL25" s="100">
        <v>4.2331505221274384</v>
      </c>
      <c r="CM25" s="32">
        <v>1.0498917753456114</v>
      </c>
      <c r="CN25" s="33">
        <v>1.0619503629607911</v>
      </c>
      <c r="CO25" s="34">
        <v>1.0611764532714514</v>
      </c>
      <c r="CP25" s="32">
        <v>0.75416688052997749</v>
      </c>
      <c r="CQ25" s="33">
        <v>0.74344419377182336</v>
      </c>
      <c r="CR25" s="34">
        <v>0.73952853795076667</v>
      </c>
      <c r="CS25" s="32">
        <v>0.68022724255762423</v>
      </c>
      <c r="CT25" s="33">
        <v>0.66708116933519557</v>
      </c>
      <c r="CU25" s="34">
        <v>0.66528895015523681</v>
      </c>
      <c r="CV25" s="35">
        <v>1761120.4579881658</v>
      </c>
      <c r="CW25" s="36">
        <v>1377754.0011792453</v>
      </c>
      <c r="CX25" s="37">
        <v>1282964.961130742</v>
      </c>
      <c r="CY25" s="98">
        <v>1.5440207155597059</v>
      </c>
      <c r="CZ25" s="99">
        <v>1.5527670969297507</v>
      </c>
      <c r="DA25" s="100">
        <v>1.5466928187128284</v>
      </c>
      <c r="DB25" s="98">
        <v>2.2691233230266854</v>
      </c>
      <c r="DC25" s="99">
        <v>2.4318378032320891</v>
      </c>
      <c r="DD25" s="100">
        <v>2.3430256597832946</v>
      </c>
      <c r="DE25" s="32">
        <v>0.7047680746278211</v>
      </c>
      <c r="DF25" s="33">
        <v>0.70509759782357495</v>
      </c>
      <c r="DG25" s="34">
        <v>0.70465198099288606</v>
      </c>
      <c r="DH25" s="32">
        <v>1.5830265825570317E-2</v>
      </c>
      <c r="DI25" s="33">
        <v>1.2631676087962101E-2</v>
      </c>
      <c r="DJ25" s="34">
        <v>1.1446186393566909E-2</v>
      </c>
    </row>
    <row r="26" spans="1:114" x14ac:dyDescent="0.4">
      <c r="A26" s="56" t="s">
        <v>55</v>
      </c>
      <c r="B26" s="196"/>
      <c r="C26" s="88" t="s">
        <v>87</v>
      </c>
      <c r="D26" s="58">
        <v>3.1070296100236733E-2</v>
      </c>
      <c r="E26" s="59">
        <v>2.6736766062711956E-2</v>
      </c>
      <c r="F26" s="60">
        <v>2.2509487252296061E-2</v>
      </c>
      <c r="G26" s="58">
        <v>3.3866314130517591E-2</v>
      </c>
      <c r="H26" s="59">
        <v>2.7183983697059041E-2</v>
      </c>
      <c r="I26" s="60">
        <v>2.3165012423433891E-2</v>
      </c>
      <c r="J26" s="58">
        <v>0.30352530131201155</v>
      </c>
      <c r="K26" s="59">
        <v>0.32905818445208201</v>
      </c>
      <c r="L26" s="60">
        <v>0.32153284556848866</v>
      </c>
      <c r="M26" s="61">
        <v>2.9294918591300889</v>
      </c>
      <c r="N26" s="62">
        <v>2.9929944808301108</v>
      </c>
      <c r="O26" s="63">
        <v>2.8418156383746207</v>
      </c>
      <c r="P26" s="98">
        <v>3.1544847320197023</v>
      </c>
      <c r="Q26" s="99">
        <v>3.1602918235613533</v>
      </c>
      <c r="R26" s="100">
        <v>3.2678945657410923</v>
      </c>
      <c r="S26" s="58">
        <v>8.7265997733220524E-2</v>
      </c>
      <c r="T26" s="59">
        <v>7.923597369932292E-2</v>
      </c>
      <c r="U26" s="60">
        <v>7.6757604872935467E-2</v>
      </c>
      <c r="V26" s="38">
        <v>31078270</v>
      </c>
      <c r="W26" s="39">
        <v>27339137</v>
      </c>
      <c r="X26" s="40">
        <v>24480916</v>
      </c>
      <c r="Y26" s="58">
        <v>3.8440241529116328</v>
      </c>
      <c r="Z26" s="59">
        <v>3.6423604255494353</v>
      </c>
      <c r="AA26" s="60">
        <v>3.5514057174478721</v>
      </c>
      <c r="AB26" s="58">
        <v>0.8550328009169369</v>
      </c>
      <c r="AC26" s="59">
        <v>0.86068348945005002</v>
      </c>
      <c r="AD26" s="60">
        <v>0.85114368404420737</v>
      </c>
      <c r="AE26" s="38">
        <v>29154863</v>
      </c>
      <c r="AF26" s="39">
        <v>24514933</v>
      </c>
      <c r="AG26" s="40">
        <v>22960491</v>
      </c>
      <c r="AH26" s="38">
        <v>30892742</v>
      </c>
      <c r="AI26" s="39">
        <v>26229802</v>
      </c>
      <c r="AJ26" s="40">
        <v>24267044</v>
      </c>
      <c r="AK26" s="58">
        <v>0.66750944015239111</v>
      </c>
      <c r="AL26" s="59">
        <v>0.67119913145583121</v>
      </c>
      <c r="AM26" s="60">
        <v>0.67218265135441757</v>
      </c>
      <c r="AN26" s="58">
        <v>0.71178723845617353</v>
      </c>
      <c r="AO26" s="59">
        <v>0.71838441295819289</v>
      </c>
      <c r="AP26" s="60">
        <v>0.71989675995948732</v>
      </c>
      <c r="AQ26" s="58">
        <v>0.14159140289356342</v>
      </c>
      <c r="AR26" s="59">
        <v>0.14275986200063367</v>
      </c>
      <c r="AS26" s="60">
        <v>0.14136846522735266</v>
      </c>
      <c r="AT26" s="58">
        <v>9.8890171286692238E-2</v>
      </c>
      <c r="AU26" s="59">
        <v>0.10122464627785309</v>
      </c>
      <c r="AV26" s="60">
        <v>9.9436594573848958E-2</v>
      </c>
      <c r="AW26" s="58">
        <v>7.7602626138503258E-2</v>
      </c>
      <c r="AX26" s="59">
        <v>7.6731532173772932E-2</v>
      </c>
      <c r="AY26" s="60">
        <v>7.6141049042030687E-2</v>
      </c>
      <c r="AZ26" s="58">
        <v>0.37623937095905069</v>
      </c>
      <c r="BA26" s="59">
        <v>0.36582455670952807</v>
      </c>
      <c r="BB26" s="60">
        <v>0.3459858325523229</v>
      </c>
      <c r="BC26" s="58">
        <v>0.65110557739127273</v>
      </c>
      <c r="BD26" s="59">
        <v>0.66248028208599807</v>
      </c>
      <c r="BE26" s="60">
        <v>0.68978128294421914</v>
      </c>
      <c r="BF26" s="38">
        <v>5798838.4161805734</v>
      </c>
      <c r="BG26" s="39">
        <v>5966873.9016356003</v>
      </c>
      <c r="BH26" s="40">
        <v>6077892.5597532773</v>
      </c>
      <c r="BI26" s="58">
        <v>0.12731378362466217</v>
      </c>
      <c r="BJ26" s="59">
        <v>0.12679413430543207</v>
      </c>
      <c r="BK26" s="60">
        <v>0.12931730560595117</v>
      </c>
      <c r="BL26" s="58">
        <v>0.2864330397574214</v>
      </c>
      <c r="BM26" s="59">
        <v>0.2688601815367887</v>
      </c>
      <c r="BN26" s="60">
        <v>0.27158457374808048</v>
      </c>
      <c r="BO26" s="58">
        <v>3.0679925264770359E-3</v>
      </c>
      <c r="BP26" s="59">
        <v>2.7671600901280893E-3</v>
      </c>
      <c r="BQ26" s="60">
        <v>2.7044298956517745E-3</v>
      </c>
      <c r="BR26" s="58">
        <v>0.98993064169057576</v>
      </c>
      <c r="BS26" s="59">
        <v>0.99309434832573529</v>
      </c>
      <c r="BT26" s="60">
        <v>0.99229828475470594</v>
      </c>
      <c r="BU26" s="38">
        <v>603091904</v>
      </c>
      <c r="BV26" s="39">
        <v>631814173.5</v>
      </c>
      <c r="BW26" s="40">
        <v>653976703</v>
      </c>
      <c r="BX26" s="58">
        <v>0.34686619008230873</v>
      </c>
      <c r="BY26" s="59">
        <v>0.36863396841249946</v>
      </c>
      <c r="BZ26" s="60">
        <v>0.35129045358016964</v>
      </c>
      <c r="CA26" s="38">
        <v>413506246</v>
      </c>
      <c r="CB26" s="39">
        <v>408105959</v>
      </c>
      <c r="CC26" s="40">
        <v>414798684</v>
      </c>
      <c r="CD26" s="38">
        <v>398096879</v>
      </c>
      <c r="CE26" s="39">
        <v>400378878</v>
      </c>
      <c r="CF26" s="40">
        <v>405479085</v>
      </c>
      <c r="CG26" s="58">
        <v>2.3517611508174743</v>
      </c>
      <c r="CH26" s="59">
        <v>2.1718263997716161</v>
      </c>
      <c r="CI26" s="60">
        <v>2.1959422231094115</v>
      </c>
      <c r="CJ26" s="98">
        <v>3.3935887425763362</v>
      </c>
      <c r="CK26" s="99">
        <v>3.4082854132384703</v>
      </c>
      <c r="CL26" s="100">
        <v>3.4991740602128063</v>
      </c>
      <c r="CM26" s="58">
        <v>0.99204148114781565</v>
      </c>
      <c r="CN26" s="59">
        <v>0.99563119434832603</v>
      </c>
      <c r="CO26" s="60">
        <v>0.99378186688167136</v>
      </c>
      <c r="CP26" s="58">
        <v>0.7982474841920868</v>
      </c>
      <c r="CQ26" s="59">
        <v>0.79229180495445384</v>
      </c>
      <c r="CR26" s="60">
        <v>0.79042656775754516</v>
      </c>
      <c r="CS26" s="58">
        <v>0.7311324186201934</v>
      </c>
      <c r="CT26" s="59">
        <v>0.71652247161338933</v>
      </c>
      <c r="CU26" s="60">
        <v>0.72164874653664668</v>
      </c>
      <c r="CV26" s="38">
        <v>1202628</v>
      </c>
      <c r="CW26" s="39">
        <v>1140936.5</v>
      </c>
      <c r="CX26" s="40">
        <v>1073276</v>
      </c>
      <c r="CY26" s="98">
        <v>1.7075744262360031</v>
      </c>
      <c r="CZ26" s="99">
        <v>1.7013139558324144</v>
      </c>
      <c r="DA26" s="100">
        <v>1.6985962127154777</v>
      </c>
      <c r="DB26" s="98">
        <v>1.4729988558819651</v>
      </c>
      <c r="DC26" s="99">
        <v>1.8162186901457111</v>
      </c>
      <c r="DD26" s="100">
        <v>1.7266516848773872</v>
      </c>
      <c r="DE26" s="58">
        <v>0.7066698345004554</v>
      </c>
      <c r="DF26" s="59">
        <v>0.70650099926561538</v>
      </c>
      <c r="DG26" s="60">
        <v>0.7063697865071944</v>
      </c>
      <c r="DH26" s="58">
        <v>1.5080473603166535E-2</v>
      </c>
      <c r="DI26" s="59">
        <v>1.2579718292671484E-2</v>
      </c>
      <c r="DJ26" s="60">
        <v>1.0215075000448357E-2</v>
      </c>
    </row>
    <row r="27" spans="1:114" x14ac:dyDescent="0.4">
      <c r="A27" s="56" t="s">
        <v>56</v>
      </c>
      <c r="B27" s="194" t="s">
        <v>123</v>
      </c>
      <c r="C27" s="89" t="s">
        <v>175</v>
      </c>
      <c r="D27" s="65">
        <v>728</v>
      </c>
      <c r="E27" s="66">
        <v>730</v>
      </c>
      <c r="F27" s="67">
        <v>746</v>
      </c>
      <c r="G27" s="65">
        <v>728</v>
      </c>
      <c r="H27" s="66">
        <v>730</v>
      </c>
      <c r="I27" s="67">
        <v>746</v>
      </c>
      <c r="J27" s="65">
        <v>728</v>
      </c>
      <c r="K27" s="66">
        <v>730</v>
      </c>
      <c r="L27" s="67">
        <v>746</v>
      </c>
      <c r="M27" s="68">
        <v>728</v>
      </c>
      <c r="N27" s="69">
        <v>730</v>
      </c>
      <c r="O27" s="70">
        <v>746</v>
      </c>
      <c r="P27" s="65">
        <v>728</v>
      </c>
      <c r="Q27" s="66">
        <v>730</v>
      </c>
      <c r="R27" s="67">
        <v>746</v>
      </c>
      <c r="S27" s="65">
        <v>728</v>
      </c>
      <c r="T27" s="66">
        <v>730</v>
      </c>
      <c r="U27" s="67">
        <v>746</v>
      </c>
      <c r="V27" s="65">
        <v>728</v>
      </c>
      <c r="W27" s="66">
        <v>730</v>
      </c>
      <c r="X27" s="67">
        <v>746</v>
      </c>
      <c r="Y27" s="65">
        <v>728</v>
      </c>
      <c r="Z27" s="66">
        <v>730</v>
      </c>
      <c r="AA27" s="67">
        <v>746</v>
      </c>
      <c r="AB27" s="65">
        <v>728</v>
      </c>
      <c r="AC27" s="66">
        <v>730</v>
      </c>
      <c r="AD27" s="67">
        <v>746</v>
      </c>
      <c r="AE27" s="65">
        <v>728</v>
      </c>
      <c r="AF27" s="66">
        <v>730</v>
      </c>
      <c r="AG27" s="67">
        <v>746</v>
      </c>
      <c r="AH27" s="65">
        <v>728</v>
      </c>
      <c r="AI27" s="66">
        <v>730</v>
      </c>
      <c r="AJ27" s="67">
        <v>746</v>
      </c>
      <c r="AK27" s="65">
        <v>728</v>
      </c>
      <c r="AL27" s="66">
        <v>730</v>
      </c>
      <c r="AM27" s="67">
        <v>746</v>
      </c>
      <c r="AN27" s="65">
        <v>728</v>
      </c>
      <c r="AO27" s="66">
        <v>730</v>
      </c>
      <c r="AP27" s="67">
        <v>746</v>
      </c>
      <c r="AQ27" s="65">
        <v>728</v>
      </c>
      <c r="AR27" s="66">
        <v>730</v>
      </c>
      <c r="AS27" s="67">
        <v>746</v>
      </c>
      <c r="AT27" s="65">
        <v>728</v>
      </c>
      <c r="AU27" s="66">
        <v>730</v>
      </c>
      <c r="AV27" s="67">
        <v>746</v>
      </c>
      <c r="AW27" s="65">
        <v>728</v>
      </c>
      <c r="AX27" s="66">
        <v>730</v>
      </c>
      <c r="AY27" s="67">
        <v>746</v>
      </c>
      <c r="AZ27" s="65">
        <v>728</v>
      </c>
      <c r="BA27" s="66">
        <v>730</v>
      </c>
      <c r="BB27" s="67">
        <v>746</v>
      </c>
      <c r="BC27" s="65">
        <v>728</v>
      </c>
      <c r="BD27" s="66">
        <v>730</v>
      </c>
      <c r="BE27" s="67">
        <v>746</v>
      </c>
      <c r="BF27" s="65">
        <v>728</v>
      </c>
      <c r="BG27" s="66">
        <v>730</v>
      </c>
      <c r="BH27" s="67">
        <v>746</v>
      </c>
      <c r="BI27" s="65">
        <v>728</v>
      </c>
      <c r="BJ27" s="66">
        <v>730</v>
      </c>
      <c r="BK27" s="67">
        <v>746</v>
      </c>
      <c r="BL27" s="65">
        <v>728</v>
      </c>
      <c r="BM27" s="66">
        <v>730</v>
      </c>
      <c r="BN27" s="67">
        <v>746</v>
      </c>
      <c r="BO27" s="65">
        <v>728</v>
      </c>
      <c r="BP27" s="66">
        <v>730</v>
      </c>
      <c r="BQ27" s="67">
        <v>746</v>
      </c>
      <c r="BR27" s="65">
        <v>728</v>
      </c>
      <c r="BS27" s="66">
        <v>730</v>
      </c>
      <c r="BT27" s="67">
        <v>746</v>
      </c>
      <c r="BU27" s="65">
        <v>728</v>
      </c>
      <c r="BV27" s="66">
        <v>730</v>
      </c>
      <c r="BW27" s="67">
        <v>746</v>
      </c>
      <c r="BX27" s="65">
        <v>728</v>
      </c>
      <c r="BY27" s="66">
        <v>730</v>
      </c>
      <c r="BZ27" s="67">
        <v>746</v>
      </c>
      <c r="CA27" s="65">
        <v>728</v>
      </c>
      <c r="CB27" s="66">
        <v>730</v>
      </c>
      <c r="CC27" s="67">
        <v>746</v>
      </c>
      <c r="CD27" s="65">
        <v>728</v>
      </c>
      <c r="CE27" s="66">
        <v>730</v>
      </c>
      <c r="CF27" s="67">
        <v>746</v>
      </c>
      <c r="CG27" s="65">
        <v>728</v>
      </c>
      <c r="CH27" s="66">
        <v>730</v>
      </c>
      <c r="CI27" s="67">
        <v>746</v>
      </c>
      <c r="CJ27" s="65">
        <v>728</v>
      </c>
      <c r="CK27" s="66">
        <v>730</v>
      </c>
      <c r="CL27" s="67">
        <v>746</v>
      </c>
      <c r="CM27" s="65">
        <v>728</v>
      </c>
      <c r="CN27" s="66">
        <v>730</v>
      </c>
      <c r="CO27" s="67">
        <v>746</v>
      </c>
      <c r="CP27" s="65">
        <v>728</v>
      </c>
      <c r="CQ27" s="66">
        <v>730</v>
      </c>
      <c r="CR27" s="67">
        <v>746</v>
      </c>
      <c r="CS27" s="65">
        <v>728</v>
      </c>
      <c r="CT27" s="66">
        <v>730</v>
      </c>
      <c r="CU27" s="67">
        <v>746</v>
      </c>
      <c r="CV27" s="65">
        <v>728</v>
      </c>
      <c r="CW27" s="66">
        <v>730</v>
      </c>
      <c r="CX27" s="67">
        <v>746</v>
      </c>
      <c r="CY27" s="65">
        <v>728</v>
      </c>
      <c r="CZ27" s="66">
        <v>730</v>
      </c>
      <c r="DA27" s="67">
        <v>746</v>
      </c>
      <c r="DB27" s="65">
        <v>728</v>
      </c>
      <c r="DC27" s="66">
        <v>730</v>
      </c>
      <c r="DD27" s="67">
        <v>746</v>
      </c>
      <c r="DE27" s="65">
        <v>728</v>
      </c>
      <c r="DF27" s="66">
        <v>730</v>
      </c>
      <c r="DG27" s="67">
        <v>746</v>
      </c>
      <c r="DH27" s="65">
        <v>728</v>
      </c>
      <c r="DI27" s="66">
        <v>730</v>
      </c>
      <c r="DJ27" s="67">
        <v>746</v>
      </c>
    </row>
    <row r="28" spans="1:114" x14ac:dyDescent="0.4">
      <c r="A28" s="56"/>
      <c r="B28" s="195"/>
      <c r="C28" s="86" t="s">
        <v>86</v>
      </c>
      <c r="D28" s="32">
        <v>3.7373143831025413E-2</v>
      </c>
      <c r="E28" s="33">
        <v>3.1545962449561787E-2</v>
      </c>
      <c r="F28" s="34">
        <v>2.7498657654091315E-2</v>
      </c>
      <c r="G28" s="32">
        <v>3.9888475527766191E-2</v>
      </c>
      <c r="H28" s="33">
        <v>3.3159655258871594E-2</v>
      </c>
      <c r="I28" s="34">
        <v>2.9429391697839379E-2</v>
      </c>
      <c r="J28" s="32">
        <v>0.5644939521818052</v>
      </c>
      <c r="K28" s="33">
        <v>0.64656857475292717</v>
      </c>
      <c r="L28" s="34">
        <v>0.6637582743352195</v>
      </c>
      <c r="M28" s="111">
        <v>4.6853564551979234</v>
      </c>
      <c r="N28" s="112">
        <v>5.0350495569885148</v>
      </c>
      <c r="O28" s="113">
        <v>5.4194504562513908</v>
      </c>
      <c r="P28" s="98">
        <v>3.6786873482586993</v>
      </c>
      <c r="Q28" s="99">
        <v>3.7465711836866951</v>
      </c>
      <c r="R28" s="100">
        <v>3.796590322014719</v>
      </c>
      <c r="S28" s="32">
        <v>9.2979762558388648E-2</v>
      </c>
      <c r="T28" s="33">
        <v>8.5655294625602701E-2</v>
      </c>
      <c r="U28" s="34">
        <v>8.2150155608727141E-2</v>
      </c>
      <c r="V28" s="35">
        <v>51377880.01098901</v>
      </c>
      <c r="W28" s="36">
        <v>43964499.875342466</v>
      </c>
      <c r="X28" s="37">
        <v>44869292.829758711</v>
      </c>
      <c r="Y28" s="32">
        <v>3.3753076609305666</v>
      </c>
      <c r="Z28" s="33">
        <v>3.0765550924006191</v>
      </c>
      <c r="AA28" s="34">
        <v>3.1651762561897652</v>
      </c>
      <c r="AB28" s="32">
        <v>0.84758861775190364</v>
      </c>
      <c r="AC28" s="33">
        <v>0.84374943622236964</v>
      </c>
      <c r="AD28" s="34">
        <v>0.84437175176889856</v>
      </c>
      <c r="AE28" s="35">
        <v>51509834.541208789</v>
      </c>
      <c r="AF28" s="36">
        <v>44955732.673972599</v>
      </c>
      <c r="AG28" s="37">
        <v>40570562.116621986</v>
      </c>
      <c r="AH28" s="35">
        <v>54976610.579670332</v>
      </c>
      <c r="AI28" s="36">
        <v>47255384.893150687</v>
      </c>
      <c r="AJ28" s="37">
        <v>43419099.90482574</v>
      </c>
      <c r="AK28" s="32">
        <v>0.65788866048703987</v>
      </c>
      <c r="AL28" s="33">
        <v>0.66213960543607053</v>
      </c>
      <c r="AM28" s="34">
        <v>0.66567493470593975</v>
      </c>
      <c r="AN28" s="32">
        <v>0.70048778074609941</v>
      </c>
      <c r="AO28" s="33">
        <v>0.70544046885576084</v>
      </c>
      <c r="AP28" s="34">
        <v>0.70987009826305225</v>
      </c>
      <c r="AQ28" s="32">
        <v>0.13857956613547784</v>
      </c>
      <c r="AR28" s="33">
        <v>0.13811572127225155</v>
      </c>
      <c r="AS28" s="34">
        <v>0.13817362008845474</v>
      </c>
      <c r="AT28" s="32">
        <v>0.10303565433944728</v>
      </c>
      <c r="AU28" s="33">
        <v>0.1037811193416895</v>
      </c>
      <c r="AV28" s="34">
        <v>0.10569502381937994</v>
      </c>
      <c r="AW28" s="32">
        <v>7.5622018282317613E-2</v>
      </c>
      <c r="AX28" s="33">
        <v>7.5105889537328788E-2</v>
      </c>
      <c r="AY28" s="34">
        <v>7.6110803335801544E-2</v>
      </c>
      <c r="AZ28" s="32">
        <v>0.37604527104706015</v>
      </c>
      <c r="BA28" s="33">
        <v>0.3691836696177303</v>
      </c>
      <c r="BB28" s="34">
        <v>0.36450598659560468</v>
      </c>
      <c r="BC28" s="32">
        <v>0.62121266086005766</v>
      </c>
      <c r="BD28" s="33">
        <v>0.63534455701415304</v>
      </c>
      <c r="BE28" s="34">
        <v>0.62822749598969085</v>
      </c>
      <c r="BF28" s="35">
        <v>5695823.372734651</v>
      </c>
      <c r="BG28" s="36">
        <v>5921523.0004024785</v>
      </c>
      <c r="BH28" s="37">
        <v>6079464.2222839268</v>
      </c>
      <c r="BI28" s="32">
        <v>0.18466169561201157</v>
      </c>
      <c r="BJ28" s="33">
        <v>0.18534263080886976</v>
      </c>
      <c r="BK28" s="34">
        <v>0.19172216325780836</v>
      </c>
      <c r="BL28" s="32">
        <v>0.44004987501009502</v>
      </c>
      <c r="BM28" s="33">
        <v>0.43600140090997141</v>
      </c>
      <c r="BN28" s="34">
        <v>0.44894805512329311</v>
      </c>
      <c r="BO28" s="32">
        <v>5.0290455575418462E-3</v>
      </c>
      <c r="BP28" s="33">
        <v>4.6997980669871752E-3</v>
      </c>
      <c r="BQ28" s="34">
        <v>4.592796883749378E-3</v>
      </c>
      <c r="BR28" s="32">
        <v>0.96736625843910462</v>
      </c>
      <c r="BS28" s="33">
        <v>0.96824887273384475</v>
      </c>
      <c r="BT28" s="34">
        <v>0.96588387923474761</v>
      </c>
      <c r="BU28" s="35">
        <v>1057768041.4711539</v>
      </c>
      <c r="BV28" s="36">
        <v>1073846284.5301371</v>
      </c>
      <c r="BW28" s="37">
        <v>1113958845.8914208</v>
      </c>
      <c r="BX28" s="32">
        <v>0.60733950982306895</v>
      </c>
      <c r="BY28" s="33">
        <v>0.6872372707525618</v>
      </c>
      <c r="BZ28" s="34">
        <v>0.69685137192643964</v>
      </c>
      <c r="CA28" s="35">
        <v>721532532.75412083</v>
      </c>
      <c r="CB28" s="36">
        <v>747867511.27534246</v>
      </c>
      <c r="CC28" s="37">
        <v>771582815.81233239</v>
      </c>
      <c r="CD28" s="38">
        <v>705940312.43543959</v>
      </c>
      <c r="CE28" s="39">
        <v>731690239.69589043</v>
      </c>
      <c r="CF28" s="40">
        <v>748534383.42761397</v>
      </c>
      <c r="CG28" s="32">
        <v>2.118693933522052</v>
      </c>
      <c r="CH28" s="33">
        <v>1.8936974522349457</v>
      </c>
      <c r="CI28" s="34">
        <v>2.0133854441000008</v>
      </c>
      <c r="CJ28" s="98">
        <v>4.0151804616789208</v>
      </c>
      <c r="CK28" s="99">
        <v>4.0531633973530239</v>
      </c>
      <c r="CL28" s="100">
        <v>4.1019432155939892</v>
      </c>
      <c r="CM28" s="32">
        <v>1.058173288467446</v>
      </c>
      <c r="CN28" s="33">
        <v>1.0574339683336766</v>
      </c>
      <c r="CO28" s="34">
        <v>1.0645920943643592</v>
      </c>
      <c r="CP28" s="32">
        <v>0.75134920538141081</v>
      </c>
      <c r="CQ28" s="33">
        <v>0.74177435326752028</v>
      </c>
      <c r="CR28" s="34">
        <v>0.73981149347416053</v>
      </c>
      <c r="CS28" s="32">
        <v>0.676098718486839</v>
      </c>
      <c r="CT28" s="33">
        <v>0.66662610513396681</v>
      </c>
      <c r="CU28" s="34">
        <v>0.66319837864385089</v>
      </c>
      <c r="CV28" s="35">
        <v>3466776.0384615385</v>
      </c>
      <c r="CW28" s="36">
        <v>2299652.2191780824</v>
      </c>
      <c r="CX28" s="37">
        <v>2848537.7882037535</v>
      </c>
      <c r="CY28" s="98">
        <v>1.5576545082526869</v>
      </c>
      <c r="CZ28" s="99">
        <v>1.5370467660524989</v>
      </c>
      <c r="DA28" s="100">
        <v>1.5305062291517522</v>
      </c>
      <c r="DB28" s="98">
        <v>2.4849351374435327</v>
      </c>
      <c r="DC28" s="99">
        <v>2.6538472646654219</v>
      </c>
      <c r="DD28" s="100">
        <v>2.5511779592342401</v>
      </c>
      <c r="DE28" s="32">
        <v>0.7112871036570001</v>
      </c>
      <c r="DF28" s="33">
        <v>0.71071960827195313</v>
      </c>
      <c r="DG28" s="34">
        <v>0.70773200170577832</v>
      </c>
      <c r="DH28" s="32">
        <v>1.6738724277939074E-2</v>
      </c>
      <c r="DI28" s="33">
        <v>1.4096050447469735E-2</v>
      </c>
      <c r="DJ28" s="34">
        <v>1.2567749376086804E-2</v>
      </c>
    </row>
    <row r="29" spans="1:114" x14ac:dyDescent="0.4">
      <c r="A29" s="56" t="s">
        <v>56</v>
      </c>
      <c r="B29" s="196"/>
      <c r="C29" s="88" t="s">
        <v>87</v>
      </c>
      <c r="D29" s="58">
        <v>3.2228812878648802E-2</v>
      </c>
      <c r="E29" s="59">
        <v>2.8357335027192489E-2</v>
      </c>
      <c r="F29" s="60">
        <v>2.353432896833562E-2</v>
      </c>
      <c r="G29" s="58">
        <v>3.3708992973863233E-2</v>
      </c>
      <c r="H29" s="59">
        <v>2.9408110783303111E-2</v>
      </c>
      <c r="I29" s="60">
        <v>2.5017519105081831E-2</v>
      </c>
      <c r="J29" s="58">
        <v>0.3165816851018084</v>
      </c>
      <c r="K29" s="59">
        <v>0.34563069160052751</v>
      </c>
      <c r="L29" s="60">
        <v>0.37238525487532043</v>
      </c>
      <c r="M29" s="61">
        <v>3.1214035190412162</v>
      </c>
      <c r="N29" s="62">
        <v>3.1494336461473531</v>
      </c>
      <c r="O29" s="63">
        <v>3.4946128561807543</v>
      </c>
      <c r="P29" s="98">
        <v>2.9672094422553039</v>
      </c>
      <c r="Q29" s="99">
        <v>3.1007573178952441</v>
      </c>
      <c r="R29" s="100">
        <v>3.1616684819794512</v>
      </c>
      <c r="S29" s="58">
        <v>8.6606345206129032E-2</v>
      </c>
      <c r="T29" s="59">
        <v>8.119623482188465E-2</v>
      </c>
      <c r="U29" s="60">
        <v>7.5551739061357176E-2</v>
      </c>
      <c r="V29" s="38">
        <v>45902973</v>
      </c>
      <c r="W29" s="39">
        <v>37343224.5</v>
      </c>
      <c r="X29" s="40">
        <v>34901376.5</v>
      </c>
      <c r="Y29" s="58">
        <v>3.5998179446759524</v>
      </c>
      <c r="Z29" s="59">
        <v>3.4166214296142958</v>
      </c>
      <c r="AA29" s="60">
        <v>3.3224255094474264</v>
      </c>
      <c r="AB29" s="58">
        <v>0.86243947343932259</v>
      </c>
      <c r="AC29" s="59">
        <v>0.85457708369965202</v>
      </c>
      <c r="AD29" s="60">
        <v>0.85714362966938262</v>
      </c>
      <c r="AE29" s="38">
        <v>43878681</v>
      </c>
      <c r="AF29" s="39">
        <v>38948885</v>
      </c>
      <c r="AG29" s="40">
        <v>31752519.5</v>
      </c>
      <c r="AH29" s="38">
        <v>46099276</v>
      </c>
      <c r="AI29" s="39">
        <v>40284248</v>
      </c>
      <c r="AJ29" s="40">
        <v>35050488</v>
      </c>
      <c r="AK29" s="58">
        <v>0.66614811817365327</v>
      </c>
      <c r="AL29" s="59">
        <v>0.66986183648150266</v>
      </c>
      <c r="AM29" s="60">
        <v>0.66859062907690736</v>
      </c>
      <c r="AN29" s="58">
        <v>0.7083396724231199</v>
      </c>
      <c r="AO29" s="59">
        <v>0.71517328513701051</v>
      </c>
      <c r="AP29" s="60">
        <v>0.71589602753693937</v>
      </c>
      <c r="AQ29" s="58">
        <v>0.13999981520586285</v>
      </c>
      <c r="AR29" s="59">
        <v>0.13805835185819176</v>
      </c>
      <c r="AS29" s="60">
        <v>0.13840979053703839</v>
      </c>
      <c r="AT29" s="58">
        <v>9.7725108297392754E-2</v>
      </c>
      <c r="AU29" s="59">
        <v>9.7557537348871737E-2</v>
      </c>
      <c r="AV29" s="60">
        <v>9.8081168668379862E-2</v>
      </c>
      <c r="AW29" s="58">
        <v>7.3141794135459071E-2</v>
      </c>
      <c r="AX29" s="59">
        <v>7.3397422656744454E-2</v>
      </c>
      <c r="AY29" s="60">
        <v>7.3487860527341742E-2</v>
      </c>
      <c r="AZ29" s="58">
        <v>0.37698260640898623</v>
      </c>
      <c r="BA29" s="59">
        <v>0.3780285403535969</v>
      </c>
      <c r="BB29" s="60">
        <v>0.3642236180754832</v>
      </c>
      <c r="BC29" s="58">
        <v>0.63785818755287305</v>
      </c>
      <c r="BD29" s="59">
        <v>0.66331989434485239</v>
      </c>
      <c r="BE29" s="60">
        <v>0.67059041956057985</v>
      </c>
      <c r="BF29" s="38">
        <v>5809930.9223684687</v>
      </c>
      <c r="BG29" s="39">
        <v>5977685.5738095231</v>
      </c>
      <c r="BH29" s="40">
        <v>6102971.6057816679</v>
      </c>
      <c r="BI29" s="58">
        <v>0.14503936375671164</v>
      </c>
      <c r="BJ29" s="59">
        <v>0.13817428237502222</v>
      </c>
      <c r="BK29" s="60">
        <v>0.13922090084384098</v>
      </c>
      <c r="BL29" s="58">
        <v>0.30157797109584406</v>
      </c>
      <c r="BM29" s="59">
        <v>0.29575725252534912</v>
      </c>
      <c r="BN29" s="60">
        <v>0.29368426639557299</v>
      </c>
      <c r="BO29" s="58">
        <v>3.2040439349830469E-3</v>
      </c>
      <c r="BP29" s="59">
        <v>2.9377586209123506E-3</v>
      </c>
      <c r="BQ29" s="60">
        <v>2.9189649195609678E-3</v>
      </c>
      <c r="BR29" s="58">
        <v>0.9895628089955113</v>
      </c>
      <c r="BS29" s="59">
        <v>0.98957117433768804</v>
      </c>
      <c r="BT29" s="60">
        <v>0.98994176771038866</v>
      </c>
      <c r="BU29" s="38">
        <v>894415379</v>
      </c>
      <c r="BV29" s="39">
        <v>906238134.5</v>
      </c>
      <c r="BW29" s="40">
        <v>954582852</v>
      </c>
      <c r="BX29" s="58">
        <v>0.36375750087514469</v>
      </c>
      <c r="BY29" s="59">
        <v>0.37487795384614753</v>
      </c>
      <c r="BZ29" s="60">
        <v>0.4006280373237941</v>
      </c>
      <c r="CA29" s="38">
        <v>561345466</v>
      </c>
      <c r="CB29" s="39">
        <v>599644975.5</v>
      </c>
      <c r="CC29" s="40">
        <v>624220526.5</v>
      </c>
      <c r="CD29" s="38">
        <v>554894562</v>
      </c>
      <c r="CE29" s="39">
        <v>597162409.5</v>
      </c>
      <c r="CF29" s="40">
        <v>611513838.5</v>
      </c>
      <c r="CG29" s="58">
        <v>2.1868735061018869</v>
      </c>
      <c r="CH29" s="59">
        <v>2.0538768408100632</v>
      </c>
      <c r="CI29" s="60">
        <v>2.0260086983824523</v>
      </c>
      <c r="CJ29" s="98">
        <v>3.2218094896091767</v>
      </c>
      <c r="CK29" s="99">
        <v>3.4054539963996953</v>
      </c>
      <c r="CL29" s="100">
        <v>3.3966998257033301</v>
      </c>
      <c r="CM29" s="58">
        <v>1.0006874234324648</v>
      </c>
      <c r="CN29" s="59">
        <v>1.0013357340046838</v>
      </c>
      <c r="CO29" s="60">
        <v>1.0122876414754027</v>
      </c>
      <c r="CP29" s="58">
        <v>0.78693991509925054</v>
      </c>
      <c r="CQ29" s="59">
        <v>0.78621173834275937</v>
      </c>
      <c r="CR29" s="60">
        <v>0.77948264375452603</v>
      </c>
      <c r="CS29" s="58">
        <v>0.71194464688806658</v>
      </c>
      <c r="CT29" s="59">
        <v>0.70953601543696243</v>
      </c>
      <c r="CU29" s="60">
        <v>0.69802173752154606</v>
      </c>
      <c r="CV29" s="38">
        <v>1997853</v>
      </c>
      <c r="CW29" s="39">
        <v>1478323.5</v>
      </c>
      <c r="CX29" s="40">
        <v>2042396</v>
      </c>
      <c r="CY29" s="98">
        <v>1.7089686075806729</v>
      </c>
      <c r="CZ29" s="99">
        <v>1.6835790412644187</v>
      </c>
      <c r="DA29" s="100">
        <v>1.6847847239196998</v>
      </c>
      <c r="DB29" s="98">
        <v>1.7297905929006601</v>
      </c>
      <c r="DC29" s="99">
        <v>1.8641247255983231</v>
      </c>
      <c r="DD29" s="100">
        <v>1.7957493086401319</v>
      </c>
      <c r="DE29" s="58">
        <v>0.71124494504516367</v>
      </c>
      <c r="DF29" s="59">
        <v>0.71124541538381569</v>
      </c>
      <c r="DG29" s="60">
        <v>0.70928295924429374</v>
      </c>
      <c r="DH29" s="58">
        <v>1.55633702690182E-2</v>
      </c>
      <c r="DI29" s="59">
        <v>1.3606391524007777E-2</v>
      </c>
      <c r="DJ29" s="60">
        <v>1.1489151013841101E-2</v>
      </c>
    </row>
    <row r="30" spans="1:114" x14ac:dyDescent="0.4">
      <c r="A30" s="56" t="s">
        <v>126</v>
      </c>
      <c r="B30" s="194" t="s">
        <v>127</v>
      </c>
      <c r="C30" s="89" t="s">
        <v>175</v>
      </c>
      <c r="D30" s="65">
        <v>458</v>
      </c>
      <c r="E30" s="66">
        <v>482</v>
      </c>
      <c r="F30" s="67">
        <v>488</v>
      </c>
      <c r="G30" s="65">
        <v>458</v>
      </c>
      <c r="H30" s="66">
        <v>482</v>
      </c>
      <c r="I30" s="67">
        <v>488</v>
      </c>
      <c r="J30" s="65">
        <v>458</v>
      </c>
      <c r="K30" s="66">
        <v>482</v>
      </c>
      <c r="L30" s="67">
        <v>488</v>
      </c>
      <c r="M30" s="68">
        <v>458</v>
      </c>
      <c r="N30" s="69">
        <v>482</v>
      </c>
      <c r="O30" s="70">
        <v>488</v>
      </c>
      <c r="P30" s="65">
        <v>458</v>
      </c>
      <c r="Q30" s="66">
        <v>482</v>
      </c>
      <c r="R30" s="67">
        <v>488</v>
      </c>
      <c r="S30" s="65">
        <v>458</v>
      </c>
      <c r="T30" s="66">
        <v>482</v>
      </c>
      <c r="U30" s="67">
        <v>488</v>
      </c>
      <c r="V30" s="65">
        <v>458</v>
      </c>
      <c r="W30" s="66">
        <v>482</v>
      </c>
      <c r="X30" s="67">
        <v>488</v>
      </c>
      <c r="Y30" s="65">
        <v>458</v>
      </c>
      <c r="Z30" s="66">
        <v>482</v>
      </c>
      <c r="AA30" s="67">
        <v>488</v>
      </c>
      <c r="AB30" s="65">
        <v>458</v>
      </c>
      <c r="AC30" s="66">
        <v>482</v>
      </c>
      <c r="AD30" s="67">
        <v>488</v>
      </c>
      <c r="AE30" s="65">
        <v>458</v>
      </c>
      <c r="AF30" s="66">
        <v>482</v>
      </c>
      <c r="AG30" s="67">
        <v>488</v>
      </c>
      <c r="AH30" s="65">
        <v>458</v>
      </c>
      <c r="AI30" s="66">
        <v>482</v>
      </c>
      <c r="AJ30" s="67">
        <v>488</v>
      </c>
      <c r="AK30" s="65">
        <v>458</v>
      </c>
      <c r="AL30" s="66">
        <v>482</v>
      </c>
      <c r="AM30" s="67">
        <v>488</v>
      </c>
      <c r="AN30" s="65">
        <v>458</v>
      </c>
      <c r="AO30" s="66">
        <v>482</v>
      </c>
      <c r="AP30" s="67">
        <v>488</v>
      </c>
      <c r="AQ30" s="65">
        <v>458</v>
      </c>
      <c r="AR30" s="66">
        <v>482</v>
      </c>
      <c r="AS30" s="67">
        <v>488</v>
      </c>
      <c r="AT30" s="65">
        <v>458</v>
      </c>
      <c r="AU30" s="66">
        <v>482</v>
      </c>
      <c r="AV30" s="67">
        <v>488</v>
      </c>
      <c r="AW30" s="65">
        <v>458</v>
      </c>
      <c r="AX30" s="66">
        <v>482</v>
      </c>
      <c r="AY30" s="67">
        <v>488</v>
      </c>
      <c r="AZ30" s="65">
        <v>458</v>
      </c>
      <c r="BA30" s="66">
        <v>482</v>
      </c>
      <c r="BB30" s="67">
        <v>488</v>
      </c>
      <c r="BC30" s="65">
        <v>458</v>
      </c>
      <c r="BD30" s="66">
        <v>482</v>
      </c>
      <c r="BE30" s="67">
        <v>488</v>
      </c>
      <c r="BF30" s="65">
        <v>458</v>
      </c>
      <c r="BG30" s="66">
        <v>482</v>
      </c>
      <c r="BH30" s="67">
        <v>488</v>
      </c>
      <c r="BI30" s="65">
        <v>458</v>
      </c>
      <c r="BJ30" s="66">
        <v>482</v>
      </c>
      <c r="BK30" s="67">
        <v>488</v>
      </c>
      <c r="BL30" s="65">
        <v>458</v>
      </c>
      <c r="BM30" s="66">
        <v>482</v>
      </c>
      <c r="BN30" s="67">
        <v>488</v>
      </c>
      <c r="BO30" s="65">
        <v>458</v>
      </c>
      <c r="BP30" s="66">
        <v>482</v>
      </c>
      <c r="BQ30" s="67">
        <v>488</v>
      </c>
      <c r="BR30" s="65">
        <v>458</v>
      </c>
      <c r="BS30" s="66">
        <v>482</v>
      </c>
      <c r="BT30" s="67">
        <v>488</v>
      </c>
      <c r="BU30" s="65">
        <v>458</v>
      </c>
      <c r="BV30" s="66">
        <v>482</v>
      </c>
      <c r="BW30" s="67">
        <v>488</v>
      </c>
      <c r="BX30" s="65">
        <v>458</v>
      </c>
      <c r="BY30" s="66">
        <v>482</v>
      </c>
      <c r="BZ30" s="67">
        <v>488</v>
      </c>
      <c r="CA30" s="65">
        <v>458</v>
      </c>
      <c r="CB30" s="66">
        <v>482</v>
      </c>
      <c r="CC30" s="67">
        <v>488</v>
      </c>
      <c r="CD30" s="65">
        <v>458</v>
      </c>
      <c r="CE30" s="66">
        <v>482</v>
      </c>
      <c r="CF30" s="67">
        <v>488</v>
      </c>
      <c r="CG30" s="65">
        <v>458</v>
      </c>
      <c r="CH30" s="66">
        <v>482</v>
      </c>
      <c r="CI30" s="67">
        <v>488</v>
      </c>
      <c r="CJ30" s="65">
        <v>458</v>
      </c>
      <c r="CK30" s="66">
        <v>482</v>
      </c>
      <c r="CL30" s="67">
        <v>488</v>
      </c>
      <c r="CM30" s="65">
        <v>458</v>
      </c>
      <c r="CN30" s="66">
        <v>482</v>
      </c>
      <c r="CO30" s="67">
        <v>488</v>
      </c>
      <c r="CP30" s="65">
        <v>458</v>
      </c>
      <c r="CQ30" s="66">
        <v>482</v>
      </c>
      <c r="CR30" s="67">
        <v>488</v>
      </c>
      <c r="CS30" s="65">
        <v>458</v>
      </c>
      <c r="CT30" s="66">
        <v>482</v>
      </c>
      <c r="CU30" s="67">
        <v>488</v>
      </c>
      <c r="CV30" s="65">
        <v>458</v>
      </c>
      <c r="CW30" s="66">
        <v>482</v>
      </c>
      <c r="CX30" s="67">
        <v>488</v>
      </c>
      <c r="CY30" s="65">
        <v>458</v>
      </c>
      <c r="CZ30" s="66">
        <v>482</v>
      </c>
      <c r="DA30" s="67">
        <v>488</v>
      </c>
      <c r="DB30" s="65">
        <v>458</v>
      </c>
      <c r="DC30" s="66">
        <v>482</v>
      </c>
      <c r="DD30" s="67">
        <v>488</v>
      </c>
      <c r="DE30" s="65">
        <v>458</v>
      </c>
      <c r="DF30" s="66">
        <v>482</v>
      </c>
      <c r="DG30" s="67">
        <v>488</v>
      </c>
      <c r="DH30" s="65">
        <v>458</v>
      </c>
      <c r="DI30" s="66">
        <v>482</v>
      </c>
      <c r="DJ30" s="67">
        <v>488</v>
      </c>
    </row>
    <row r="31" spans="1:114" x14ac:dyDescent="0.4">
      <c r="A31" s="56"/>
      <c r="B31" s="195"/>
      <c r="C31" s="86" t="s">
        <v>86</v>
      </c>
      <c r="D31" s="32">
        <v>3.3396513697275615E-2</v>
      </c>
      <c r="E31" s="33">
        <v>2.9592129064530411E-2</v>
      </c>
      <c r="F31" s="34">
        <v>2.3019279470683749E-2</v>
      </c>
      <c r="G31" s="32">
        <v>3.5139993422953736E-2</v>
      </c>
      <c r="H31" s="33">
        <v>3.1643174126563145E-2</v>
      </c>
      <c r="I31" s="34">
        <v>2.4758782957212972E-2</v>
      </c>
      <c r="J31" s="32">
        <v>0.61900860911765998</v>
      </c>
      <c r="K31" s="33">
        <v>0.56583239494795501</v>
      </c>
      <c r="L31" s="34">
        <v>0.62503612956215326</v>
      </c>
      <c r="M31" s="111">
        <v>5.0994636182717548</v>
      </c>
      <c r="N31" s="112">
        <v>5.2288205735613271</v>
      </c>
      <c r="O31" s="113">
        <v>5.4053445292448741</v>
      </c>
      <c r="P31" s="98">
        <v>3.414608173169229</v>
      </c>
      <c r="Q31" s="99">
        <v>3.3340349787914088</v>
      </c>
      <c r="R31" s="100">
        <v>3.3983152044748364</v>
      </c>
      <c r="S31" s="32">
        <v>8.5736304677691583E-2</v>
      </c>
      <c r="T31" s="33">
        <v>8.3991747836315286E-2</v>
      </c>
      <c r="U31" s="34">
        <v>7.7412558755123914E-2</v>
      </c>
      <c r="V31" s="35">
        <v>70811124.853711784</v>
      </c>
      <c r="W31" s="36">
        <v>74702378.263485476</v>
      </c>
      <c r="X31" s="37">
        <v>60564591.098360658</v>
      </c>
      <c r="Y31" s="32">
        <v>3.0961865850622727</v>
      </c>
      <c r="Z31" s="33">
        <v>2.7546068676217863</v>
      </c>
      <c r="AA31" s="34">
        <v>2.8131453846015559</v>
      </c>
      <c r="AB31" s="32">
        <v>0.84735181041740748</v>
      </c>
      <c r="AC31" s="33">
        <v>0.85263813958029266</v>
      </c>
      <c r="AD31" s="34">
        <v>0.85031403670839456</v>
      </c>
      <c r="AE31" s="35">
        <v>73992019.117903933</v>
      </c>
      <c r="AF31" s="36">
        <v>67853878.829875514</v>
      </c>
      <c r="AG31" s="37">
        <v>54021257.454918034</v>
      </c>
      <c r="AH31" s="35">
        <v>77854805.106986895</v>
      </c>
      <c r="AI31" s="36">
        <v>72556864.641078845</v>
      </c>
      <c r="AJ31" s="37">
        <v>58103494.946721308</v>
      </c>
      <c r="AK31" s="32">
        <v>0.6486208305748149</v>
      </c>
      <c r="AL31" s="33">
        <v>0.65313297820688543</v>
      </c>
      <c r="AM31" s="34">
        <v>0.65822415396148237</v>
      </c>
      <c r="AN31" s="32">
        <v>0.69400574144795846</v>
      </c>
      <c r="AO31" s="33">
        <v>0.69914200067619592</v>
      </c>
      <c r="AP31" s="34">
        <v>0.70456153402991717</v>
      </c>
      <c r="AQ31" s="32">
        <v>0.13909808161673479</v>
      </c>
      <c r="AR31" s="33">
        <v>0.13899153572127973</v>
      </c>
      <c r="AS31" s="34">
        <v>0.13824414628744644</v>
      </c>
      <c r="AT31" s="32">
        <v>0.10925921549454412</v>
      </c>
      <c r="AU31" s="33">
        <v>0.1078364094570754</v>
      </c>
      <c r="AV31" s="34">
        <v>0.10892475509874162</v>
      </c>
      <c r="AW31" s="32">
        <v>7.1190973187644932E-2</v>
      </c>
      <c r="AX31" s="33">
        <v>7.0386215056873813E-2</v>
      </c>
      <c r="AY31" s="34">
        <v>7.1195832844611909E-2</v>
      </c>
      <c r="AZ31" s="32">
        <v>0.36798442635300455</v>
      </c>
      <c r="BA31" s="33">
        <v>0.35978801050695458</v>
      </c>
      <c r="BB31" s="34">
        <v>0.34841676461865678</v>
      </c>
      <c r="BC31" s="32">
        <v>0.67139975535852758</v>
      </c>
      <c r="BD31" s="33">
        <v>0.66549908208228592</v>
      </c>
      <c r="BE31" s="34">
        <v>0.68153809042007152</v>
      </c>
      <c r="BF31" s="35">
        <v>5923176.8943797909</v>
      </c>
      <c r="BG31" s="36">
        <v>6083018.3498743614</v>
      </c>
      <c r="BH31" s="37">
        <v>6218691.4574921532</v>
      </c>
      <c r="BI31" s="32">
        <v>0.20216831195344795</v>
      </c>
      <c r="BJ31" s="33">
        <v>0.20367190985470546</v>
      </c>
      <c r="BK31" s="34">
        <v>0.19745958346176862</v>
      </c>
      <c r="BL31" s="32">
        <v>0.44143303967111303</v>
      </c>
      <c r="BM31" s="33">
        <v>0.44352455289020792</v>
      </c>
      <c r="BN31" s="34">
        <v>0.42254420356932104</v>
      </c>
      <c r="BO31" s="32">
        <v>5.2610888054053255E-3</v>
      </c>
      <c r="BP31" s="33">
        <v>4.8015622985102327E-3</v>
      </c>
      <c r="BQ31" s="34">
        <v>4.5267505786115696E-3</v>
      </c>
      <c r="BR31" s="32">
        <v>0.97159815506983216</v>
      </c>
      <c r="BS31" s="33">
        <v>0.97168705269626265</v>
      </c>
      <c r="BT31" s="34">
        <v>0.97038476377589133</v>
      </c>
      <c r="BU31" s="35">
        <v>1518918789.2510917</v>
      </c>
      <c r="BV31" s="36">
        <v>1559543653.3278008</v>
      </c>
      <c r="BW31" s="37">
        <v>1629987365.0512295</v>
      </c>
      <c r="BX31" s="32">
        <v>0.66642228705527118</v>
      </c>
      <c r="BY31" s="33">
        <v>0.60078214325908086</v>
      </c>
      <c r="BZ31" s="34">
        <v>0.65899573271061895</v>
      </c>
      <c r="CA31" s="35">
        <v>1036432063.0873363</v>
      </c>
      <c r="CB31" s="36">
        <v>1067654410.939834</v>
      </c>
      <c r="CC31" s="37">
        <v>1119986941.9323771</v>
      </c>
      <c r="CD31" s="38">
        <v>977800233.93449783</v>
      </c>
      <c r="CE31" s="39">
        <v>1025090303.8174274</v>
      </c>
      <c r="CF31" s="40">
        <v>1060651099.0266393</v>
      </c>
      <c r="CG31" s="32">
        <v>1.90909898772022</v>
      </c>
      <c r="CH31" s="33">
        <v>1.6486828275958203</v>
      </c>
      <c r="CI31" s="34">
        <v>1.7334575081359562</v>
      </c>
      <c r="CJ31" s="98">
        <v>3.6990808543234159</v>
      </c>
      <c r="CK31" s="99">
        <v>3.6040719888552148</v>
      </c>
      <c r="CL31" s="100">
        <v>3.6476971579706818</v>
      </c>
      <c r="CM31" s="32">
        <v>1.0850644550987143</v>
      </c>
      <c r="CN31" s="33">
        <v>1.098107529799208</v>
      </c>
      <c r="CO31" s="34">
        <v>1.0833007297087036</v>
      </c>
      <c r="CP31" s="32">
        <v>0.72682125169906675</v>
      </c>
      <c r="CQ31" s="33">
        <v>0.7165332784499141</v>
      </c>
      <c r="CR31" s="34">
        <v>0.72485231896153901</v>
      </c>
      <c r="CS31" s="32">
        <v>0.6444320383285671</v>
      </c>
      <c r="CT31" s="33">
        <v>0.6341521043023588</v>
      </c>
      <c r="CU31" s="34">
        <v>0.64840474311533836</v>
      </c>
      <c r="CV31" s="35">
        <v>3862785.9890829693</v>
      </c>
      <c r="CW31" s="36">
        <v>4702985.8112033196</v>
      </c>
      <c r="CX31" s="37">
        <v>4082237.4918032787</v>
      </c>
      <c r="CY31" s="98">
        <v>1.604858124479688</v>
      </c>
      <c r="CZ31" s="99">
        <v>1.5955312807181157</v>
      </c>
      <c r="DA31" s="100">
        <v>1.5898925827046571</v>
      </c>
      <c r="DB31" s="98">
        <v>2.1878248613701716</v>
      </c>
      <c r="DC31" s="99">
        <v>2.4956186912366229</v>
      </c>
      <c r="DD31" s="100">
        <v>2.3026614770344684</v>
      </c>
      <c r="DE31" s="32">
        <v>0.70663055891868154</v>
      </c>
      <c r="DF31" s="33">
        <v>0.70807159788741314</v>
      </c>
      <c r="DG31" s="34">
        <v>0.70641062845447455</v>
      </c>
      <c r="DH31" s="32">
        <v>1.6093478543578784E-2</v>
      </c>
      <c r="DI31" s="33">
        <v>1.4530933329901803E-2</v>
      </c>
      <c r="DJ31" s="34">
        <v>1.1570053330407505E-2</v>
      </c>
    </row>
    <row r="32" spans="1:114" x14ac:dyDescent="0.4">
      <c r="A32" s="56" t="s">
        <v>126</v>
      </c>
      <c r="B32" s="196"/>
      <c r="C32" s="88" t="s">
        <v>87</v>
      </c>
      <c r="D32" s="58">
        <v>2.9315176576782245E-2</v>
      </c>
      <c r="E32" s="59">
        <v>2.6348418771205518E-2</v>
      </c>
      <c r="F32" s="60">
        <v>1.9274744502974207E-2</v>
      </c>
      <c r="G32" s="58">
        <v>3.1245907889437229E-2</v>
      </c>
      <c r="H32" s="59">
        <v>2.894224383069036E-2</v>
      </c>
      <c r="I32" s="60">
        <v>2.0308425496027016E-2</v>
      </c>
      <c r="J32" s="58">
        <v>0.34783060442901659</v>
      </c>
      <c r="K32" s="59">
        <v>0.37474047982271963</v>
      </c>
      <c r="L32" s="60">
        <v>0.37547350729577289</v>
      </c>
      <c r="M32" s="61">
        <v>3.4387121960376508</v>
      </c>
      <c r="N32" s="62">
        <v>4.0684380763540773</v>
      </c>
      <c r="O32" s="63">
        <v>3.8093973787986091</v>
      </c>
      <c r="P32" s="98">
        <v>2.8490683535724348</v>
      </c>
      <c r="Q32" s="99">
        <v>2.8848469017599312</v>
      </c>
      <c r="R32" s="100">
        <v>2.8685386591747868</v>
      </c>
      <c r="S32" s="58">
        <v>8.1392177144885641E-2</v>
      </c>
      <c r="T32" s="59">
        <v>7.7833674789151916E-2</v>
      </c>
      <c r="U32" s="60">
        <v>7.3569327392871142E-2</v>
      </c>
      <c r="V32" s="38">
        <v>63545099.5</v>
      </c>
      <c r="W32" s="39">
        <v>55805037</v>
      </c>
      <c r="X32" s="40">
        <v>42779819.5</v>
      </c>
      <c r="Y32" s="58">
        <v>3.4132071664586676</v>
      </c>
      <c r="Z32" s="59">
        <v>3.0222839637427903</v>
      </c>
      <c r="AA32" s="60">
        <v>3.1463538734996899</v>
      </c>
      <c r="AB32" s="58">
        <v>0.85450954745124219</v>
      </c>
      <c r="AC32" s="59">
        <v>0.85673301132904112</v>
      </c>
      <c r="AD32" s="60">
        <v>0.85389262954653633</v>
      </c>
      <c r="AE32" s="38">
        <v>63042233</v>
      </c>
      <c r="AF32" s="39">
        <v>56617582</v>
      </c>
      <c r="AG32" s="40">
        <v>44068300</v>
      </c>
      <c r="AH32" s="38">
        <v>64076303</v>
      </c>
      <c r="AI32" s="39">
        <v>58441026.5</v>
      </c>
      <c r="AJ32" s="40">
        <v>43478055.5</v>
      </c>
      <c r="AK32" s="58">
        <v>0.66621764029747887</v>
      </c>
      <c r="AL32" s="59">
        <v>0.66591755955126763</v>
      </c>
      <c r="AM32" s="60">
        <v>0.67299461782907388</v>
      </c>
      <c r="AN32" s="58">
        <v>0.71009750555421891</v>
      </c>
      <c r="AO32" s="59">
        <v>0.71176458528755782</v>
      </c>
      <c r="AP32" s="60">
        <v>0.71845205281129831</v>
      </c>
      <c r="AQ32" s="58">
        <v>0.13996897612089459</v>
      </c>
      <c r="AR32" s="59">
        <v>0.14089601143542266</v>
      </c>
      <c r="AS32" s="60">
        <v>0.1383937447465754</v>
      </c>
      <c r="AT32" s="58">
        <v>0.10310159901828321</v>
      </c>
      <c r="AU32" s="59">
        <v>0.10389215567813959</v>
      </c>
      <c r="AV32" s="60">
        <v>0.10143335257277616</v>
      </c>
      <c r="AW32" s="58">
        <v>7.1502977965549358E-2</v>
      </c>
      <c r="AX32" s="59">
        <v>7.1453288559407052E-2</v>
      </c>
      <c r="AY32" s="60">
        <v>7.2587903393751235E-2</v>
      </c>
      <c r="AZ32" s="58">
        <v>0.37068539773012543</v>
      </c>
      <c r="BA32" s="59">
        <v>0.35915011835888228</v>
      </c>
      <c r="BB32" s="60">
        <v>0.35492731024794755</v>
      </c>
      <c r="BC32" s="58">
        <v>0.67629961755936496</v>
      </c>
      <c r="BD32" s="59">
        <v>0.66963258245891621</v>
      </c>
      <c r="BE32" s="60">
        <v>0.68951514337922959</v>
      </c>
      <c r="BF32" s="38">
        <v>5836694.6577101722</v>
      </c>
      <c r="BG32" s="39">
        <v>5999999.1046138853</v>
      </c>
      <c r="BH32" s="40">
        <v>6148682.9859609436</v>
      </c>
      <c r="BI32" s="58">
        <v>0.15802409659742922</v>
      </c>
      <c r="BJ32" s="59">
        <v>0.16751827130871622</v>
      </c>
      <c r="BK32" s="60">
        <v>0.14989406072010147</v>
      </c>
      <c r="BL32" s="58">
        <v>0.2951698797844538</v>
      </c>
      <c r="BM32" s="59">
        <v>0.32396313620326966</v>
      </c>
      <c r="BN32" s="60">
        <v>0.30048617143400858</v>
      </c>
      <c r="BO32" s="58">
        <v>3.3629890306180626E-3</v>
      </c>
      <c r="BP32" s="59">
        <v>3.2779559683600839E-3</v>
      </c>
      <c r="BQ32" s="60">
        <v>2.8770080888817387E-3</v>
      </c>
      <c r="BR32" s="58">
        <v>0.98732958684698979</v>
      </c>
      <c r="BS32" s="59">
        <v>0.98924406321734848</v>
      </c>
      <c r="BT32" s="60">
        <v>0.98849189297745399</v>
      </c>
      <c r="BU32" s="38">
        <v>1281557099.5</v>
      </c>
      <c r="BV32" s="39">
        <v>1334020077</v>
      </c>
      <c r="BW32" s="40">
        <v>1370632588.5</v>
      </c>
      <c r="BX32" s="58">
        <v>0.4083265980622946</v>
      </c>
      <c r="BY32" s="59">
        <v>0.42245539788297576</v>
      </c>
      <c r="BZ32" s="60">
        <v>0.42799133019996483</v>
      </c>
      <c r="CA32" s="38">
        <v>826333752</v>
      </c>
      <c r="CB32" s="39">
        <v>841673529.5</v>
      </c>
      <c r="CC32" s="40">
        <v>842042472.5</v>
      </c>
      <c r="CD32" s="38">
        <v>792690938</v>
      </c>
      <c r="CE32" s="39">
        <v>833298939</v>
      </c>
      <c r="CF32" s="40">
        <v>829836528.5</v>
      </c>
      <c r="CG32" s="58">
        <v>1.9471172037103217</v>
      </c>
      <c r="CH32" s="59">
        <v>1.7246971407841634</v>
      </c>
      <c r="CI32" s="60">
        <v>1.7638216677057985</v>
      </c>
      <c r="CJ32" s="98">
        <v>3.1487065914623407</v>
      </c>
      <c r="CK32" s="99">
        <v>3.1159002688192059</v>
      </c>
      <c r="CL32" s="100">
        <v>3.0285843906293737</v>
      </c>
      <c r="CM32" s="58">
        <v>1.022555614659225</v>
      </c>
      <c r="CN32" s="59">
        <v>1.039289721153128</v>
      </c>
      <c r="CO32" s="60">
        <v>1.0300065799315483</v>
      </c>
      <c r="CP32" s="58">
        <v>0.76088615838531859</v>
      </c>
      <c r="CQ32" s="59">
        <v>0.75049681542694424</v>
      </c>
      <c r="CR32" s="60">
        <v>0.75497584942736395</v>
      </c>
      <c r="CS32" s="58">
        <v>0.68662873876726049</v>
      </c>
      <c r="CT32" s="59">
        <v>0.66220535178462225</v>
      </c>
      <c r="CU32" s="60">
        <v>0.68173470754921217</v>
      </c>
      <c r="CV32" s="38">
        <v>2697010</v>
      </c>
      <c r="CW32" s="39">
        <v>3309699.5</v>
      </c>
      <c r="CX32" s="40">
        <v>3600956.5</v>
      </c>
      <c r="CY32" s="98">
        <v>1.7234202866456658</v>
      </c>
      <c r="CZ32" s="99">
        <v>1.701532577357677</v>
      </c>
      <c r="DA32" s="100">
        <v>1.70230232187666</v>
      </c>
      <c r="DB32" s="98">
        <v>1.6142632803520236</v>
      </c>
      <c r="DC32" s="99">
        <v>1.8145910814058253</v>
      </c>
      <c r="DD32" s="100">
        <v>1.7531320966960124</v>
      </c>
      <c r="DE32" s="58">
        <v>0.71170214306510682</v>
      </c>
      <c r="DF32" s="59">
        <v>0.71071298618201106</v>
      </c>
      <c r="DG32" s="60">
        <v>0.70847651243819099</v>
      </c>
      <c r="DH32" s="58">
        <v>1.4691108335413311E-2</v>
      </c>
      <c r="DI32" s="59">
        <v>1.334078591347335E-2</v>
      </c>
      <c r="DJ32" s="60">
        <v>1.0135800258006306E-2</v>
      </c>
    </row>
    <row r="33" spans="1:114" x14ac:dyDescent="0.4">
      <c r="A33" s="56" t="s">
        <v>116</v>
      </c>
      <c r="B33" s="194" t="s">
        <v>124</v>
      </c>
      <c r="C33" s="89" t="s">
        <v>175</v>
      </c>
      <c r="D33" s="65">
        <v>229</v>
      </c>
      <c r="E33" s="66">
        <v>231</v>
      </c>
      <c r="F33" s="67">
        <v>237</v>
      </c>
      <c r="G33" s="65">
        <v>229</v>
      </c>
      <c r="H33" s="66">
        <v>231</v>
      </c>
      <c r="I33" s="67">
        <v>237</v>
      </c>
      <c r="J33" s="65">
        <v>229</v>
      </c>
      <c r="K33" s="66">
        <v>231</v>
      </c>
      <c r="L33" s="67">
        <v>237</v>
      </c>
      <c r="M33" s="68">
        <v>229</v>
      </c>
      <c r="N33" s="69">
        <v>231</v>
      </c>
      <c r="O33" s="70">
        <v>237</v>
      </c>
      <c r="P33" s="65">
        <v>229</v>
      </c>
      <c r="Q33" s="66">
        <v>231</v>
      </c>
      <c r="R33" s="67">
        <v>237</v>
      </c>
      <c r="S33" s="65">
        <v>229</v>
      </c>
      <c r="T33" s="66">
        <v>231</v>
      </c>
      <c r="U33" s="67">
        <v>237</v>
      </c>
      <c r="V33" s="65">
        <v>229</v>
      </c>
      <c r="W33" s="66">
        <v>231</v>
      </c>
      <c r="X33" s="67">
        <v>237</v>
      </c>
      <c r="Y33" s="65">
        <v>229</v>
      </c>
      <c r="Z33" s="66">
        <v>231</v>
      </c>
      <c r="AA33" s="67">
        <v>237</v>
      </c>
      <c r="AB33" s="65">
        <v>229</v>
      </c>
      <c r="AC33" s="66">
        <v>231</v>
      </c>
      <c r="AD33" s="67">
        <v>237</v>
      </c>
      <c r="AE33" s="65">
        <v>229</v>
      </c>
      <c r="AF33" s="66">
        <v>231</v>
      </c>
      <c r="AG33" s="67">
        <v>237</v>
      </c>
      <c r="AH33" s="65">
        <v>229</v>
      </c>
      <c r="AI33" s="66">
        <v>231</v>
      </c>
      <c r="AJ33" s="67">
        <v>237</v>
      </c>
      <c r="AK33" s="65">
        <v>229</v>
      </c>
      <c r="AL33" s="66">
        <v>231</v>
      </c>
      <c r="AM33" s="67">
        <v>237</v>
      </c>
      <c r="AN33" s="65">
        <v>229</v>
      </c>
      <c r="AO33" s="66">
        <v>231</v>
      </c>
      <c r="AP33" s="67">
        <v>237</v>
      </c>
      <c r="AQ33" s="65">
        <v>229</v>
      </c>
      <c r="AR33" s="66">
        <v>231</v>
      </c>
      <c r="AS33" s="67">
        <v>237</v>
      </c>
      <c r="AT33" s="65">
        <v>229</v>
      </c>
      <c r="AU33" s="66">
        <v>231</v>
      </c>
      <c r="AV33" s="67">
        <v>237</v>
      </c>
      <c r="AW33" s="65">
        <v>229</v>
      </c>
      <c r="AX33" s="66">
        <v>231</v>
      </c>
      <c r="AY33" s="67">
        <v>237</v>
      </c>
      <c r="AZ33" s="65">
        <v>229</v>
      </c>
      <c r="BA33" s="66">
        <v>231</v>
      </c>
      <c r="BB33" s="67">
        <v>237</v>
      </c>
      <c r="BC33" s="65">
        <v>229</v>
      </c>
      <c r="BD33" s="66">
        <v>231</v>
      </c>
      <c r="BE33" s="67">
        <v>237</v>
      </c>
      <c r="BF33" s="65">
        <v>229</v>
      </c>
      <c r="BG33" s="66">
        <v>231</v>
      </c>
      <c r="BH33" s="67">
        <v>237</v>
      </c>
      <c r="BI33" s="65">
        <v>229</v>
      </c>
      <c r="BJ33" s="66">
        <v>231</v>
      </c>
      <c r="BK33" s="67">
        <v>237</v>
      </c>
      <c r="BL33" s="65">
        <v>229</v>
      </c>
      <c r="BM33" s="66">
        <v>231</v>
      </c>
      <c r="BN33" s="67">
        <v>237</v>
      </c>
      <c r="BO33" s="65">
        <v>229</v>
      </c>
      <c r="BP33" s="66">
        <v>231</v>
      </c>
      <c r="BQ33" s="67">
        <v>237</v>
      </c>
      <c r="BR33" s="65">
        <v>229</v>
      </c>
      <c r="BS33" s="66">
        <v>231</v>
      </c>
      <c r="BT33" s="67">
        <v>237</v>
      </c>
      <c r="BU33" s="65">
        <v>229</v>
      </c>
      <c r="BV33" s="66">
        <v>231</v>
      </c>
      <c r="BW33" s="67">
        <v>237</v>
      </c>
      <c r="BX33" s="65">
        <v>229</v>
      </c>
      <c r="BY33" s="66">
        <v>231</v>
      </c>
      <c r="BZ33" s="67">
        <v>237</v>
      </c>
      <c r="CA33" s="65">
        <v>229</v>
      </c>
      <c r="CB33" s="66">
        <v>231</v>
      </c>
      <c r="CC33" s="67">
        <v>237</v>
      </c>
      <c r="CD33" s="65">
        <v>229</v>
      </c>
      <c r="CE33" s="66">
        <v>231</v>
      </c>
      <c r="CF33" s="67">
        <v>237</v>
      </c>
      <c r="CG33" s="65">
        <v>229</v>
      </c>
      <c r="CH33" s="66">
        <v>231</v>
      </c>
      <c r="CI33" s="67">
        <v>237</v>
      </c>
      <c r="CJ33" s="65">
        <v>229</v>
      </c>
      <c r="CK33" s="66">
        <v>231</v>
      </c>
      <c r="CL33" s="67">
        <v>237</v>
      </c>
      <c r="CM33" s="65">
        <v>229</v>
      </c>
      <c r="CN33" s="66">
        <v>231</v>
      </c>
      <c r="CO33" s="67">
        <v>237</v>
      </c>
      <c r="CP33" s="65">
        <v>229</v>
      </c>
      <c r="CQ33" s="66">
        <v>231</v>
      </c>
      <c r="CR33" s="67">
        <v>237</v>
      </c>
      <c r="CS33" s="65">
        <v>229</v>
      </c>
      <c r="CT33" s="66">
        <v>231</v>
      </c>
      <c r="CU33" s="67">
        <v>237</v>
      </c>
      <c r="CV33" s="65">
        <v>229</v>
      </c>
      <c r="CW33" s="66">
        <v>231</v>
      </c>
      <c r="CX33" s="67">
        <v>237</v>
      </c>
      <c r="CY33" s="65">
        <v>229</v>
      </c>
      <c r="CZ33" s="66">
        <v>231</v>
      </c>
      <c r="DA33" s="67">
        <v>237</v>
      </c>
      <c r="DB33" s="65">
        <v>229</v>
      </c>
      <c r="DC33" s="66">
        <v>231</v>
      </c>
      <c r="DD33" s="67">
        <v>237</v>
      </c>
      <c r="DE33" s="65">
        <v>229</v>
      </c>
      <c r="DF33" s="66">
        <v>231</v>
      </c>
      <c r="DG33" s="67">
        <v>237</v>
      </c>
      <c r="DH33" s="65">
        <v>229</v>
      </c>
      <c r="DI33" s="66">
        <v>231</v>
      </c>
      <c r="DJ33" s="67">
        <v>237</v>
      </c>
    </row>
    <row r="34" spans="1:114" x14ac:dyDescent="0.4">
      <c r="A34" s="56"/>
      <c r="B34" s="195"/>
      <c r="C34" s="86" t="s">
        <v>86</v>
      </c>
      <c r="D34" s="32">
        <v>3.0454494152213636E-2</v>
      </c>
      <c r="E34" s="33">
        <v>2.8442822808937375E-2</v>
      </c>
      <c r="F34" s="34">
        <v>2.7840166497215629E-2</v>
      </c>
      <c r="G34" s="32">
        <v>3.1011093620762358E-2</v>
      </c>
      <c r="H34" s="33">
        <v>2.9980775944460508E-2</v>
      </c>
      <c r="I34" s="34">
        <v>2.8768148713618297E-2</v>
      </c>
      <c r="J34" s="32">
        <v>0.77051986533274686</v>
      </c>
      <c r="K34" s="33">
        <v>0.72055232761102428</v>
      </c>
      <c r="L34" s="34">
        <v>0.80824050937643088</v>
      </c>
      <c r="M34" s="111">
        <v>5.6490125849137351</v>
      </c>
      <c r="N34" s="112">
        <v>5.7068224888084282</v>
      </c>
      <c r="O34" s="113">
        <v>5.6058993861064979</v>
      </c>
      <c r="P34" s="98">
        <v>2.9377946226100327</v>
      </c>
      <c r="Q34" s="99">
        <v>3.0976026597046191</v>
      </c>
      <c r="R34" s="100">
        <v>3.1519085242138756</v>
      </c>
      <c r="S34" s="32">
        <v>8.4161532219159452E-2</v>
      </c>
      <c r="T34" s="33">
        <v>8.0605559283641548E-2</v>
      </c>
      <c r="U34" s="34">
        <v>7.9255494243369431E-2</v>
      </c>
      <c r="V34" s="35">
        <v>91850022.681222707</v>
      </c>
      <c r="W34" s="36">
        <v>110292947.45021646</v>
      </c>
      <c r="X34" s="37">
        <v>120127277.01687764</v>
      </c>
      <c r="Y34" s="32">
        <v>2.4800825839583296</v>
      </c>
      <c r="Z34" s="33">
        <v>2.2713450218330067</v>
      </c>
      <c r="AA34" s="34">
        <v>2.3416041787543249</v>
      </c>
      <c r="AB34" s="32">
        <v>0.87281082169477575</v>
      </c>
      <c r="AC34" s="33">
        <v>0.8745789288680883</v>
      </c>
      <c r="AD34" s="34">
        <v>0.86987245574205163</v>
      </c>
      <c r="AE34" s="35">
        <v>121503805.02620088</v>
      </c>
      <c r="AF34" s="36">
        <v>122601421.58008657</v>
      </c>
      <c r="AG34" s="37">
        <v>120484107.1392405</v>
      </c>
      <c r="AH34" s="35">
        <v>123724460.96506551</v>
      </c>
      <c r="AI34" s="36">
        <v>129230694.7012987</v>
      </c>
      <c r="AJ34" s="37">
        <v>124500143.06329113</v>
      </c>
      <c r="AK34" s="32">
        <v>0.66149966069986443</v>
      </c>
      <c r="AL34" s="33">
        <v>0.66372909126505908</v>
      </c>
      <c r="AM34" s="34">
        <v>0.66544990805948445</v>
      </c>
      <c r="AN34" s="32">
        <v>0.70965555532186464</v>
      </c>
      <c r="AO34" s="33">
        <v>0.71186941399745074</v>
      </c>
      <c r="AP34" s="34">
        <v>0.7142804677168566</v>
      </c>
      <c r="AQ34" s="32">
        <v>0.14534838383533261</v>
      </c>
      <c r="AR34" s="33">
        <v>0.14478383635118156</v>
      </c>
      <c r="AS34" s="34">
        <v>0.14269101940909404</v>
      </c>
      <c r="AT34" s="32">
        <v>0.11238870524377328</v>
      </c>
      <c r="AU34" s="33">
        <v>0.11163235121272648</v>
      </c>
      <c r="AV34" s="34">
        <v>0.11139202534867462</v>
      </c>
      <c r="AW34" s="32">
        <v>6.9070119941946923E-2</v>
      </c>
      <c r="AX34" s="33">
        <v>6.8934214466288737E-2</v>
      </c>
      <c r="AY34" s="34">
        <v>6.9274822680143747E-2</v>
      </c>
      <c r="AZ34" s="32">
        <v>0.3560661181889832</v>
      </c>
      <c r="BA34" s="33">
        <v>0.34953441586970929</v>
      </c>
      <c r="BB34" s="34">
        <v>0.33385645079324716</v>
      </c>
      <c r="BC34" s="32">
        <v>0.69736931059443119</v>
      </c>
      <c r="BD34" s="33">
        <v>0.68847995695377495</v>
      </c>
      <c r="BE34" s="34">
        <v>0.72048527533984019</v>
      </c>
      <c r="BF34" s="35">
        <v>6088753.5600614725</v>
      </c>
      <c r="BG34" s="36">
        <v>6478103.2921066424</v>
      </c>
      <c r="BH34" s="37">
        <v>6537213.1642566677</v>
      </c>
      <c r="BI34" s="32">
        <v>0.22381426178274608</v>
      </c>
      <c r="BJ34" s="33">
        <v>0.21915872358769134</v>
      </c>
      <c r="BK34" s="34">
        <v>0.21682346130495417</v>
      </c>
      <c r="BL34" s="32">
        <v>0.47999263940842385</v>
      </c>
      <c r="BM34" s="33">
        <v>0.46423871461723365</v>
      </c>
      <c r="BN34" s="34">
        <v>0.44849408143093267</v>
      </c>
      <c r="BO34" s="32">
        <v>5.486849294635744E-3</v>
      </c>
      <c r="BP34" s="33">
        <v>5.0744001547736476E-3</v>
      </c>
      <c r="BQ34" s="34">
        <v>4.7219881095776975E-3</v>
      </c>
      <c r="BR34" s="32">
        <v>0.96910268396401367</v>
      </c>
      <c r="BS34" s="33">
        <v>0.97179355321299965</v>
      </c>
      <c r="BT34" s="34">
        <v>0.97200628209504114</v>
      </c>
      <c r="BU34" s="35">
        <v>2611942332.1222706</v>
      </c>
      <c r="BV34" s="36">
        <v>2783653526.0562773</v>
      </c>
      <c r="BW34" s="37">
        <v>2814509748.3670888</v>
      </c>
      <c r="BX34" s="32">
        <v>0.82106134704199596</v>
      </c>
      <c r="BY34" s="33">
        <v>0.76611326513386857</v>
      </c>
      <c r="BZ34" s="34">
        <v>0.84894530822369785</v>
      </c>
      <c r="CA34" s="35">
        <v>1789047069.9606986</v>
      </c>
      <c r="CB34" s="36">
        <v>1963272057.6493506</v>
      </c>
      <c r="CC34" s="37">
        <v>1969458443.8059072</v>
      </c>
      <c r="CD34" s="38">
        <v>1656148984.768559</v>
      </c>
      <c r="CE34" s="39">
        <v>1813345775.3636363</v>
      </c>
      <c r="CF34" s="40">
        <v>1823891055.2025316</v>
      </c>
      <c r="CG34" s="32">
        <v>1.4374619495388601</v>
      </c>
      <c r="CH34" s="33">
        <v>1.3592755630078837</v>
      </c>
      <c r="CI34" s="34">
        <v>1.4354371934313952</v>
      </c>
      <c r="CJ34" s="98">
        <v>3.1772701933312555</v>
      </c>
      <c r="CK34" s="99">
        <v>3.3384266587384861</v>
      </c>
      <c r="CL34" s="100">
        <v>3.391192397510836</v>
      </c>
      <c r="CM34" s="32">
        <v>1.1552725227961773</v>
      </c>
      <c r="CN34" s="33">
        <v>1.152414855466056</v>
      </c>
      <c r="CO34" s="34">
        <v>1.1389247132010156</v>
      </c>
      <c r="CP34" s="32">
        <v>0.69511455948201706</v>
      </c>
      <c r="CQ34" s="33">
        <v>0.69104629144652019</v>
      </c>
      <c r="CR34" s="34">
        <v>0.69614482932362476</v>
      </c>
      <c r="CS34" s="32">
        <v>0.6086234939760341</v>
      </c>
      <c r="CT34" s="33">
        <v>0.60301370481741645</v>
      </c>
      <c r="CU34" s="34">
        <v>0.61076601714549339</v>
      </c>
      <c r="CV34" s="35">
        <v>2220655.9388646288</v>
      </c>
      <c r="CW34" s="36">
        <v>6629273.1212121211</v>
      </c>
      <c r="CX34" s="37">
        <v>4016035.9240506329</v>
      </c>
      <c r="CY34" s="98">
        <v>1.5741417544911689</v>
      </c>
      <c r="CZ34" s="99">
        <v>1.5839405888066209</v>
      </c>
      <c r="DA34" s="100">
        <v>1.5821047758010074</v>
      </c>
      <c r="DB34" s="98">
        <v>2.407137872639483</v>
      </c>
      <c r="DC34" s="99">
        <v>2.4827817201573374</v>
      </c>
      <c r="DD34" s="100">
        <v>2.3332987927486495</v>
      </c>
      <c r="DE34" s="32">
        <v>0.69775684815291972</v>
      </c>
      <c r="DF34" s="33">
        <v>0.69870594298069355</v>
      </c>
      <c r="DG34" s="34">
        <v>0.69968769816666121</v>
      </c>
      <c r="DH34" s="32">
        <v>1.4460065542589952E-2</v>
      </c>
      <c r="DI34" s="33">
        <v>1.4153383553058398E-2</v>
      </c>
      <c r="DJ34" s="34">
        <v>1.3907897200161749E-2</v>
      </c>
    </row>
    <row r="35" spans="1:114" x14ac:dyDescent="0.4">
      <c r="A35" s="56" t="s">
        <v>116</v>
      </c>
      <c r="B35" s="196"/>
      <c r="C35" s="88" t="s">
        <v>87</v>
      </c>
      <c r="D35" s="58">
        <v>2.5870220307637217E-2</v>
      </c>
      <c r="E35" s="59">
        <v>2.3572720281903832E-2</v>
      </c>
      <c r="F35" s="60">
        <v>2.4009565816537997E-2</v>
      </c>
      <c r="G35" s="58">
        <v>2.655140658250383E-2</v>
      </c>
      <c r="H35" s="59">
        <v>2.5736619890110137E-2</v>
      </c>
      <c r="I35" s="60">
        <v>2.5649501593769771E-2</v>
      </c>
      <c r="J35" s="58">
        <v>0.42822276200884951</v>
      </c>
      <c r="K35" s="59">
        <v>0.43814844040806988</v>
      </c>
      <c r="L35" s="60">
        <v>0.47410376816723582</v>
      </c>
      <c r="M35" s="61">
        <v>3.9755299266471482</v>
      </c>
      <c r="N35" s="62">
        <v>4.2270498222527415</v>
      </c>
      <c r="O35" s="63">
        <v>4.0082304700979883</v>
      </c>
      <c r="P35" s="98">
        <v>2.6300252945726248</v>
      </c>
      <c r="Q35" s="99">
        <v>2.6837387549946614</v>
      </c>
      <c r="R35" s="100">
        <v>2.8088956920134009</v>
      </c>
      <c r="S35" s="58">
        <v>7.7348931125390985E-2</v>
      </c>
      <c r="T35" s="59">
        <v>7.2796695095676212E-2</v>
      </c>
      <c r="U35" s="60">
        <v>7.2621038378594946E-2</v>
      </c>
      <c r="V35" s="38">
        <v>89174784</v>
      </c>
      <c r="W35" s="39">
        <v>98341643</v>
      </c>
      <c r="X35" s="40">
        <v>108553833</v>
      </c>
      <c r="Y35" s="58">
        <v>2.7984749304386476</v>
      </c>
      <c r="Z35" s="59">
        <v>2.4302616078703503</v>
      </c>
      <c r="AA35" s="60">
        <v>2.6565314688202668</v>
      </c>
      <c r="AB35" s="58">
        <v>0.87430230894103322</v>
      </c>
      <c r="AC35" s="59">
        <v>0.87927612078487172</v>
      </c>
      <c r="AD35" s="60">
        <v>0.86364140259890265</v>
      </c>
      <c r="AE35" s="38">
        <v>97922632</v>
      </c>
      <c r="AF35" s="39">
        <v>106413524</v>
      </c>
      <c r="AG35" s="40">
        <v>106564941</v>
      </c>
      <c r="AH35" s="38">
        <v>99962013</v>
      </c>
      <c r="AI35" s="39">
        <v>106367959</v>
      </c>
      <c r="AJ35" s="40">
        <v>111653028</v>
      </c>
      <c r="AK35" s="58">
        <v>0.67042943167975655</v>
      </c>
      <c r="AL35" s="59">
        <v>0.67162399126474115</v>
      </c>
      <c r="AM35" s="60">
        <v>0.67182775430081643</v>
      </c>
      <c r="AN35" s="58">
        <v>0.71254739845115989</v>
      </c>
      <c r="AO35" s="59">
        <v>0.71486220091614794</v>
      </c>
      <c r="AP35" s="60">
        <v>0.72088281840399926</v>
      </c>
      <c r="AQ35" s="58">
        <v>0.14124352850331962</v>
      </c>
      <c r="AR35" s="59">
        <v>0.14138242317660296</v>
      </c>
      <c r="AS35" s="60">
        <v>0.14019606890652159</v>
      </c>
      <c r="AT35" s="58">
        <v>0.10894550609220602</v>
      </c>
      <c r="AU35" s="59">
        <v>0.10644523511612988</v>
      </c>
      <c r="AV35" s="60">
        <v>0.10624121615675754</v>
      </c>
      <c r="AW35" s="58">
        <v>7.3978012875048196E-2</v>
      </c>
      <c r="AX35" s="59">
        <v>7.2317251484570313E-2</v>
      </c>
      <c r="AY35" s="60">
        <v>7.211350299121623E-2</v>
      </c>
      <c r="AZ35" s="58">
        <v>0.3573130653583147</v>
      </c>
      <c r="BA35" s="59">
        <v>0.3589999254419558</v>
      </c>
      <c r="BB35" s="60">
        <v>0.34386851525901724</v>
      </c>
      <c r="BC35" s="58">
        <v>0.66097382682567318</v>
      </c>
      <c r="BD35" s="59">
        <v>0.68370821567457751</v>
      </c>
      <c r="BE35" s="60">
        <v>0.73465685161052174</v>
      </c>
      <c r="BF35" s="38">
        <v>6052203.4245252656</v>
      </c>
      <c r="BG35" s="39">
        <v>6384191.8848614069</v>
      </c>
      <c r="BH35" s="40">
        <v>6349438.4449621439</v>
      </c>
      <c r="BI35" s="58">
        <v>0.18486796418939416</v>
      </c>
      <c r="BJ35" s="59">
        <v>0.17344969101772872</v>
      </c>
      <c r="BK35" s="60">
        <v>0.16402019291015144</v>
      </c>
      <c r="BL35" s="58">
        <v>0.37204547378747849</v>
      </c>
      <c r="BM35" s="59">
        <v>0.34653554752099197</v>
      </c>
      <c r="BN35" s="60">
        <v>0.31821903697423098</v>
      </c>
      <c r="BO35" s="58">
        <v>3.8430415624019919E-3</v>
      </c>
      <c r="BP35" s="59">
        <v>3.5953540418904493E-3</v>
      </c>
      <c r="BQ35" s="60">
        <v>3.2203982120613353E-3</v>
      </c>
      <c r="BR35" s="58">
        <v>0.98540599478042901</v>
      </c>
      <c r="BS35" s="59">
        <v>0.98697305944242186</v>
      </c>
      <c r="BT35" s="60">
        <v>0.98692719253980588</v>
      </c>
      <c r="BU35" s="38">
        <v>2177885710</v>
      </c>
      <c r="BV35" s="39">
        <v>2369233694</v>
      </c>
      <c r="BW35" s="40">
        <v>2452544932</v>
      </c>
      <c r="BX35" s="58">
        <v>0.49956675446514864</v>
      </c>
      <c r="BY35" s="59">
        <v>0.5552521570361133</v>
      </c>
      <c r="BZ35" s="60">
        <v>0.52380541826118876</v>
      </c>
      <c r="CA35" s="38">
        <v>1512756238</v>
      </c>
      <c r="CB35" s="39">
        <v>1673181057</v>
      </c>
      <c r="CC35" s="40">
        <v>1670952004</v>
      </c>
      <c r="CD35" s="38">
        <v>1468090538</v>
      </c>
      <c r="CE35" s="39">
        <v>1542772690</v>
      </c>
      <c r="CF35" s="40">
        <v>1627246502</v>
      </c>
      <c r="CG35" s="58">
        <v>1.605224383248353</v>
      </c>
      <c r="CH35" s="59">
        <v>1.4407641382198002</v>
      </c>
      <c r="CI35" s="60">
        <v>1.5827322314154724</v>
      </c>
      <c r="CJ35" s="98">
        <v>2.7977477486585842</v>
      </c>
      <c r="CK35" s="99">
        <v>2.8815114524418179</v>
      </c>
      <c r="CL35" s="100">
        <v>2.9984097848429956</v>
      </c>
      <c r="CM35" s="58">
        <v>1.0830057587190567</v>
      </c>
      <c r="CN35" s="59">
        <v>1.0759442817636573</v>
      </c>
      <c r="CO35" s="60">
        <v>1.05828030416017</v>
      </c>
      <c r="CP35" s="58">
        <v>0.73198234952226904</v>
      </c>
      <c r="CQ35" s="59">
        <v>0.7190214007871385</v>
      </c>
      <c r="CR35" s="60">
        <v>0.74046201947058587</v>
      </c>
      <c r="CS35" s="58">
        <v>0.64860141115610237</v>
      </c>
      <c r="CT35" s="59">
        <v>0.62283945782153538</v>
      </c>
      <c r="CU35" s="60">
        <v>0.65396527779872582</v>
      </c>
      <c r="CV35" s="38">
        <v>4126386</v>
      </c>
      <c r="CW35" s="39">
        <v>3619164</v>
      </c>
      <c r="CX35" s="40">
        <v>4909593</v>
      </c>
      <c r="CY35" s="98">
        <v>1.6691075222086993</v>
      </c>
      <c r="CZ35" s="99">
        <v>1.655795087766319</v>
      </c>
      <c r="DA35" s="100">
        <v>1.6526112232363774</v>
      </c>
      <c r="DB35" s="98">
        <v>1.886009242093289</v>
      </c>
      <c r="DC35" s="99">
        <v>1.9526013031497524</v>
      </c>
      <c r="DD35" s="100">
        <v>1.9428919839797816</v>
      </c>
      <c r="DE35" s="58">
        <v>0.70271445285198542</v>
      </c>
      <c r="DF35" s="59">
        <v>0.7016811629839983</v>
      </c>
      <c r="DG35" s="60">
        <v>0.70505478175006153</v>
      </c>
      <c r="DH35" s="58">
        <v>1.5539722521832422E-2</v>
      </c>
      <c r="DI35" s="59">
        <v>1.3039903380737013E-2</v>
      </c>
      <c r="DJ35" s="60">
        <v>1.2736686916665447E-2</v>
      </c>
    </row>
    <row r="36" spans="1:114" x14ac:dyDescent="0.4">
      <c r="A36" s="56" t="s">
        <v>115</v>
      </c>
      <c r="B36" s="194" t="s">
        <v>125</v>
      </c>
      <c r="C36" s="89" t="s">
        <v>175</v>
      </c>
      <c r="D36" s="65">
        <v>57</v>
      </c>
      <c r="E36" s="66">
        <v>52</v>
      </c>
      <c r="F36" s="67">
        <v>59</v>
      </c>
      <c r="G36" s="65">
        <v>57</v>
      </c>
      <c r="H36" s="66">
        <v>52</v>
      </c>
      <c r="I36" s="67">
        <v>59</v>
      </c>
      <c r="J36" s="65">
        <v>57</v>
      </c>
      <c r="K36" s="66">
        <v>52</v>
      </c>
      <c r="L36" s="67">
        <v>59</v>
      </c>
      <c r="M36" s="68">
        <v>57</v>
      </c>
      <c r="N36" s="69">
        <v>52</v>
      </c>
      <c r="O36" s="70">
        <v>59</v>
      </c>
      <c r="P36" s="65">
        <v>57</v>
      </c>
      <c r="Q36" s="66">
        <v>52</v>
      </c>
      <c r="R36" s="67">
        <v>59</v>
      </c>
      <c r="S36" s="65">
        <v>57</v>
      </c>
      <c r="T36" s="66">
        <v>52</v>
      </c>
      <c r="U36" s="67">
        <v>59</v>
      </c>
      <c r="V36" s="65">
        <v>57</v>
      </c>
      <c r="W36" s="66">
        <v>52</v>
      </c>
      <c r="X36" s="67">
        <v>59</v>
      </c>
      <c r="Y36" s="65">
        <v>57</v>
      </c>
      <c r="Z36" s="66">
        <v>52</v>
      </c>
      <c r="AA36" s="67">
        <v>59</v>
      </c>
      <c r="AB36" s="65">
        <v>57</v>
      </c>
      <c r="AC36" s="66">
        <v>52</v>
      </c>
      <c r="AD36" s="67">
        <v>59</v>
      </c>
      <c r="AE36" s="65">
        <v>57</v>
      </c>
      <c r="AF36" s="66">
        <v>52</v>
      </c>
      <c r="AG36" s="67">
        <v>59</v>
      </c>
      <c r="AH36" s="65">
        <v>57</v>
      </c>
      <c r="AI36" s="66">
        <v>52</v>
      </c>
      <c r="AJ36" s="67">
        <v>59</v>
      </c>
      <c r="AK36" s="65">
        <v>57</v>
      </c>
      <c r="AL36" s="66">
        <v>52</v>
      </c>
      <c r="AM36" s="67">
        <v>59</v>
      </c>
      <c r="AN36" s="65">
        <v>57</v>
      </c>
      <c r="AO36" s="66">
        <v>52</v>
      </c>
      <c r="AP36" s="67">
        <v>59</v>
      </c>
      <c r="AQ36" s="65">
        <v>57</v>
      </c>
      <c r="AR36" s="66">
        <v>52</v>
      </c>
      <c r="AS36" s="67">
        <v>59</v>
      </c>
      <c r="AT36" s="65">
        <v>57</v>
      </c>
      <c r="AU36" s="66">
        <v>52</v>
      </c>
      <c r="AV36" s="67">
        <v>59</v>
      </c>
      <c r="AW36" s="65">
        <v>57</v>
      </c>
      <c r="AX36" s="66">
        <v>52</v>
      </c>
      <c r="AY36" s="67">
        <v>59</v>
      </c>
      <c r="AZ36" s="65">
        <v>57</v>
      </c>
      <c r="BA36" s="66">
        <v>52</v>
      </c>
      <c r="BB36" s="67">
        <v>59</v>
      </c>
      <c r="BC36" s="65">
        <v>57</v>
      </c>
      <c r="BD36" s="66">
        <v>52</v>
      </c>
      <c r="BE36" s="67">
        <v>59</v>
      </c>
      <c r="BF36" s="65">
        <v>57</v>
      </c>
      <c r="BG36" s="66">
        <v>52</v>
      </c>
      <c r="BH36" s="67">
        <v>59</v>
      </c>
      <c r="BI36" s="65">
        <v>57</v>
      </c>
      <c r="BJ36" s="66">
        <v>52</v>
      </c>
      <c r="BK36" s="67">
        <v>59</v>
      </c>
      <c r="BL36" s="65">
        <v>57</v>
      </c>
      <c r="BM36" s="66">
        <v>52</v>
      </c>
      <c r="BN36" s="67">
        <v>59</v>
      </c>
      <c r="BO36" s="65">
        <v>57</v>
      </c>
      <c r="BP36" s="66">
        <v>52</v>
      </c>
      <c r="BQ36" s="67">
        <v>59</v>
      </c>
      <c r="BR36" s="65">
        <v>57</v>
      </c>
      <c r="BS36" s="66">
        <v>52</v>
      </c>
      <c r="BT36" s="67">
        <v>59</v>
      </c>
      <c r="BU36" s="65">
        <v>57</v>
      </c>
      <c r="BV36" s="66">
        <v>52</v>
      </c>
      <c r="BW36" s="67">
        <v>59</v>
      </c>
      <c r="BX36" s="65">
        <v>57</v>
      </c>
      <c r="BY36" s="66">
        <v>52</v>
      </c>
      <c r="BZ36" s="67">
        <v>59</v>
      </c>
      <c r="CA36" s="65">
        <v>57</v>
      </c>
      <c r="CB36" s="66">
        <v>52</v>
      </c>
      <c r="CC36" s="67">
        <v>59</v>
      </c>
      <c r="CD36" s="65">
        <v>57</v>
      </c>
      <c r="CE36" s="66">
        <v>52</v>
      </c>
      <c r="CF36" s="67">
        <v>59</v>
      </c>
      <c r="CG36" s="65">
        <v>57</v>
      </c>
      <c r="CH36" s="66">
        <v>52</v>
      </c>
      <c r="CI36" s="67">
        <v>59</v>
      </c>
      <c r="CJ36" s="65">
        <v>57</v>
      </c>
      <c r="CK36" s="66">
        <v>52</v>
      </c>
      <c r="CL36" s="67">
        <v>59</v>
      </c>
      <c r="CM36" s="65">
        <v>57</v>
      </c>
      <c r="CN36" s="66">
        <v>52</v>
      </c>
      <c r="CO36" s="67">
        <v>59</v>
      </c>
      <c r="CP36" s="65">
        <v>57</v>
      </c>
      <c r="CQ36" s="66">
        <v>52</v>
      </c>
      <c r="CR36" s="67">
        <v>59</v>
      </c>
      <c r="CS36" s="65">
        <v>57</v>
      </c>
      <c r="CT36" s="66">
        <v>52</v>
      </c>
      <c r="CU36" s="67">
        <v>59</v>
      </c>
      <c r="CV36" s="65">
        <v>57</v>
      </c>
      <c r="CW36" s="66">
        <v>52</v>
      </c>
      <c r="CX36" s="67">
        <v>59</v>
      </c>
      <c r="CY36" s="65">
        <v>57</v>
      </c>
      <c r="CZ36" s="66">
        <v>52</v>
      </c>
      <c r="DA36" s="67">
        <v>59</v>
      </c>
      <c r="DB36" s="65">
        <v>57</v>
      </c>
      <c r="DC36" s="66">
        <v>52</v>
      </c>
      <c r="DD36" s="67">
        <v>59</v>
      </c>
      <c r="DE36" s="65">
        <v>57</v>
      </c>
      <c r="DF36" s="66">
        <v>52</v>
      </c>
      <c r="DG36" s="67">
        <v>59</v>
      </c>
      <c r="DH36" s="65">
        <v>57</v>
      </c>
      <c r="DI36" s="66">
        <v>52</v>
      </c>
      <c r="DJ36" s="67">
        <v>59</v>
      </c>
    </row>
    <row r="37" spans="1:114" x14ac:dyDescent="0.4">
      <c r="A37" s="56"/>
      <c r="B37" s="195"/>
      <c r="C37" s="86" t="s">
        <v>86</v>
      </c>
      <c r="D37" s="32">
        <v>9.9611944977899027E-3</v>
      </c>
      <c r="E37" s="33">
        <v>1.0969550255228564E-2</v>
      </c>
      <c r="F37" s="34">
        <v>8.6675020767180838E-3</v>
      </c>
      <c r="G37" s="32">
        <v>8.3357582156317767E-3</v>
      </c>
      <c r="H37" s="33">
        <v>1.4721433608224045E-2</v>
      </c>
      <c r="I37" s="34">
        <v>1.3330327634586563E-2</v>
      </c>
      <c r="J37" s="32">
        <v>0.71230608811865515</v>
      </c>
      <c r="K37" s="33">
        <v>0.79437748542441289</v>
      </c>
      <c r="L37" s="34">
        <v>0.80804255524946822</v>
      </c>
      <c r="M37" s="111">
        <v>5.4417342335215713</v>
      </c>
      <c r="N37" s="112">
        <v>5.3497649280120436</v>
      </c>
      <c r="O37" s="113">
        <v>5.1836276888011295</v>
      </c>
      <c r="P37" s="98">
        <v>2.3876921080513345</v>
      </c>
      <c r="Q37" s="99">
        <v>2.549545626674516</v>
      </c>
      <c r="R37" s="100">
        <v>2.5134610689210262</v>
      </c>
      <c r="S37" s="32">
        <v>6.7450001286283964E-2</v>
      </c>
      <c r="T37" s="33">
        <v>6.6808511506974574E-2</v>
      </c>
      <c r="U37" s="34">
        <v>6.9426322890721343E-2</v>
      </c>
      <c r="V37" s="35">
        <v>38486056.210526317</v>
      </c>
      <c r="W37" s="36">
        <v>191181270.76923078</v>
      </c>
      <c r="X37" s="37">
        <v>281697066.06779659</v>
      </c>
      <c r="Y37" s="32">
        <v>1.9530445401724703</v>
      </c>
      <c r="Z37" s="33">
        <v>1.9206732402719155</v>
      </c>
      <c r="AA37" s="34">
        <v>1.8990543853665021</v>
      </c>
      <c r="AB37" s="32">
        <v>0.86466184152304604</v>
      </c>
      <c r="AC37" s="33">
        <v>0.86855588791764271</v>
      </c>
      <c r="AD37" s="34">
        <v>0.86986471253139486</v>
      </c>
      <c r="AE37" s="35">
        <v>221355358.21052632</v>
      </c>
      <c r="AF37" s="36">
        <v>265687471.80769232</v>
      </c>
      <c r="AG37" s="37">
        <v>199437152.96610171</v>
      </c>
      <c r="AH37" s="35">
        <v>185235289.42105263</v>
      </c>
      <c r="AI37" s="36">
        <v>356559784.65384614</v>
      </c>
      <c r="AJ37" s="37">
        <v>306727655.55932206</v>
      </c>
      <c r="AK37" s="32">
        <v>0.5877320643472298</v>
      </c>
      <c r="AL37" s="33">
        <v>0.58635567112904563</v>
      </c>
      <c r="AM37" s="34">
        <v>0.5899293268293978</v>
      </c>
      <c r="AN37" s="32">
        <v>0.63126737729458271</v>
      </c>
      <c r="AO37" s="33">
        <v>0.62957069855956915</v>
      </c>
      <c r="AP37" s="34">
        <v>0.6350785100739138</v>
      </c>
      <c r="AQ37" s="32">
        <v>0.23906908883976158</v>
      </c>
      <c r="AR37" s="33">
        <v>0.24007664846123122</v>
      </c>
      <c r="AS37" s="34">
        <v>0.23563767266175584</v>
      </c>
      <c r="AT37" s="32">
        <v>0.10681500681404177</v>
      </c>
      <c r="AU37" s="33">
        <v>0.10658141907370583</v>
      </c>
      <c r="AV37" s="34">
        <v>0.10909201863514557</v>
      </c>
      <c r="AW37" s="32">
        <v>6.0675987065332344E-2</v>
      </c>
      <c r="AX37" s="33">
        <v>6.061242112432897E-2</v>
      </c>
      <c r="AY37" s="34">
        <v>6.0975503157234365E-2</v>
      </c>
      <c r="AZ37" s="32">
        <v>0.19938832810019227</v>
      </c>
      <c r="BA37" s="33">
        <v>0.19118274401639218</v>
      </c>
      <c r="BB37" s="34">
        <v>0.18709778815702183</v>
      </c>
      <c r="BC37" s="32">
        <v>1.0849221391117676</v>
      </c>
      <c r="BD37" s="33">
        <v>0.84387135951995706</v>
      </c>
      <c r="BE37" s="34">
        <v>0.86654006134336359</v>
      </c>
      <c r="BF37" s="35">
        <v>5195790.2125803884</v>
      </c>
      <c r="BG37" s="36">
        <v>9420958.4454362579</v>
      </c>
      <c r="BH37" s="37">
        <v>9352575.5564281847</v>
      </c>
      <c r="BI37" s="32">
        <v>0.22694707589478588</v>
      </c>
      <c r="BJ37" s="33">
        <v>0.22072335721403771</v>
      </c>
      <c r="BK37" s="34">
        <v>0.22750811004693164</v>
      </c>
      <c r="BL37" s="32">
        <v>0.36966903613712221</v>
      </c>
      <c r="BM37" s="33">
        <v>0.36011368847245023</v>
      </c>
      <c r="BN37" s="34">
        <v>0.36305946334757988</v>
      </c>
      <c r="BO37" s="32">
        <v>3.5998281208052584E-3</v>
      </c>
      <c r="BP37" s="33">
        <v>2.9571878213254642E-3</v>
      </c>
      <c r="BQ37" s="34">
        <v>3.0353129844344997E-3</v>
      </c>
      <c r="BR37" s="32">
        <v>0.98117778674914391</v>
      </c>
      <c r="BS37" s="33">
        <v>0.98148660852798608</v>
      </c>
      <c r="BT37" s="34">
        <v>0.97709292440689821</v>
      </c>
      <c r="BU37" s="35">
        <v>9686206799.9298248</v>
      </c>
      <c r="BV37" s="36">
        <v>11638026389.115385</v>
      </c>
      <c r="BW37" s="37">
        <v>10285683166.237288</v>
      </c>
      <c r="BX37" s="32">
        <v>0.73780338552165958</v>
      </c>
      <c r="BY37" s="33">
        <v>0.81569503972047508</v>
      </c>
      <c r="BZ37" s="34">
        <v>0.82487187721858501</v>
      </c>
      <c r="CA37" s="35">
        <v>7550528003.9298248</v>
      </c>
      <c r="CB37" s="36">
        <v>8242093782.9230766</v>
      </c>
      <c r="CC37" s="37">
        <v>7706546547.1694918</v>
      </c>
      <c r="CD37" s="38">
        <v>7043377919.5087719</v>
      </c>
      <c r="CE37" s="39">
        <v>7604881870.0576925</v>
      </c>
      <c r="CF37" s="40">
        <v>6824667866</v>
      </c>
      <c r="CG37" s="32">
        <v>0.98214550106915166</v>
      </c>
      <c r="CH37" s="33">
        <v>1.0419015615746223</v>
      </c>
      <c r="CI37" s="34">
        <v>1.0380260732072295</v>
      </c>
      <c r="CJ37" s="98">
        <v>2.5422157963772669</v>
      </c>
      <c r="CK37" s="99">
        <v>2.7115579143754824</v>
      </c>
      <c r="CL37" s="100">
        <v>2.6773281400967903</v>
      </c>
      <c r="CM37" s="32">
        <v>1.4554829894881989</v>
      </c>
      <c r="CN37" s="33">
        <v>1.4455452953892789</v>
      </c>
      <c r="CO37" s="34">
        <v>1.4641287305811412</v>
      </c>
      <c r="CP37" s="32">
        <v>0.52016428635645551</v>
      </c>
      <c r="CQ37" s="33">
        <v>0.52571271877633008</v>
      </c>
      <c r="CR37" s="34">
        <v>0.51899398513635819</v>
      </c>
      <c r="CS37" s="32">
        <v>0.44580015544096846</v>
      </c>
      <c r="CT37" s="33">
        <v>0.45345206217259626</v>
      </c>
      <c r="CU37" s="34">
        <v>0.44479599596455627</v>
      </c>
      <c r="CV37" s="35">
        <v>-36120068.789473683</v>
      </c>
      <c r="CW37" s="36">
        <v>90872312.84615384</v>
      </c>
      <c r="CX37" s="37">
        <v>107290502.59322034</v>
      </c>
      <c r="CY37" s="98">
        <v>1.7905784540390894</v>
      </c>
      <c r="CZ37" s="99">
        <v>1.7667224720578405</v>
      </c>
      <c r="DA37" s="100">
        <v>1.7199272403843175</v>
      </c>
      <c r="DB37" s="98">
        <v>2.6588962595134316</v>
      </c>
      <c r="DC37" s="99">
        <v>2.6968885458139105</v>
      </c>
      <c r="DD37" s="100">
        <v>2.6310176031078321</v>
      </c>
      <c r="DE37" s="32">
        <v>0.60543630269916626</v>
      </c>
      <c r="DF37" s="33">
        <v>0.60426883746438864</v>
      </c>
      <c r="DG37" s="34">
        <v>0.60566055907446825</v>
      </c>
      <c r="DH37" s="32">
        <v>5.1174855545700858E-3</v>
      </c>
      <c r="DI37" s="33">
        <v>9.0231622763191962E-3</v>
      </c>
      <c r="DJ37" s="34">
        <v>8.3533358929353194E-3</v>
      </c>
    </row>
    <row r="38" spans="1:114" x14ac:dyDescent="0.4">
      <c r="A38" s="56" t="s">
        <v>115</v>
      </c>
      <c r="B38" s="196"/>
      <c r="C38" s="90" t="s">
        <v>87</v>
      </c>
      <c r="D38" s="72">
        <v>1.60908804090781E-2</v>
      </c>
      <c r="E38" s="73">
        <v>2.4052961112649943E-2</v>
      </c>
      <c r="F38" s="74">
        <v>1.8228974375212825E-2</v>
      </c>
      <c r="G38" s="72">
        <v>1.9052134642109992E-2</v>
      </c>
      <c r="H38" s="73">
        <v>2.8172810890634052E-2</v>
      </c>
      <c r="I38" s="74">
        <v>2.0019424525156385E-2</v>
      </c>
      <c r="J38" s="72">
        <v>0.39040735669764492</v>
      </c>
      <c r="K38" s="73">
        <v>0.43685643620393877</v>
      </c>
      <c r="L38" s="74">
        <v>0.44912696349807579</v>
      </c>
      <c r="M38" s="114">
        <v>4.2968733321052373</v>
      </c>
      <c r="N38" s="115">
        <v>3.6030192816902051</v>
      </c>
      <c r="O38" s="116">
        <v>4.3663083783040193</v>
      </c>
      <c r="P38" s="108">
        <v>2.095969810839573</v>
      </c>
      <c r="Q38" s="109">
        <v>2.2126343489678399</v>
      </c>
      <c r="R38" s="110">
        <v>2.307194426805439</v>
      </c>
      <c r="S38" s="72">
        <v>6.3377640722456274E-2</v>
      </c>
      <c r="T38" s="73">
        <v>6.7917687214612291E-2</v>
      </c>
      <c r="U38" s="74">
        <v>6.439491786920036E-2</v>
      </c>
      <c r="V38" s="75">
        <v>136953271</v>
      </c>
      <c r="W38" s="76">
        <v>141298747.5</v>
      </c>
      <c r="X38" s="77">
        <v>180520210</v>
      </c>
      <c r="Y38" s="72">
        <v>2.2457315962513085</v>
      </c>
      <c r="Z38" s="73">
        <v>2.1858306025219845</v>
      </c>
      <c r="AA38" s="74">
        <v>2.0220137312929345</v>
      </c>
      <c r="AB38" s="72">
        <v>0.8833562992832249</v>
      </c>
      <c r="AC38" s="73">
        <v>0.8837278884620996</v>
      </c>
      <c r="AD38" s="74">
        <v>0.88871113208729846</v>
      </c>
      <c r="AE38" s="75">
        <v>80790500</v>
      </c>
      <c r="AF38" s="76">
        <v>171584830</v>
      </c>
      <c r="AG38" s="77">
        <v>180749284</v>
      </c>
      <c r="AH38" s="75">
        <v>120769307</v>
      </c>
      <c r="AI38" s="76">
        <v>216797165</v>
      </c>
      <c r="AJ38" s="77">
        <v>184571591</v>
      </c>
      <c r="AK38" s="72">
        <v>0.67111479282159725</v>
      </c>
      <c r="AL38" s="73">
        <v>0.66059729307934822</v>
      </c>
      <c r="AM38" s="74">
        <v>0.65155259454576619</v>
      </c>
      <c r="AN38" s="72">
        <v>0.71484304945987442</v>
      </c>
      <c r="AO38" s="73">
        <v>0.72268563708364919</v>
      </c>
      <c r="AP38" s="74">
        <v>0.70220396169087329</v>
      </c>
      <c r="AQ38" s="72">
        <v>0.14527180293937861</v>
      </c>
      <c r="AR38" s="73">
        <v>0.14379666866846069</v>
      </c>
      <c r="AS38" s="74">
        <v>0.14341901520757147</v>
      </c>
      <c r="AT38" s="72">
        <v>0.11364021610007502</v>
      </c>
      <c r="AU38" s="73">
        <v>0.1129655892200678</v>
      </c>
      <c r="AV38" s="74">
        <v>0.11844304076680962</v>
      </c>
      <c r="AW38" s="72">
        <v>6.2627751752553681E-2</v>
      </c>
      <c r="AX38" s="73">
        <v>6.3355087356943049E-2</v>
      </c>
      <c r="AY38" s="74">
        <v>6.3100561904908647E-2</v>
      </c>
      <c r="AZ38" s="72">
        <v>0.38772355409738352</v>
      </c>
      <c r="BA38" s="73">
        <v>0.35886122118277231</v>
      </c>
      <c r="BB38" s="74">
        <v>0.3441205011004087</v>
      </c>
      <c r="BC38" s="72">
        <v>0.89524246930843998</v>
      </c>
      <c r="BD38" s="73">
        <v>0.8424866337329866</v>
      </c>
      <c r="BE38" s="74">
        <v>0.8406326785018895</v>
      </c>
      <c r="BF38" s="75">
        <v>5819480.2963947309</v>
      </c>
      <c r="BG38" s="76">
        <v>6321592.0454163812</v>
      </c>
      <c r="BH38" s="77">
        <v>6339668.5108267721</v>
      </c>
      <c r="BI38" s="72">
        <v>0.18585075863495518</v>
      </c>
      <c r="BJ38" s="73">
        <v>0.13155165014369724</v>
      </c>
      <c r="BK38" s="74">
        <v>0.1671127480430977</v>
      </c>
      <c r="BL38" s="72">
        <v>0.31686563397269302</v>
      </c>
      <c r="BM38" s="73">
        <v>0.27721305029986015</v>
      </c>
      <c r="BN38" s="74">
        <v>0.32253557451551368</v>
      </c>
      <c r="BO38" s="72">
        <v>3.3061786504014574E-3</v>
      </c>
      <c r="BP38" s="73">
        <v>2.7144777623741415E-3</v>
      </c>
      <c r="BQ38" s="74">
        <v>2.6881163544444499E-3</v>
      </c>
      <c r="BR38" s="72">
        <v>0.98434891611757369</v>
      </c>
      <c r="BS38" s="73">
        <v>0.98421263402871229</v>
      </c>
      <c r="BT38" s="74">
        <v>0.98435282834025195</v>
      </c>
      <c r="BU38" s="75">
        <v>4159530402</v>
      </c>
      <c r="BV38" s="76">
        <v>4841011382.5</v>
      </c>
      <c r="BW38" s="77">
        <v>4278764933</v>
      </c>
      <c r="BX38" s="72">
        <v>0.48503719610426527</v>
      </c>
      <c r="BY38" s="73">
        <v>0.44623776629043665</v>
      </c>
      <c r="BZ38" s="74">
        <v>0.50989712915475616</v>
      </c>
      <c r="CA38" s="75">
        <v>2659813159</v>
      </c>
      <c r="CB38" s="76">
        <v>3148294763.5</v>
      </c>
      <c r="CC38" s="77">
        <v>3190153478</v>
      </c>
      <c r="CD38" s="75">
        <v>2599347651</v>
      </c>
      <c r="CE38" s="76">
        <v>3142832011</v>
      </c>
      <c r="CF38" s="77">
        <v>2972539370</v>
      </c>
      <c r="CG38" s="72">
        <v>1.0892270442866832</v>
      </c>
      <c r="CH38" s="73">
        <v>1.0907291129543388</v>
      </c>
      <c r="CI38" s="74">
        <v>1.1987446780276667</v>
      </c>
      <c r="CJ38" s="108">
        <v>2.2901328515012076</v>
      </c>
      <c r="CK38" s="109">
        <v>2.3429976826841656</v>
      </c>
      <c r="CL38" s="110">
        <v>2.439244275716371</v>
      </c>
      <c r="CM38" s="72">
        <v>1.0416041874186563</v>
      </c>
      <c r="CN38" s="73">
        <v>1.0550413264675964</v>
      </c>
      <c r="CO38" s="74">
        <v>1.0606789581362019</v>
      </c>
      <c r="CP38" s="72">
        <v>0.71699655553781205</v>
      </c>
      <c r="CQ38" s="73">
        <v>0.74735156293858329</v>
      </c>
      <c r="CR38" s="74">
        <v>0.71189458017883134</v>
      </c>
      <c r="CS38" s="72">
        <v>0.65331857696918372</v>
      </c>
      <c r="CT38" s="73">
        <v>0.65317500714127674</v>
      </c>
      <c r="CU38" s="74">
        <v>0.63446603644810717</v>
      </c>
      <c r="CV38" s="75">
        <v>11263022</v>
      </c>
      <c r="CW38" s="76">
        <v>16224669.5</v>
      </c>
      <c r="CX38" s="77">
        <v>9236444</v>
      </c>
      <c r="CY38" s="108">
        <v>1.7188976196263066</v>
      </c>
      <c r="CZ38" s="109">
        <v>1.7288478660934838</v>
      </c>
      <c r="DA38" s="110">
        <v>1.690662438564736</v>
      </c>
      <c r="DB38" s="108">
        <v>2.1140197090635033</v>
      </c>
      <c r="DC38" s="109">
        <v>2.3542527748200981</v>
      </c>
      <c r="DD38" s="110">
        <v>2.1585834864495568</v>
      </c>
      <c r="DE38" s="72">
        <v>0.70451758678397791</v>
      </c>
      <c r="DF38" s="73">
        <v>0.69967653530088747</v>
      </c>
      <c r="DG38" s="74">
        <v>0.69505044441130392</v>
      </c>
      <c r="DH38" s="72">
        <v>9.94686998970137E-3</v>
      </c>
      <c r="DI38" s="73">
        <v>1.3671726452769132E-2</v>
      </c>
      <c r="DJ38" s="74">
        <v>1.1363598494011713E-2</v>
      </c>
    </row>
    <row r="39" spans="1:114" ht="6" customHeight="1" x14ac:dyDescent="0.4">
      <c r="A39" s="56"/>
      <c r="B39" s="78"/>
      <c r="D39" s="79"/>
      <c r="E39" s="79"/>
      <c r="F39" s="79"/>
      <c r="G39" s="79"/>
      <c r="H39" s="79"/>
      <c r="I39" s="79"/>
      <c r="J39" s="79"/>
      <c r="K39" s="79"/>
      <c r="L39" s="79"/>
      <c r="M39" s="82"/>
      <c r="N39" s="82"/>
      <c r="O39" s="82"/>
      <c r="P39" s="81"/>
      <c r="Q39" s="81"/>
      <c r="R39" s="81"/>
      <c r="S39" s="79"/>
      <c r="T39" s="79"/>
      <c r="U39" s="79"/>
      <c r="V39" s="80"/>
      <c r="W39" s="80"/>
      <c r="X39" s="80"/>
      <c r="Y39" s="79"/>
      <c r="Z39" s="79"/>
      <c r="AA39" s="79"/>
      <c r="AB39" s="79"/>
      <c r="AC39" s="79"/>
      <c r="AD39" s="79"/>
      <c r="AE39" s="80"/>
      <c r="AF39" s="80"/>
      <c r="AG39" s="80"/>
      <c r="AH39" s="80"/>
      <c r="AI39" s="80"/>
      <c r="AJ39" s="80"/>
      <c r="AK39" s="79"/>
      <c r="AL39" s="79"/>
      <c r="AM39" s="79"/>
      <c r="AN39" s="79"/>
      <c r="AO39" s="79"/>
      <c r="AP39" s="79"/>
      <c r="AQ39" s="79"/>
      <c r="AR39" s="79"/>
      <c r="AS39" s="79"/>
      <c r="AT39" s="79"/>
      <c r="AU39" s="79"/>
      <c r="AV39" s="79"/>
      <c r="AW39" s="79"/>
      <c r="AX39" s="79"/>
      <c r="AY39" s="79"/>
      <c r="AZ39" s="79"/>
      <c r="BA39" s="79"/>
      <c r="BB39" s="79"/>
      <c r="BC39" s="79"/>
      <c r="BD39" s="79"/>
      <c r="BE39" s="79"/>
      <c r="BF39" s="80"/>
      <c r="BG39" s="80"/>
      <c r="BH39" s="80"/>
      <c r="BI39" s="79"/>
      <c r="BJ39" s="79"/>
      <c r="BK39" s="79"/>
      <c r="BL39" s="79"/>
      <c r="BM39" s="79"/>
      <c r="BN39" s="79"/>
      <c r="BO39" s="79"/>
      <c r="BP39" s="79"/>
      <c r="BQ39" s="79"/>
      <c r="BR39" s="79"/>
      <c r="BS39" s="79"/>
      <c r="BT39" s="79"/>
      <c r="BU39" s="80"/>
      <c r="BV39" s="80"/>
      <c r="BW39" s="80"/>
      <c r="BX39" s="79"/>
      <c r="BY39" s="79"/>
      <c r="BZ39" s="79"/>
      <c r="CA39" s="80"/>
      <c r="CB39" s="80"/>
      <c r="CC39" s="80"/>
      <c r="CD39" s="80"/>
      <c r="CE39" s="80"/>
      <c r="CF39" s="80"/>
      <c r="CG39" s="79"/>
      <c r="CH39" s="79"/>
      <c r="CI39" s="79"/>
      <c r="CJ39" s="81"/>
      <c r="CK39" s="81"/>
      <c r="CL39" s="81"/>
      <c r="CM39" s="79"/>
      <c r="CN39" s="79"/>
      <c r="CO39" s="79"/>
      <c r="CP39" s="79"/>
      <c r="CQ39" s="79"/>
      <c r="CR39" s="79"/>
      <c r="CS39" s="79"/>
      <c r="CT39" s="79"/>
      <c r="CU39" s="79"/>
      <c r="CV39" s="80"/>
      <c r="CW39" s="80"/>
      <c r="CX39" s="80"/>
      <c r="CY39" s="81"/>
      <c r="CZ39" s="81"/>
      <c r="DA39" s="81"/>
      <c r="DB39" s="81"/>
      <c r="DC39" s="81"/>
      <c r="DD39" s="81"/>
      <c r="DE39" s="79"/>
      <c r="DF39" s="79"/>
      <c r="DG39" s="79"/>
      <c r="DH39" s="79"/>
      <c r="DI39" s="79"/>
      <c r="DJ39" s="79"/>
    </row>
    <row r="40" spans="1:114" x14ac:dyDescent="0.4">
      <c r="AZ40" s="186" t="s">
        <v>216</v>
      </c>
      <c r="BA40" s="186"/>
      <c r="BB40" s="186"/>
      <c r="BC40" s="186"/>
      <c r="BD40" s="186"/>
      <c r="BE40" s="186"/>
      <c r="BF40" s="186"/>
      <c r="BG40" s="186"/>
      <c r="BH40" s="186"/>
      <c r="BI40" s="186"/>
      <c r="BJ40" s="186"/>
      <c r="BK40" s="186"/>
    </row>
    <row r="41" spans="1:114" x14ac:dyDescent="0.4">
      <c r="AZ41" s="186"/>
      <c r="BA41" s="186"/>
      <c r="BB41" s="186"/>
      <c r="BC41" s="186"/>
      <c r="BD41" s="186"/>
      <c r="BE41" s="186"/>
      <c r="BF41" s="186"/>
      <c r="BG41" s="186"/>
      <c r="BH41" s="186"/>
      <c r="BI41" s="186"/>
      <c r="BJ41" s="186"/>
      <c r="BK41" s="186"/>
    </row>
    <row r="42" spans="1:114" ht="7.9" customHeight="1" x14ac:dyDescent="0.4">
      <c r="AZ42" s="95"/>
      <c r="BA42" s="95"/>
      <c r="BB42" s="95"/>
      <c r="BC42" s="95"/>
      <c r="BD42" s="95"/>
      <c r="BE42" s="95"/>
      <c r="BF42" s="95"/>
      <c r="BG42" s="95"/>
      <c r="BH42" s="95"/>
      <c r="BI42" s="95"/>
      <c r="BJ42" s="95"/>
      <c r="BK42" s="95"/>
    </row>
    <row r="43" spans="1:114" x14ac:dyDescent="0.4">
      <c r="AZ43" s="186" t="s">
        <v>217</v>
      </c>
      <c r="BA43" s="217"/>
      <c r="BB43" s="217"/>
      <c r="BC43" s="217"/>
      <c r="BD43" s="217"/>
      <c r="BE43" s="217"/>
      <c r="BF43" s="217"/>
      <c r="BG43" s="217"/>
      <c r="BH43" s="217"/>
      <c r="BI43" s="217"/>
      <c r="BJ43" s="217"/>
      <c r="BK43" s="217"/>
    </row>
    <row r="44" spans="1:114" x14ac:dyDescent="0.4">
      <c r="AZ44" s="217"/>
      <c r="BA44" s="217"/>
      <c r="BB44" s="217"/>
      <c r="BC44" s="217"/>
      <c r="BD44" s="217"/>
      <c r="BE44" s="217"/>
      <c r="BF44" s="217"/>
      <c r="BG44" s="217"/>
      <c r="BH44" s="217"/>
      <c r="BI44" s="217"/>
      <c r="BJ44" s="217"/>
      <c r="BK44" s="217"/>
    </row>
    <row r="45" spans="1:114" ht="7.9" customHeight="1" x14ac:dyDescent="0.4">
      <c r="AZ45" s="107"/>
      <c r="BA45" s="107"/>
      <c r="BB45" s="107"/>
      <c r="BC45" s="107"/>
      <c r="BD45" s="107"/>
      <c r="BE45" s="107"/>
      <c r="BF45" s="107"/>
      <c r="BG45" s="107"/>
      <c r="BH45" s="107"/>
      <c r="BI45" s="107"/>
      <c r="BJ45" s="107"/>
      <c r="BK45" s="107"/>
    </row>
    <row r="46" spans="1:114" x14ac:dyDescent="0.4">
      <c r="AZ46" s="186" t="s">
        <v>218</v>
      </c>
      <c r="BA46" s="217"/>
      <c r="BB46" s="217"/>
      <c r="BC46" s="217"/>
      <c r="BD46" s="217"/>
      <c r="BE46" s="217"/>
      <c r="BF46" s="217"/>
      <c r="BG46" s="217"/>
      <c r="BH46" s="217"/>
      <c r="BI46" s="217"/>
      <c r="BJ46" s="217"/>
      <c r="BK46" s="217"/>
    </row>
    <row r="47" spans="1:114" x14ac:dyDescent="0.4">
      <c r="AZ47" s="217"/>
      <c r="BA47" s="217"/>
      <c r="BB47" s="217"/>
      <c r="BC47" s="217"/>
      <c r="BD47" s="217"/>
      <c r="BE47" s="217"/>
      <c r="BF47" s="217"/>
      <c r="BG47" s="217"/>
      <c r="BH47" s="217"/>
      <c r="BI47" s="217"/>
      <c r="BJ47" s="217"/>
      <c r="BK47" s="217"/>
    </row>
  </sheetData>
  <sheetProtection sheet="1" objects="1" scenarios="1"/>
  <autoFilter ref="A5:C38"/>
  <mergeCells count="125">
    <mergeCell ref="CP2:CR2"/>
    <mergeCell ref="CS2:CU2"/>
    <mergeCell ref="CD2:CF2"/>
    <mergeCell ref="D4:F4"/>
    <mergeCell ref="G4:I4"/>
    <mergeCell ref="J4:L4"/>
    <mergeCell ref="M4:O4"/>
    <mergeCell ref="P4:R4"/>
    <mergeCell ref="S2:U2"/>
    <mergeCell ref="V2:X2"/>
    <mergeCell ref="Y2:AA2"/>
    <mergeCell ref="AB2:AD2"/>
    <mergeCell ref="D2:F2"/>
    <mergeCell ref="G2:I2"/>
    <mergeCell ref="J2:L2"/>
    <mergeCell ref="M2:O2"/>
    <mergeCell ref="P2:R2"/>
    <mergeCell ref="D3:F3"/>
    <mergeCell ref="G3:I3"/>
    <mergeCell ref="J3:L3"/>
    <mergeCell ref="M3:O3"/>
    <mergeCell ref="P3:R3"/>
    <mergeCell ref="AH4:AJ4"/>
    <mergeCell ref="AK4:AM4"/>
    <mergeCell ref="AN4:AP4"/>
    <mergeCell ref="AQ4:AS4"/>
    <mergeCell ref="AT4:AV4"/>
    <mergeCell ref="S4:U4"/>
    <mergeCell ref="V4:X4"/>
    <mergeCell ref="Y4:AA4"/>
    <mergeCell ref="AB4:AD4"/>
    <mergeCell ref="AE4:AG4"/>
    <mergeCell ref="CV4:CX4"/>
    <mergeCell ref="CY4:DA4"/>
    <mergeCell ref="DB4:DD4"/>
    <mergeCell ref="BU4:BW4"/>
    <mergeCell ref="BX4:BZ4"/>
    <mergeCell ref="AZ4:BB4"/>
    <mergeCell ref="AW4:AY4"/>
    <mergeCell ref="BC4:BE4"/>
    <mergeCell ref="BF4:BH4"/>
    <mergeCell ref="BI4:BK4"/>
    <mergeCell ref="BL4:BN4"/>
    <mergeCell ref="BO4:BQ4"/>
    <mergeCell ref="BR4:BT4"/>
    <mergeCell ref="BU2:BW2"/>
    <mergeCell ref="BX2:BZ2"/>
    <mergeCell ref="CA2:CC2"/>
    <mergeCell ref="CG2:CI2"/>
    <mergeCell ref="CJ2:CL2"/>
    <mergeCell ref="CA4:CC4"/>
    <mergeCell ref="CG4:CI4"/>
    <mergeCell ref="CJ4:CL4"/>
    <mergeCell ref="CM4:CO4"/>
    <mergeCell ref="CD4:CF4"/>
    <mergeCell ref="CM2:CO2"/>
    <mergeCell ref="S3:U3"/>
    <mergeCell ref="V3:X3"/>
    <mergeCell ref="Y3:AA3"/>
    <mergeCell ref="AB3:AD3"/>
    <mergeCell ref="AE3:AG3"/>
    <mergeCell ref="DH2:DJ2"/>
    <mergeCell ref="DE2:DG2"/>
    <mergeCell ref="CY2:DA2"/>
    <mergeCell ref="DB2:DD2"/>
    <mergeCell ref="CV2:CX2"/>
    <mergeCell ref="AE2:AG2"/>
    <mergeCell ref="AH2:AJ2"/>
    <mergeCell ref="AK2:AM2"/>
    <mergeCell ref="AN2:AP2"/>
    <mergeCell ref="AQ2:AS2"/>
    <mergeCell ref="AT2:AV2"/>
    <mergeCell ref="AZ2:BB2"/>
    <mergeCell ref="AW2:AY2"/>
    <mergeCell ref="BC2:BE2"/>
    <mergeCell ref="BF2:BH2"/>
    <mergeCell ref="BI2:BK2"/>
    <mergeCell ref="BL2:BN2"/>
    <mergeCell ref="BO2:BQ2"/>
    <mergeCell ref="BR2:BT2"/>
    <mergeCell ref="AW3:AY3"/>
    <mergeCell ref="AZ3:BB3"/>
    <mergeCell ref="BC3:BE3"/>
    <mergeCell ref="BF3:BH3"/>
    <mergeCell ref="BI3:BK3"/>
    <mergeCell ref="AH3:AJ3"/>
    <mergeCell ref="AK3:AM3"/>
    <mergeCell ref="AN3:AP3"/>
    <mergeCell ref="AQ3:AS3"/>
    <mergeCell ref="AT3:AV3"/>
    <mergeCell ref="AZ40:BK41"/>
    <mergeCell ref="AZ43:BK44"/>
    <mergeCell ref="AZ46:BK47"/>
    <mergeCell ref="DE3:DG3"/>
    <mergeCell ref="DH3:DJ3"/>
    <mergeCell ref="CP3:CR3"/>
    <mergeCell ref="CS3:CU3"/>
    <mergeCell ref="CV3:CX3"/>
    <mergeCell ref="CY3:DA3"/>
    <mergeCell ref="DB3:DD3"/>
    <mergeCell ref="CA3:CC3"/>
    <mergeCell ref="CD3:CF3"/>
    <mergeCell ref="CG3:CI3"/>
    <mergeCell ref="CJ3:CL3"/>
    <mergeCell ref="CM3:CO3"/>
    <mergeCell ref="BL3:BN3"/>
    <mergeCell ref="BO3:BQ3"/>
    <mergeCell ref="BR3:BT3"/>
    <mergeCell ref="BU3:BW3"/>
    <mergeCell ref="BX3:BZ3"/>
    <mergeCell ref="CP4:CR4"/>
    <mergeCell ref="DE4:DG4"/>
    <mergeCell ref="DH4:DJ4"/>
    <mergeCell ref="CS4:CU4"/>
    <mergeCell ref="B33:B35"/>
    <mergeCell ref="B36:B38"/>
    <mergeCell ref="B9:B11"/>
    <mergeCell ref="B6:B8"/>
    <mergeCell ref="B12:B14"/>
    <mergeCell ref="B15:B17"/>
    <mergeCell ref="B18:B20"/>
    <mergeCell ref="B21:B23"/>
    <mergeCell ref="B24:B26"/>
    <mergeCell ref="B27:B29"/>
    <mergeCell ref="B30:B32"/>
  </mergeCells>
  <phoneticPr fontId="2"/>
  <printOptions verticalCentered="1"/>
  <pageMargins left="0.11811023622047245" right="0.11811023622047245" top="0.59055118110236227" bottom="0.39370078740157483" header="0.31496062992125984" footer="0.31496062992125984"/>
  <pageSetup paperSize="9" scale="65" fitToWidth="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36"/>
  <sheetViews>
    <sheetView showGridLines="0" view="pageBreakPreview" zoomScale="80" zoomScaleNormal="83" zoomScaleSheetLayoutView="80" workbookViewId="0">
      <pane xSplit="3" ySplit="6" topLeftCell="P7" activePane="bottomRight" state="frozen"/>
      <selection activeCell="G46" sqref="G46"/>
      <selection pane="topRight" activeCell="G46" sqref="G46"/>
      <selection pane="bottomLeft" activeCell="G46" sqref="G46"/>
      <selection pane="bottomRight" activeCell="G46" sqref="G46"/>
    </sheetView>
  </sheetViews>
  <sheetFormatPr defaultColWidth="8.75" defaultRowHeight="14.25" x14ac:dyDescent="0.4"/>
  <cols>
    <col min="1" max="1" width="3.25" style="18" customWidth="1"/>
    <col min="2" max="2" width="22.75" style="16" customWidth="1"/>
    <col min="3" max="3" width="7" style="5" customWidth="1"/>
    <col min="4" max="114" width="14.75" style="16" customWidth="1"/>
    <col min="115" max="16384" width="8.75" style="16"/>
  </cols>
  <sheetData>
    <row r="1" spans="1:114" x14ac:dyDescent="0.4">
      <c r="A1" s="12" t="s">
        <v>210</v>
      </c>
    </row>
    <row r="2" spans="1:114" x14ac:dyDescent="0.4">
      <c r="A2" s="13" t="s">
        <v>183</v>
      </c>
    </row>
    <row r="3" spans="1:114" x14ac:dyDescent="0.4">
      <c r="D3" s="200" t="s">
        <v>188</v>
      </c>
      <c r="E3" s="201"/>
      <c r="F3" s="202"/>
      <c r="G3" s="200" t="s">
        <v>188</v>
      </c>
      <c r="H3" s="201"/>
      <c r="I3" s="202"/>
      <c r="J3" s="200" t="s">
        <v>188</v>
      </c>
      <c r="K3" s="201"/>
      <c r="L3" s="202"/>
      <c r="M3" s="200" t="s">
        <v>188</v>
      </c>
      <c r="N3" s="201"/>
      <c r="O3" s="202"/>
      <c r="P3" s="200" t="s">
        <v>188</v>
      </c>
      <c r="Q3" s="201"/>
      <c r="R3" s="202"/>
      <c r="S3" s="200" t="s">
        <v>188</v>
      </c>
      <c r="T3" s="201"/>
      <c r="U3" s="202"/>
      <c r="V3" s="200" t="s">
        <v>188</v>
      </c>
      <c r="W3" s="201"/>
      <c r="X3" s="202"/>
      <c r="Y3" s="200" t="s">
        <v>188</v>
      </c>
      <c r="Z3" s="201"/>
      <c r="AA3" s="202"/>
      <c r="AB3" s="200" t="s">
        <v>188</v>
      </c>
      <c r="AC3" s="201"/>
      <c r="AD3" s="202"/>
      <c r="AE3" s="200" t="s">
        <v>192</v>
      </c>
      <c r="AF3" s="201"/>
      <c r="AG3" s="202"/>
      <c r="AH3" s="200" t="s">
        <v>192</v>
      </c>
      <c r="AI3" s="201"/>
      <c r="AJ3" s="202"/>
      <c r="AK3" s="200" t="s">
        <v>192</v>
      </c>
      <c r="AL3" s="201"/>
      <c r="AM3" s="202"/>
      <c r="AN3" s="200" t="s">
        <v>192</v>
      </c>
      <c r="AO3" s="201"/>
      <c r="AP3" s="202"/>
      <c r="AQ3" s="200" t="s">
        <v>192</v>
      </c>
      <c r="AR3" s="201"/>
      <c r="AS3" s="202"/>
      <c r="AT3" s="200" t="s">
        <v>192</v>
      </c>
      <c r="AU3" s="201"/>
      <c r="AV3" s="202"/>
      <c r="AW3" s="200" t="s">
        <v>192</v>
      </c>
      <c r="AX3" s="201"/>
      <c r="AY3" s="202"/>
      <c r="AZ3" s="200" t="s">
        <v>192</v>
      </c>
      <c r="BA3" s="201"/>
      <c r="BB3" s="202"/>
      <c r="BC3" s="200" t="s">
        <v>192</v>
      </c>
      <c r="BD3" s="201"/>
      <c r="BE3" s="202"/>
      <c r="BF3" s="200" t="s">
        <v>192</v>
      </c>
      <c r="BG3" s="201"/>
      <c r="BH3" s="202"/>
      <c r="BI3" s="200" t="s">
        <v>192</v>
      </c>
      <c r="BJ3" s="201"/>
      <c r="BK3" s="202"/>
      <c r="BL3" s="200" t="s">
        <v>192</v>
      </c>
      <c r="BM3" s="201"/>
      <c r="BN3" s="202"/>
      <c r="BO3" s="200" t="s">
        <v>192</v>
      </c>
      <c r="BP3" s="201"/>
      <c r="BQ3" s="202"/>
      <c r="BR3" s="200" t="s">
        <v>192</v>
      </c>
      <c r="BS3" s="201"/>
      <c r="BT3" s="202"/>
      <c r="BU3" s="200" t="s">
        <v>192</v>
      </c>
      <c r="BV3" s="201"/>
      <c r="BW3" s="202"/>
      <c r="BX3" s="200" t="s">
        <v>192</v>
      </c>
      <c r="BY3" s="201"/>
      <c r="BZ3" s="202"/>
      <c r="CA3" s="200" t="s">
        <v>192</v>
      </c>
      <c r="CB3" s="201"/>
      <c r="CC3" s="202"/>
      <c r="CD3" s="200" t="s">
        <v>192</v>
      </c>
      <c r="CE3" s="201"/>
      <c r="CF3" s="202"/>
      <c r="CG3" s="200" t="s">
        <v>192</v>
      </c>
      <c r="CH3" s="201"/>
      <c r="CI3" s="202"/>
      <c r="CJ3" s="200" t="s">
        <v>192</v>
      </c>
      <c r="CK3" s="201"/>
      <c r="CL3" s="202"/>
      <c r="CM3" s="200" t="s">
        <v>192</v>
      </c>
      <c r="CN3" s="201"/>
      <c r="CO3" s="202"/>
      <c r="CP3" s="200" t="s">
        <v>192</v>
      </c>
      <c r="CQ3" s="201"/>
      <c r="CR3" s="202"/>
      <c r="CS3" s="200" t="s">
        <v>192</v>
      </c>
      <c r="CT3" s="201"/>
      <c r="CU3" s="202"/>
      <c r="CV3" s="200" t="s">
        <v>193</v>
      </c>
      <c r="CW3" s="201"/>
      <c r="CX3" s="202"/>
      <c r="CY3" s="200" t="s">
        <v>193</v>
      </c>
      <c r="CZ3" s="201"/>
      <c r="DA3" s="202"/>
      <c r="DB3" s="200" t="s">
        <v>193</v>
      </c>
      <c r="DC3" s="201"/>
      <c r="DD3" s="202"/>
      <c r="DE3" s="200" t="s">
        <v>193</v>
      </c>
      <c r="DF3" s="201"/>
      <c r="DG3" s="202"/>
      <c r="DH3" s="200" t="s">
        <v>193</v>
      </c>
      <c r="DI3" s="201"/>
      <c r="DJ3" s="202"/>
    </row>
    <row r="4" spans="1:114" x14ac:dyDescent="0.4">
      <c r="D4" s="203" t="s">
        <v>82</v>
      </c>
      <c r="E4" s="204"/>
      <c r="F4" s="204"/>
      <c r="G4" s="203" t="s">
        <v>82</v>
      </c>
      <c r="H4" s="204"/>
      <c r="I4" s="204"/>
      <c r="J4" s="203" t="s">
        <v>189</v>
      </c>
      <c r="K4" s="204"/>
      <c r="L4" s="204"/>
      <c r="M4" s="203" t="s">
        <v>189</v>
      </c>
      <c r="N4" s="204"/>
      <c r="O4" s="204"/>
      <c r="P4" s="203" t="s">
        <v>189</v>
      </c>
      <c r="Q4" s="204"/>
      <c r="R4" s="204"/>
      <c r="S4" s="203" t="s">
        <v>189</v>
      </c>
      <c r="T4" s="204"/>
      <c r="U4" s="204"/>
      <c r="V4" s="203" t="s">
        <v>189</v>
      </c>
      <c r="W4" s="204"/>
      <c r="X4" s="204"/>
      <c r="Y4" s="203" t="s">
        <v>190</v>
      </c>
      <c r="Z4" s="204"/>
      <c r="AA4" s="204"/>
      <c r="AB4" s="203" t="s">
        <v>191</v>
      </c>
      <c r="AC4" s="204"/>
      <c r="AD4" s="204"/>
      <c r="AE4" s="203" t="s">
        <v>194</v>
      </c>
      <c r="AF4" s="204"/>
      <c r="AG4" s="204"/>
      <c r="AH4" s="203" t="s">
        <v>194</v>
      </c>
      <c r="AI4" s="204"/>
      <c r="AJ4" s="204"/>
      <c r="AK4" s="203" t="s">
        <v>195</v>
      </c>
      <c r="AL4" s="204"/>
      <c r="AM4" s="204"/>
      <c r="AN4" s="203" t="s">
        <v>195</v>
      </c>
      <c r="AO4" s="204"/>
      <c r="AP4" s="204"/>
      <c r="AQ4" s="203" t="s">
        <v>195</v>
      </c>
      <c r="AR4" s="204"/>
      <c r="AS4" s="204"/>
      <c r="AT4" s="203" t="s">
        <v>195</v>
      </c>
      <c r="AU4" s="204"/>
      <c r="AV4" s="204"/>
      <c r="AW4" s="203" t="s">
        <v>196</v>
      </c>
      <c r="AX4" s="204"/>
      <c r="AY4" s="204"/>
      <c r="AZ4" s="203" t="s">
        <v>196</v>
      </c>
      <c r="BA4" s="204"/>
      <c r="BB4" s="204"/>
      <c r="BC4" s="203" t="s">
        <v>196</v>
      </c>
      <c r="BD4" s="204"/>
      <c r="BE4" s="204"/>
      <c r="BF4" s="203" t="s">
        <v>196</v>
      </c>
      <c r="BG4" s="204"/>
      <c r="BH4" s="204"/>
      <c r="BI4" s="203" t="s">
        <v>197</v>
      </c>
      <c r="BJ4" s="204"/>
      <c r="BK4" s="204"/>
      <c r="BL4" s="203" t="s">
        <v>197</v>
      </c>
      <c r="BM4" s="204"/>
      <c r="BN4" s="204"/>
      <c r="BO4" s="203" t="s">
        <v>197</v>
      </c>
      <c r="BP4" s="204"/>
      <c r="BQ4" s="204"/>
      <c r="BR4" s="203" t="s">
        <v>198</v>
      </c>
      <c r="BS4" s="204"/>
      <c r="BT4" s="204"/>
      <c r="BU4" s="203" t="s">
        <v>198</v>
      </c>
      <c r="BV4" s="204"/>
      <c r="BW4" s="204"/>
      <c r="BX4" s="203" t="s">
        <v>199</v>
      </c>
      <c r="BY4" s="204"/>
      <c r="BZ4" s="204"/>
      <c r="CA4" s="203" t="s">
        <v>199</v>
      </c>
      <c r="CB4" s="204"/>
      <c r="CC4" s="204"/>
      <c r="CD4" s="203" t="s">
        <v>199</v>
      </c>
      <c r="CE4" s="204"/>
      <c r="CF4" s="204"/>
      <c r="CG4" s="203" t="s">
        <v>200</v>
      </c>
      <c r="CH4" s="204"/>
      <c r="CI4" s="204"/>
      <c r="CJ4" s="203" t="s">
        <v>200</v>
      </c>
      <c r="CK4" s="204"/>
      <c r="CL4" s="204"/>
      <c r="CM4" s="203" t="s">
        <v>201</v>
      </c>
      <c r="CN4" s="204"/>
      <c r="CO4" s="204"/>
      <c r="CP4" s="203" t="s">
        <v>201</v>
      </c>
      <c r="CQ4" s="204"/>
      <c r="CR4" s="204"/>
      <c r="CS4" s="203" t="s">
        <v>201</v>
      </c>
      <c r="CT4" s="204"/>
      <c r="CU4" s="204"/>
      <c r="CV4" s="203" t="s">
        <v>82</v>
      </c>
      <c r="CW4" s="204"/>
      <c r="CX4" s="204"/>
      <c r="CY4" s="203" t="s">
        <v>83</v>
      </c>
      <c r="CZ4" s="204"/>
      <c r="DA4" s="204"/>
      <c r="DB4" s="203" t="s">
        <v>83</v>
      </c>
      <c r="DC4" s="204"/>
      <c r="DD4" s="204"/>
      <c r="DE4" s="203" t="s">
        <v>84</v>
      </c>
      <c r="DF4" s="204"/>
      <c r="DG4" s="204"/>
      <c r="DH4" s="203" t="s">
        <v>85</v>
      </c>
      <c r="DI4" s="204"/>
      <c r="DJ4" s="204"/>
    </row>
    <row r="5" spans="1:114" ht="36.6" customHeight="1" x14ac:dyDescent="0.4">
      <c r="B5" s="186"/>
      <c r="C5" s="187"/>
      <c r="D5" s="211" t="s">
        <v>221</v>
      </c>
      <c r="E5" s="212"/>
      <c r="F5" s="213"/>
      <c r="G5" s="211" t="s">
        <v>222</v>
      </c>
      <c r="H5" s="212"/>
      <c r="I5" s="213"/>
      <c r="J5" s="211" t="s">
        <v>223</v>
      </c>
      <c r="K5" s="212"/>
      <c r="L5" s="213"/>
      <c r="M5" s="211" t="s">
        <v>76</v>
      </c>
      <c r="N5" s="212"/>
      <c r="O5" s="213"/>
      <c r="P5" s="211" t="s">
        <v>213</v>
      </c>
      <c r="Q5" s="212"/>
      <c r="R5" s="213"/>
      <c r="S5" s="211" t="s">
        <v>224</v>
      </c>
      <c r="T5" s="212"/>
      <c r="U5" s="213"/>
      <c r="V5" s="211" t="s">
        <v>81</v>
      </c>
      <c r="W5" s="212"/>
      <c r="X5" s="213"/>
      <c r="Y5" s="211" t="s">
        <v>225</v>
      </c>
      <c r="Z5" s="212"/>
      <c r="AA5" s="213"/>
      <c r="AB5" s="211" t="s">
        <v>226</v>
      </c>
      <c r="AC5" s="212"/>
      <c r="AD5" s="213"/>
      <c r="AE5" s="208" t="s">
        <v>78</v>
      </c>
      <c r="AF5" s="209"/>
      <c r="AG5" s="210"/>
      <c r="AH5" s="208" t="s">
        <v>80</v>
      </c>
      <c r="AI5" s="209"/>
      <c r="AJ5" s="210"/>
      <c r="AK5" s="208" t="s">
        <v>227</v>
      </c>
      <c r="AL5" s="209"/>
      <c r="AM5" s="210"/>
      <c r="AN5" s="208" t="s">
        <v>228</v>
      </c>
      <c r="AO5" s="209"/>
      <c r="AP5" s="210"/>
      <c r="AQ5" s="208" t="s">
        <v>229</v>
      </c>
      <c r="AR5" s="209"/>
      <c r="AS5" s="210"/>
      <c r="AT5" s="208" t="s">
        <v>230</v>
      </c>
      <c r="AU5" s="209"/>
      <c r="AV5" s="210"/>
      <c r="AW5" s="208" t="s">
        <v>231</v>
      </c>
      <c r="AX5" s="209"/>
      <c r="AY5" s="210"/>
      <c r="AZ5" s="214" t="s">
        <v>232</v>
      </c>
      <c r="BA5" s="209"/>
      <c r="BB5" s="210"/>
      <c r="BC5" s="208" t="s">
        <v>233</v>
      </c>
      <c r="BD5" s="209"/>
      <c r="BE5" s="210"/>
      <c r="BF5" s="214" t="s">
        <v>219</v>
      </c>
      <c r="BG5" s="215"/>
      <c r="BH5" s="216"/>
      <c r="BI5" s="208" t="s">
        <v>234</v>
      </c>
      <c r="BJ5" s="209"/>
      <c r="BK5" s="210"/>
      <c r="BL5" s="208" t="s">
        <v>235</v>
      </c>
      <c r="BM5" s="209"/>
      <c r="BN5" s="210"/>
      <c r="BO5" s="208" t="s">
        <v>236</v>
      </c>
      <c r="BP5" s="209"/>
      <c r="BQ5" s="210"/>
      <c r="BR5" s="208" t="s">
        <v>237</v>
      </c>
      <c r="BS5" s="209"/>
      <c r="BT5" s="210"/>
      <c r="BU5" s="208" t="s">
        <v>202</v>
      </c>
      <c r="BV5" s="209"/>
      <c r="BW5" s="210"/>
      <c r="BX5" s="208" t="s">
        <v>238</v>
      </c>
      <c r="BY5" s="209"/>
      <c r="BZ5" s="210"/>
      <c r="CA5" s="208" t="s">
        <v>203</v>
      </c>
      <c r="CB5" s="209"/>
      <c r="CC5" s="210"/>
      <c r="CD5" s="208" t="s">
        <v>77</v>
      </c>
      <c r="CE5" s="209"/>
      <c r="CF5" s="210"/>
      <c r="CG5" s="208" t="s">
        <v>239</v>
      </c>
      <c r="CH5" s="209"/>
      <c r="CI5" s="210"/>
      <c r="CJ5" s="214" t="s">
        <v>220</v>
      </c>
      <c r="CK5" s="209"/>
      <c r="CL5" s="210"/>
      <c r="CM5" s="208" t="s">
        <v>240</v>
      </c>
      <c r="CN5" s="209"/>
      <c r="CO5" s="210"/>
      <c r="CP5" s="208" t="s">
        <v>241</v>
      </c>
      <c r="CQ5" s="209"/>
      <c r="CR5" s="210"/>
      <c r="CS5" s="208" t="s">
        <v>242</v>
      </c>
      <c r="CT5" s="209"/>
      <c r="CU5" s="210"/>
      <c r="CV5" s="208" t="s">
        <v>79</v>
      </c>
      <c r="CW5" s="209"/>
      <c r="CX5" s="210"/>
      <c r="CY5" s="208" t="s">
        <v>214</v>
      </c>
      <c r="CZ5" s="209"/>
      <c r="DA5" s="210"/>
      <c r="DB5" s="208" t="s">
        <v>215</v>
      </c>
      <c r="DC5" s="209"/>
      <c r="DD5" s="210"/>
      <c r="DE5" s="208" t="s">
        <v>243</v>
      </c>
      <c r="DF5" s="209"/>
      <c r="DG5" s="210"/>
      <c r="DH5" s="208" t="s">
        <v>244</v>
      </c>
      <c r="DI5" s="209"/>
      <c r="DJ5" s="210"/>
    </row>
    <row r="6" spans="1:114" ht="15" thickBot="1" x14ac:dyDescent="0.45">
      <c r="B6" s="188"/>
      <c r="C6" s="187"/>
      <c r="D6" s="19" t="s">
        <v>177</v>
      </c>
      <c r="E6" s="20" t="s">
        <v>178</v>
      </c>
      <c r="F6" s="21" t="s">
        <v>179</v>
      </c>
      <c r="G6" s="19" t="s">
        <v>177</v>
      </c>
      <c r="H6" s="20" t="s">
        <v>178</v>
      </c>
      <c r="I6" s="21" t="s">
        <v>179</v>
      </c>
      <c r="J6" s="19" t="s">
        <v>177</v>
      </c>
      <c r="K6" s="20" t="s">
        <v>178</v>
      </c>
      <c r="L6" s="21" t="s">
        <v>179</v>
      </c>
      <c r="M6" s="19" t="s">
        <v>177</v>
      </c>
      <c r="N6" s="20" t="s">
        <v>178</v>
      </c>
      <c r="O6" s="21" t="s">
        <v>179</v>
      </c>
      <c r="P6" s="19" t="s">
        <v>177</v>
      </c>
      <c r="Q6" s="20" t="s">
        <v>178</v>
      </c>
      <c r="R6" s="21" t="s">
        <v>179</v>
      </c>
      <c r="S6" s="19" t="s">
        <v>177</v>
      </c>
      <c r="T6" s="20" t="s">
        <v>178</v>
      </c>
      <c r="U6" s="21" t="s">
        <v>179</v>
      </c>
      <c r="V6" s="19" t="s">
        <v>177</v>
      </c>
      <c r="W6" s="20" t="s">
        <v>178</v>
      </c>
      <c r="X6" s="21" t="s">
        <v>179</v>
      </c>
      <c r="Y6" s="19" t="s">
        <v>177</v>
      </c>
      <c r="Z6" s="20" t="s">
        <v>178</v>
      </c>
      <c r="AA6" s="21" t="s">
        <v>179</v>
      </c>
      <c r="AB6" s="19" t="s">
        <v>177</v>
      </c>
      <c r="AC6" s="20" t="s">
        <v>178</v>
      </c>
      <c r="AD6" s="21" t="s">
        <v>179</v>
      </c>
      <c r="AE6" s="19" t="s">
        <v>177</v>
      </c>
      <c r="AF6" s="20" t="s">
        <v>178</v>
      </c>
      <c r="AG6" s="21" t="s">
        <v>179</v>
      </c>
      <c r="AH6" s="19" t="s">
        <v>177</v>
      </c>
      <c r="AI6" s="20" t="s">
        <v>178</v>
      </c>
      <c r="AJ6" s="21" t="s">
        <v>179</v>
      </c>
      <c r="AK6" s="19" t="s">
        <v>177</v>
      </c>
      <c r="AL6" s="20" t="s">
        <v>178</v>
      </c>
      <c r="AM6" s="21" t="s">
        <v>179</v>
      </c>
      <c r="AN6" s="19" t="s">
        <v>177</v>
      </c>
      <c r="AO6" s="20" t="s">
        <v>178</v>
      </c>
      <c r="AP6" s="21" t="s">
        <v>179</v>
      </c>
      <c r="AQ6" s="19" t="s">
        <v>177</v>
      </c>
      <c r="AR6" s="20" t="s">
        <v>178</v>
      </c>
      <c r="AS6" s="21" t="s">
        <v>179</v>
      </c>
      <c r="AT6" s="19" t="s">
        <v>177</v>
      </c>
      <c r="AU6" s="20" t="s">
        <v>178</v>
      </c>
      <c r="AV6" s="21" t="s">
        <v>179</v>
      </c>
      <c r="AW6" s="19" t="s">
        <v>177</v>
      </c>
      <c r="AX6" s="20" t="s">
        <v>178</v>
      </c>
      <c r="AY6" s="21" t="s">
        <v>179</v>
      </c>
      <c r="AZ6" s="19" t="s">
        <v>177</v>
      </c>
      <c r="BA6" s="20" t="s">
        <v>178</v>
      </c>
      <c r="BB6" s="21" t="s">
        <v>179</v>
      </c>
      <c r="BC6" s="19" t="s">
        <v>177</v>
      </c>
      <c r="BD6" s="20" t="s">
        <v>178</v>
      </c>
      <c r="BE6" s="21" t="s">
        <v>179</v>
      </c>
      <c r="BF6" s="19" t="s">
        <v>177</v>
      </c>
      <c r="BG6" s="20" t="s">
        <v>178</v>
      </c>
      <c r="BH6" s="21" t="s">
        <v>179</v>
      </c>
      <c r="BI6" s="19" t="s">
        <v>177</v>
      </c>
      <c r="BJ6" s="20" t="s">
        <v>178</v>
      </c>
      <c r="BK6" s="21" t="s">
        <v>179</v>
      </c>
      <c r="BL6" s="19" t="s">
        <v>177</v>
      </c>
      <c r="BM6" s="20" t="s">
        <v>178</v>
      </c>
      <c r="BN6" s="21" t="s">
        <v>179</v>
      </c>
      <c r="BO6" s="19" t="s">
        <v>177</v>
      </c>
      <c r="BP6" s="20" t="s">
        <v>178</v>
      </c>
      <c r="BQ6" s="21" t="s">
        <v>179</v>
      </c>
      <c r="BR6" s="19" t="s">
        <v>177</v>
      </c>
      <c r="BS6" s="20" t="s">
        <v>178</v>
      </c>
      <c r="BT6" s="21" t="s">
        <v>179</v>
      </c>
      <c r="BU6" s="19" t="s">
        <v>177</v>
      </c>
      <c r="BV6" s="20" t="s">
        <v>178</v>
      </c>
      <c r="BW6" s="21" t="s">
        <v>179</v>
      </c>
      <c r="BX6" s="19" t="s">
        <v>177</v>
      </c>
      <c r="BY6" s="20" t="s">
        <v>178</v>
      </c>
      <c r="BZ6" s="21" t="s">
        <v>179</v>
      </c>
      <c r="CA6" s="19" t="s">
        <v>177</v>
      </c>
      <c r="CB6" s="20" t="s">
        <v>178</v>
      </c>
      <c r="CC6" s="21" t="s">
        <v>179</v>
      </c>
      <c r="CD6" s="19" t="s">
        <v>177</v>
      </c>
      <c r="CE6" s="20" t="s">
        <v>178</v>
      </c>
      <c r="CF6" s="21" t="s">
        <v>179</v>
      </c>
      <c r="CG6" s="19" t="s">
        <v>177</v>
      </c>
      <c r="CH6" s="20" t="s">
        <v>178</v>
      </c>
      <c r="CI6" s="21" t="s">
        <v>179</v>
      </c>
      <c r="CJ6" s="19" t="s">
        <v>177</v>
      </c>
      <c r="CK6" s="20" t="s">
        <v>178</v>
      </c>
      <c r="CL6" s="21" t="s">
        <v>179</v>
      </c>
      <c r="CM6" s="19" t="s">
        <v>177</v>
      </c>
      <c r="CN6" s="20" t="s">
        <v>178</v>
      </c>
      <c r="CO6" s="21" t="s">
        <v>179</v>
      </c>
      <c r="CP6" s="19" t="s">
        <v>177</v>
      </c>
      <c r="CQ6" s="20" t="s">
        <v>178</v>
      </c>
      <c r="CR6" s="21" t="s">
        <v>179</v>
      </c>
      <c r="CS6" s="19" t="s">
        <v>177</v>
      </c>
      <c r="CT6" s="20" t="s">
        <v>178</v>
      </c>
      <c r="CU6" s="21" t="s">
        <v>179</v>
      </c>
      <c r="CV6" s="19" t="s">
        <v>177</v>
      </c>
      <c r="CW6" s="20" t="s">
        <v>178</v>
      </c>
      <c r="CX6" s="21" t="s">
        <v>179</v>
      </c>
      <c r="CY6" s="19" t="s">
        <v>177</v>
      </c>
      <c r="CZ6" s="20" t="s">
        <v>178</v>
      </c>
      <c r="DA6" s="21" t="s">
        <v>179</v>
      </c>
      <c r="DB6" s="19" t="s">
        <v>177</v>
      </c>
      <c r="DC6" s="20" t="s">
        <v>178</v>
      </c>
      <c r="DD6" s="21" t="s">
        <v>179</v>
      </c>
      <c r="DE6" s="19" t="s">
        <v>177</v>
      </c>
      <c r="DF6" s="20" t="s">
        <v>178</v>
      </c>
      <c r="DG6" s="21" t="s">
        <v>179</v>
      </c>
      <c r="DH6" s="19" t="s">
        <v>177</v>
      </c>
      <c r="DI6" s="20" t="s">
        <v>178</v>
      </c>
      <c r="DJ6" s="21" t="s">
        <v>179</v>
      </c>
    </row>
    <row r="7" spans="1:114" x14ac:dyDescent="0.4">
      <c r="B7" s="205" t="s">
        <v>88</v>
      </c>
      <c r="C7" s="6" t="s">
        <v>175</v>
      </c>
      <c r="D7" s="24">
        <v>16360</v>
      </c>
      <c r="E7" s="25">
        <v>16729</v>
      </c>
      <c r="F7" s="26">
        <v>17082</v>
      </c>
      <c r="G7" s="24">
        <v>16360</v>
      </c>
      <c r="H7" s="25">
        <v>16729</v>
      </c>
      <c r="I7" s="26">
        <v>17082</v>
      </c>
      <c r="J7" s="24">
        <v>16360</v>
      </c>
      <c r="K7" s="25">
        <v>16729</v>
      </c>
      <c r="L7" s="26">
        <v>17082</v>
      </c>
      <c r="M7" s="27">
        <v>16360</v>
      </c>
      <c r="N7" s="28">
        <v>16729</v>
      </c>
      <c r="O7" s="29">
        <v>17082</v>
      </c>
      <c r="P7" s="24">
        <v>16360</v>
      </c>
      <c r="Q7" s="25">
        <v>16729</v>
      </c>
      <c r="R7" s="26">
        <v>17082</v>
      </c>
      <c r="S7" s="24">
        <v>16360</v>
      </c>
      <c r="T7" s="25">
        <v>16729</v>
      </c>
      <c r="U7" s="26">
        <v>17082</v>
      </c>
      <c r="V7" s="24">
        <v>16360</v>
      </c>
      <c r="W7" s="25">
        <v>16729</v>
      </c>
      <c r="X7" s="26">
        <v>17082</v>
      </c>
      <c r="Y7" s="24">
        <v>16360</v>
      </c>
      <c r="Z7" s="25">
        <v>16729</v>
      </c>
      <c r="AA7" s="26">
        <v>17082</v>
      </c>
      <c r="AB7" s="24">
        <v>16360</v>
      </c>
      <c r="AC7" s="25">
        <v>16729</v>
      </c>
      <c r="AD7" s="26">
        <v>17082</v>
      </c>
      <c r="AE7" s="24">
        <v>16360</v>
      </c>
      <c r="AF7" s="25">
        <v>16729</v>
      </c>
      <c r="AG7" s="26">
        <v>17082</v>
      </c>
      <c r="AH7" s="24">
        <v>16360</v>
      </c>
      <c r="AI7" s="25">
        <v>16729</v>
      </c>
      <c r="AJ7" s="26">
        <v>17082</v>
      </c>
      <c r="AK7" s="24">
        <v>16360</v>
      </c>
      <c r="AL7" s="25">
        <v>16729</v>
      </c>
      <c r="AM7" s="26">
        <v>17082</v>
      </c>
      <c r="AN7" s="24">
        <v>16360</v>
      </c>
      <c r="AO7" s="25">
        <v>16729</v>
      </c>
      <c r="AP7" s="26">
        <v>17082</v>
      </c>
      <c r="AQ7" s="24">
        <v>16360</v>
      </c>
      <c r="AR7" s="25">
        <v>16729</v>
      </c>
      <c r="AS7" s="26">
        <v>17082</v>
      </c>
      <c r="AT7" s="24">
        <v>16360</v>
      </c>
      <c r="AU7" s="25">
        <v>16729</v>
      </c>
      <c r="AV7" s="26">
        <v>17082</v>
      </c>
      <c r="AW7" s="24">
        <v>16360</v>
      </c>
      <c r="AX7" s="25">
        <v>16729</v>
      </c>
      <c r="AY7" s="26">
        <v>17082</v>
      </c>
      <c r="AZ7" s="24">
        <v>16360</v>
      </c>
      <c r="BA7" s="25">
        <v>16729</v>
      </c>
      <c r="BB7" s="26">
        <v>17082</v>
      </c>
      <c r="BC7" s="24">
        <v>16360</v>
      </c>
      <c r="BD7" s="25">
        <v>16729</v>
      </c>
      <c r="BE7" s="26">
        <v>17082</v>
      </c>
      <c r="BF7" s="24">
        <v>16360</v>
      </c>
      <c r="BG7" s="25">
        <v>16729</v>
      </c>
      <c r="BH7" s="26">
        <v>17082</v>
      </c>
      <c r="BI7" s="24">
        <v>16360</v>
      </c>
      <c r="BJ7" s="25">
        <v>16729</v>
      </c>
      <c r="BK7" s="26">
        <v>17082</v>
      </c>
      <c r="BL7" s="24">
        <v>16360</v>
      </c>
      <c r="BM7" s="25">
        <v>16729</v>
      </c>
      <c r="BN7" s="26">
        <v>17082</v>
      </c>
      <c r="BO7" s="24">
        <v>16360</v>
      </c>
      <c r="BP7" s="25">
        <v>16729</v>
      </c>
      <c r="BQ7" s="26">
        <v>17082</v>
      </c>
      <c r="BR7" s="24">
        <v>16360</v>
      </c>
      <c r="BS7" s="25">
        <v>16729</v>
      </c>
      <c r="BT7" s="26">
        <v>17082</v>
      </c>
      <c r="BU7" s="24">
        <v>16360</v>
      </c>
      <c r="BV7" s="25">
        <v>16729</v>
      </c>
      <c r="BW7" s="26">
        <v>17082</v>
      </c>
      <c r="BX7" s="24">
        <v>16360</v>
      </c>
      <c r="BY7" s="25">
        <v>16729</v>
      </c>
      <c r="BZ7" s="26">
        <v>17082</v>
      </c>
      <c r="CA7" s="24">
        <v>16360</v>
      </c>
      <c r="CB7" s="25">
        <v>16729</v>
      </c>
      <c r="CC7" s="26">
        <v>17082</v>
      </c>
      <c r="CD7" s="24">
        <v>16360</v>
      </c>
      <c r="CE7" s="25">
        <v>16729</v>
      </c>
      <c r="CF7" s="26">
        <v>17082</v>
      </c>
      <c r="CG7" s="24">
        <v>16360</v>
      </c>
      <c r="CH7" s="25">
        <v>16729</v>
      </c>
      <c r="CI7" s="26">
        <v>17082</v>
      </c>
      <c r="CJ7" s="24">
        <v>16360</v>
      </c>
      <c r="CK7" s="25">
        <v>16729</v>
      </c>
      <c r="CL7" s="26">
        <v>17082</v>
      </c>
      <c r="CM7" s="24">
        <v>16360</v>
      </c>
      <c r="CN7" s="25">
        <v>16729</v>
      </c>
      <c r="CO7" s="26">
        <v>17082</v>
      </c>
      <c r="CP7" s="24">
        <v>16360</v>
      </c>
      <c r="CQ7" s="25">
        <v>16729</v>
      </c>
      <c r="CR7" s="26">
        <v>17082</v>
      </c>
      <c r="CS7" s="24">
        <v>16360</v>
      </c>
      <c r="CT7" s="25">
        <v>16729</v>
      </c>
      <c r="CU7" s="26">
        <v>17082</v>
      </c>
      <c r="CV7" s="24">
        <v>16360</v>
      </c>
      <c r="CW7" s="25">
        <v>16729</v>
      </c>
      <c r="CX7" s="26">
        <v>17082</v>
      </c>
      <c r="CY7" s="24">
        <v>16360</v>
      </c>
      <c r="CZ7" s="25">
        <v>16729</v>
      </c>
      <c r="DA7" s="26">
        <v>17082</v>
      </c>
      <c r="DB7" s="24">
        <v>16360</v>
      </c>
      <c r="DC7" s="25">
        <v>16729</v>
      </c>
      <c r="DD7" s="26">
        <v>17082</v>
      </c>
      <c r="DE7" s="24">
        <v>16360</v>
      </c>
      <c r="DF7" s="25">
        <v>16729</v>
      </c>
      <c r="DG7" s="26">
        <v>17082</v>
      </c>
      <c r="DH7" s="24">
        <v>16360</v>
      </c>
      <c r="DI7" s="25">
        <v>16729</v>
      </c>
      <c r="DJ7" s="30">
        <v>17082</v>
      </c>
    </row>
    <row r="8" spans="1:114" x14ac:dyDescent="0.4">
      <c r="B8" s="206"/>
      <c r="C8" s="7" t="s">
        <v>86</v>
      </c>
      <c r="D8" s="32">
        <v>3.3090146036712238E-2</v>
      </c>
      <c r="E8" s="33">
        <v>2.8530552065187415E-2</v>
      </c>
      <c r="F8" s="34">
        <v>2.3000843011177465E-2</v>
      </c>
      <c r="G8" s="32">
        <v>3.4778125624626892E-2</v>
      </c>
      <c r="H8" s="33">
        <v>3.0854134765689382E-2</v>
      </c>
      <c r="I8" s="34">
        <v>2.5454821182705076E-2</v>
      </c>
      <c r="J8" s="32">
        <v>0.58554581479019807</v>
      </c>
      <c r="K8" s="33">
        <v>0.62158407915342839</v>
      </c>
      <c r="L8" s="34">
        <v>0.69417687923804927</v>
      </c>
      <c r="M8" s="111">
        <v>4.6865128967319354</v>
      </c>
      <c r="N8" s="112">
        <v>4.9577364228125598</v>
      </c>
      <c r="O8" s="113">
        <v>5.1775725900064433</v>
      </c>
      <c r="P8" s="98">
        <v>3.3615345492340269</v>
      </c>
      <c r="Q8" s="99">
        <v>3.3912150319737608</v>
      </c>
      <c r="R8" s="100">
        <v>3.3836822178210784</v>
      </c>
      <c r="S8" s="32">
        <v>8.5937397952498509E-2</v>
      </c>
      <c r="T8" s="33">
        <v>8.1042439547255193E-2</v>
      </c>
      <c r="U8" s="34">
        <v>7.6911454570473936E-2</v>
      </c>
      <c r="V8" s="35">
        <v>17430848.716320295</v>
      </c>
      <c r="W8" s="36">
        <v>16963833.231095701</v>
      </c>
      <c r="X8" s="37">
        <v>14709348.2170706</v>
      </c>
      <c r="Y8" s="32">
        <v>3.0586850987470862</v>
      </c>
      <c r="Z8" s="33">
        <v>2.8166813159587529</v>
      </c>
      <c r="AA8" s="34">
        <v>2.8496390709081587</v>
      </c>
      <c r="AB8" s="32">
        <v>0.8553288269843673</v>
      </c>
      <c r="AC8" s="33">
        <v>0.85759208906242446</v>
      </c>
      <c r="AD8" s="34">
        <v>0.85684429723068978</v>
      </c>
      <c r="AE8" s="35">
        <v>18426913.730501223</v>
      </c>
      <c r="AF8" s="36">
        <v>16313888.715882599</v>
      </c>
      <c r="AG8" s="37">
        <v>13448768.490633415</v>
      </c>
      <c r="AH8" s="35">
        <v>19366899.133129586</v>
      </c>
      <c r="AI8" s="36">
        <v>17642522.999282684</v>
      </c>
      <c r="AJ8" s="37">
        <v>14883628.260508137</v>
      </c>
      <c r="AK8" s="32">
        <v>0.65211117506420668</v>
      </c>
      <c r="AL8" s="33">
        <v>0.65851143741665497</v>
      </c>
      <c r="AM8" s="34">
        <v>0.663355063126008</v>
      </c>
      <c r="AN8" s="32">
        <v>0.69344850186856166</v>
      </c>
      <c r="AO8" s="33">
        <v>0.69994696023694136</v>
      </c>
      <c r="AP8" s="34">
        <v>0.70564147960796764</v>
      </c>
      <c r="AQ8" s="32">
        <v>0.15215902535192394</v>
      </c>
      <c r="AR8" s="33">
        <v>0.1506729322972368</v>
      </c>
      <c r="AS8" s="34">
        <v>0.14980451330606898</v>
      </c>
      <c r="AT8" s="32">
        <v>0.10293906530151595</v>
      </c>
      <c r="AU8" s="33">
        <v>0.10260578994153051</v>
      </c>
      <c r="AV8" s="34">
        <v>0.10377757553019858</v>
      </c>
      <c r="AW8" s="32">
        <v>7.0941199548169798E-2</v>
      </c>
      <c r="AX8" s="33">
        <v>7.0434362450145144E-2</v>
      </c>
      <c r="AY8" s="34">
        <v>7.1092947629326123E-2</v>
      </c>
      <c r="AZ8" s="32">
        <v>0.36751049347887171</v>
      </c>
      <c r="BA8" s="33">
        <v>0.36065871286202389</v>
      </c>
      <c r="BB8" s="34">
        <v>0.35002380316298876</v>
      </c>
      <c r="BC8" s="32">
        <v>0.6884411472010743</v>
      </c>
      <c r="BD8" s="33">
        <v>0.67222450346990437</v>
      </c>
      <c r="BE8" s="34">
        <v>0.68338327578770353</v>
      </c>
      <c r="BF8" s="35">
        <v>5751084.6795103392</v>
      </c>
      <c r="BG8" s="36">
        <v>6348729.2394952113</v>
      </c>
      <c r="BH8" s="37">
        <v>6439695.5270579867</v>
      </c>
      <c r="BI8" s="32">
        <v>0.18306871702278246</v>
      </c>
      <c r="BJ8" s="33">
        <v>0.18468955299915288</v>
      </c>
      <c r="BK8" s="34">
        <v>0.18635010608681701</v>
      </c>
      <c r="BL8" s="32">
        <v>0.40659329045949488</v>
      </c>
      <c r="BM8" s="33">
        <v>0.40568739590305086</v>
      </c>
      <c r="BN8" s="34">
        <v>0.40212029610422978</v>
      </c>
      <c r="BO8" s="32">
        <v>4.623155451233537E-3</v>
      </c>
      <c r="BP8" s="33">
        <v>4.2676388848334659E-3</v>
      </c>
      <c r="BQ8" s="34">
        <v>4.1581139634216356E-3</v>
      </c>
      <c r="BR8" s="32">
        <v>0.96063689129758767</v>
      </c>
      <c r="BS8" s="33">
        <v>0.96223651122577414</v>
      </c>
      <c r="BT8" s="34">
        <v>0.96139964218439433</v>
      </c>
      <c r="BU8" s="35">
        <v>340585370.84810513</v>
      </c>
      <c r="BV8" s="36">
        <v>348533863.63984698</v>
      </c>
      <c r="BW8" s="37">
        <v>353904058.55660927</v>
      </c>
      <c r="BX8" s="32">
        <v>0.63017890715497771</v>
      </c>
      <c r="BY8" s="33">
        <v>0.66205611007133691</v>
      </c>
      <c r="BZ8" s="34">
        <v>0.72597598210795411</v>
      </c>
      <c r="CA8" s="35">
        <v>286698921.37243277</v>
      </c>
      <c r="CB8" s="36">
        <v>293446611.92629564</v>
      </c>
      <c r="CC8" s="37">
        <v>296967131.49894625</v>
      </c>
      <c r="CD8" s="38">
        <v>277626294.94431537</v>
      </c>
      <c r="CE8" s="39">
        <v>283141742.23145437</v>
      </c>
      <c r="CF8" s="40">
        <v>284875833.21677792</v>
      </c>
      <c r="CG8" s="32">
        <v>1.9085784578460152</v>
      </c>
      <c r="CH8" s="33">
        <v>1.76551506808479</v>
      </c>
      <c r="CI8" s="34">
        <v>1.8175330305853701</v>
      </c>
      <c r="CJ8" s="104">
        <v>3.642784282601832</v>
      </c>
      <c r="CK8" s="105">
        <v>3.6548057375570702</v>
      </c>
      <c r="CL8" s="106">
        <v>3.6300067690942819</v>
      </c>
      <c r="CM8" s="32">
        <v>1.0852970514931743</v>
      </c>
      <c r="CN8" s="33">
        <v>1.0913067565974213</v>
      </c>
      <c r="CO8" s="34">
        <v>1.0925311470369055</v>
      </c>
      <c r="CP8" s="32">
        <v>0.73516096525347274</v>
      </c>
      <c r="CQ8" s="33">
        <v>0.72825189302269588</v>
      </c>
      <c r="CR8" s="34">
        <v>0.7277822165027934</v>
      </c>
      <c r="CS8" s="32">
        <v>0.65667841742370836</v>
      </c>
      <c r="CT8" s="33">
        <v>0.64941428194980033</v>
      </c>
      <c r="CU8" s="34">
        <v>0.64999109293062307</v>
      </c>
      <c r="CV8" s="35">
        <v>939985.40262836183</v>
      </c>
      <c r="CW8" s="36">
        <v>1328634.2834000837</v>
      </c>
      <c r="CX8" s="37">
        <v>1434859.769874722</v>
      </c>
      <c r="CY8" s="98">
        <v>1.426193717239032</v>
      </c>
      <c r="CZ8" s="99">
        <v>1.4230218465580164</v>
      </c>
      <c r="DA8" s="100">
        <v>1.4082403296408401</v>
      </c>
      <c r="DB8" s="98">
        <v>2.3054733600967006</v>
      </c>
      <c r="DC8" s="99">
        <v>2.5311752453734053</v>
      </c>
      <c r="DD8" s="100">
        <v>2.4280100496712729</v>
      </c>
      <c r="DE8" s="32">
        <v>0.70000217759064209</v>
      </c>
      <c r="DF8" s="33">
        <v>0.70166469442982737</v>
      </c>
      <c r="DG8" s="34">
        <v>0.70016060174447237</v>
      </c>
      <c r="DH8" s="32">
        <v>1.5658858589039759E-2</v>
      </c>
      <c r="DI8" s="33">
        <v>1.4046372688917794E-2</v>
      </c>
      <c r="DJ8" s="41">
        <v>1.1796242750673116E-2</v>
      </c>
    </row>
    <row r="9" spans="1:114" ht="15" thickBot="1" x14ac:dyDescent="0.45">
      <c r="B9" s="207"/>
      <c r="C9" s="8" t="s">
        <v>87</v>
      </c>
      <c r="D9" s="43">
        <v>3.5859905444856482E-2</v>
      </c>
      <c r="E9" s="44">
        <v>2.8791046299191811E-2</v>
      </c>
      <c r="F9" s="45">
        <v>2.0321189155708536E-2</v>
      </c>
      <c r="G9" s="43">
        <v>3.936050693155925E-2</v>
      </c>
      <c r="H9" s="44">
        <v>3.2004301376689727E-2</v>
      </c>
      <c r="I9" s="45">
        <v>2.3421200563922051E-2</v>
      </c>
      <c r="J9" s="43">
        <v>0.12475551704014065</v>
      </c>
      <c r="K9" s="44">
        <v>0.12963856105821758</v>
      </c>
      <c r="L9" s="45">
        <v>0.14058346224392643</v>
      </c>
      <c r="M9" s="49">
        <v>1.0435492288943666</v>
      </c>
      <c r="N9" s="50">
        <v>1.1151663531910199</v>
      </c>
      <c r="O9" s="51">
        <v>1.1275994106221425</v>
      </c>
      <c r="P9" s="101">
        <v>2.5404499608381235</v>
      </c>
      <c r="Q9" s="102">
        <v>2.6267164485922185</v>
      </c>
      <c r="R9" s="103">
        <v>2.6358654263521029</v>
      </c>
      <c r="S9" s="43">
        <v>8.3382722818973215E-2</v>
      </c>
      <c r="T9" s="44">
        <v>7.637610378871007E-2</v>
      </c>
      <c r="U9" s="45">
        <v>6.9075832563253808E-2</v>
      </c>
      <c r="V9" s="46">
        <v>8682153</v>
      </c>
      <c r="W9" s="47">
        <v>7644175</v>
      </c>
      <c r="X9" s="48">
        <v>5647729</v>
      </c>
      <c r="Y9" s="43">
        <v>3.9981538770540985</v>
      </c>
      <c r="Z9" s="44">
        <v>3.4106158250297254</v>
      </c>
      <c r="AA9" s="45">
        <v>3.3196803980197309</v>
      </c>
      <c r="AB9" s="43">
        <v>0.88065629114896704</v>
      </c>
      <c r="AC9" s="44">
        <v>0.88182249512271704</v>
      </c>
      <c r="AD9" s="45">
        <v>0.8821096888801081</v>
      </c>
      <c r="AE9" s="46">
        <v>8145248</v>
      </c>
      <c r="AF9" s="47">
        <v>6926261</v>
      </c>
      <c r="AG9" s="48">
        <v>5029475</v>
      </c>
      <c r="AH9" s="46">
        <v>8803994.5</v>
      </c>
      <c r="AI9" s="47">
        <v>7647970</v>
      </c>
      <c r="AJ9" s="48">
        <v>5656240</v>
      </c>
      <c r="AK9" s="43">
        <v>0.686005220041075</v>
      </c>
      <c r="AL9" s="44">
        <v>0.69612774227743879</v>
      </c>
      <c r="AM9" s="45">
        <v>0.70311821091237336</v>
      </c>
      <c r="AN9" s="43">
        <v>0.71993515912512462</v>
      </c>
      <c r="AO9" s="44">
        <v>0.72986294929974516</v>
      </c>
      <c r="AP9" s="45">
        <v>0.73717467748090804</v>
      </c>
      <c r="AQ9" s="43">
        <v>0.12799775052202297</v>
      </c>
      <c r="AR9" s="44">
        <v>0.12579196409205917</v>
      </c>
      <c r="AS9" s="45">
        <v>0.12457997442317681</v>
      </c>
      <c r="AT9" s="43">
        <v>8.2980180651591823E-2</v>
      </c>
      <c r="AU9" s="44">
        <v>8.2034956908163578E-2</v>
      </c>
      <c r="AV9" s="45">
        <v>8.3455801596790613E-2</v>
      </c>
      <c r="AW9" s="43">
        <v>6.3541149763673671E-2</v>
      </c>
      <c r="AX9" s="44">
        <v>6.340168147725074E-2</v>
      </c>
      <c r="AY9" s="45">
        <v>6.4772373990848731E-2</v>
      </c>
      <c r="AZ9" s="43">
        <v>0.40617339158056642</v>
      </c>
      <c r="BA9" s="44">
        <v>0.40143430876820307</v>
      </c>
      <c r="BB9" s="45">
        <v>0.39396471427813273</v>
      </c>
      <c r="BC9" s="43">
        <v>0.75302351333648976</v>
      </c>
      <c r="BD9" s="44">
        <v>0.75802195386416782</v>
      </c>
      <c r="BE9" s="45">
        <v>0.75982077061977038</v>
      </c>
      <c r="BF9" s="46">
        <v>5696292.9992804993</v>
      </c>
      <c r="BG9" s="47">
        <v>5880727.0925110132</v>
      </c>
      <c r="BH9" s="48">
        <v>5931040.3863995373</v>
      </c>
      <c r="BI9" s="43">
        <v>6.1253755659241599E-2</v>
      </c>
      <c r="BJ9" s="44">
        <v>6.3148341413605286E-2</v>
      </c>
      <c r="BK9" s="45">
        <v>6.4711380444090999E-2</v>
      </c>
      <c r="BL9" s="43">
        <v>0.1236406210972118</v>
      </c>
      <c r="BM9" s="44">
        <v>0.1254242421329903</v>
      </c>
      <c r="BN9" s="45">
        <v>0.12509418369943728</v>
      </c>
      <c r="BO9" s="43">
        <v>1.2100127941946743E-3</v>
      </c>
      <c r="BP9" s="44">
        <v>1.1430098206524674E-3</v>
      </c>
      <c r="BQ9" s="45">
        <v>1.0974198584493963E-3</v>
      </c>
      <c r="BR9" s="43">
        <v>0.97709808910067797</v>
      </c>
      <c r="BS9" s="44">
        <v>0.98078730574490269</v>
      </c>
      <c r="BT9" s="45">
        <v>0.98022862840978797</v>
      </c>
      <c r="BU9" s="46">
        <v>99299350</v>
      </c>
      <c r="BV9" s="47">
        <v>102445291</v>
      </c>
      <c r="BW9" s="48">
        <v>105519950</v>
      </c>
      <c r="BX9" s="43">
        <v>0.1504432786113577</v>
      </c>
      <c r="BY9" s="44">
        <v>0.15323570466728167</v>
      </c>
      <c r="BZ9" s="45">
        <v>0.16325232851788665</v>
      </c>
      <c r="CA9" s="46">
        <v>115401046</v>
      </c>
      <c r="CB9" s="47">
        <v>121200670</v>
      </c>
      <c r="CC9" s="48">
        <v>122240607.5</v>
      </c>
      <c r="CD9" s="46">
        <v>110113647.5</v>
      </c>
      <c r="CE9" s="47">
        <v>115157407</v>
      </c>
      <c r="CF9" s="48">
        <v>116651248</v>
      </c>
      <c r="CG9" s="43">
        <v>2.7105863835657598</v>
      </c>
      <c r="CH9" s="44">
        <v>2.3244346846189221</v>
      </c>
      <c r="CI9" s="45">
        <v>2.3243729425461535</v>
      </c>
      <c r="CJ9" s="101">
        <v>2.7659152586850144</v>
      </c>
      <c r="CK9" s="102">
        <v>2.821811808824382</v>
      </c>
      <c r="CL9" s="103">
        <v>2.8146526340595712</v>
      </c>
      <c r="CM9" s="43">
        <v>0.96211432161457133</v>
      </c>
      <c r="CN9" s="44">
        <v>0.96471768331192476</v>
      </c>
      <c r="CO9" s="45">
        <v>0.96615157487786951</v>
      </c>
      <c r="CP9" s="43">
        <v>0.86465971407603803</v>
      </c>
      <c r="CQ9" s="44">
        <v>0.85562116783974718</v>
      </c>
      <c r="CR9" s="45">
        <v>0.85334981900666951</v>
      </c>
      <c r="CS9" s="43">
        <v>0.81346193024023883</v>
      </c>
      <c r="CT9" s="44">
        <v>0.80156841115748145</v>
      </c>
      <c r="CU9" s="45">
        <v>0.8010065895746723</v>
      </c>
      <c r="CV9" s="46">
        <v>445068.5</v>
      </c>
      <c r="CW9" s="47">
        <v>399207</v>
      </c>
      <c r="CX9" s="48">
        <v>442747</v>
      </c>
      <c r="CY9" s="101">
        <v>0.96664471903828075</v>
      </c>
      <c r="CZ9" s="102">
        <v>1.0096689077091641</v>
      </c>
      <c r="DA9" s="103">
        <v>0.96766962591195393</v>
      </c>
      <c r="DB9" s="101">
        <v>1.3664372564309437</v>
      </c>
      <c r="DC9" s="102">
        <v>1.6919369677162674</v>
      </c>
      <c r="DD9" s="103">
        <v>1.6775716692260136</v>
      </c>
      <c r="DE9" s="43">
        <v>0.74635117899159409</v>
      </c>
      <c r="DF9" s="44">
        <v>0.74867432494220043</v>
      </c>
      <c r="DG9" s="45">
        <v>0.74692741269510166</v>
      </c>
      <c r="DH9" s="43">
        <v>1.8729222122765156E-2</v>
      </c>
      <c r="DI9" s="44">
        <v>1.5550123516470995E-2</v>
      </c>
      <c r="DJ9" s="52">
        <v>1.1353469064589221E-2</v>
      </c>
    </row>
    <row r="10" spans="1:114" x14ac:dyDescent="0.4">
      <c r="A10" s="56" t="s">
        <v>2</v>
      </c>
      <c r="B10" s="197" t="s">
        <v>91</v>
      </c>
      <c r="C10" s="7" t="s">
        <v>175</v>
      </c>
      <c r="D10" s="35">
        <v>5321</v>
      </c>
      <c r="E10" s="36">
        <v>5378</v>
      </c>
      <c r="F10" s="37">
        <v>5500</v>
      </c>
      <c r="G10" s="35">
        <v>5321</v>
      </c>
      <c r="H10" s="36">
        <v>5378</v>
      </c>
      <c r="I10" s="37">
        <v>5500</v>
      </c>
      <c r="J10" s="35">
        <v>5321</v>
      </c>
      <c r="K10" s="36">
        <v>5378</v>
      </c>
      <c r="L10" s="37">
        <v>5500</v>
      </c>
      <c r="M10" s="53">
        <v>5321</v>
      </c>
      <c r="N10" s="54">
        <v>5378</v>
      </c>
      <c r="O10" s="55">
        <v>5500</v>
      </c>
      <c r="P10" s="35">
        <v>5321</v>
      </c>
      <c r="Q10" s="36">
        <v>5378</v>
      </c>
      <c r="R10" s="37">
        <v>5500</v>
      </c>
      <c r="S10" s="35">
        <v>5321</v>
      </c>
      <c r="T10" s="36">
        <v>5378</v>
      </c>
      <c r="U10" s="37">
        <v>5500</v>
      </c>
      <c r="V10" s="35">
        <v>5321</v>
      </c>
      <c r="W10" s="36">
        <v>5378</v>
      </c>
      <c r="X10" s="37">
        <v>5500</v>
      </c>
      <c r="Y10" s="35">
        <v>5321</v>
      </c>
      <c r="Z10" s="36">
        <v>5378</v>
      </c>
      <c r="AA10" s="37">
        <v>5500</v>
      </c>
      <c r="AB10" s="35">
        <v>5321</v>
      </c>
      <c r="AC10" s="36">
        <v>5378</v>
      </c>
      <c r="AD10" s="37">
        <v>5500</v>
      </c>
      <c r="AE10" s="35">
        <v>5321</v>
      </c>
      <c r="AF10" s="36">
        <v>5378</v>
      </c>
      <c r="AG10" s="37">
        <v>5500</v>
      </c>
      <c r="AH10" s="35">
        <v>5321</v>
      </c>
      <c r="AI10" s="36">
        <v>5378</v>
      </c>
      <c r="AJ10" s="37">
        <v>5500</v>
      </c>
      <c r="AK10" s="35">
        <v>5321</v>
      </c>
      <c r="AL10" s="36">
        <v>5378</v>
      </c>
      <c r="AM10" s="37">
        <v>5500</v>
      </c>
      <c r="AN10" s="35">
        <v>5321</v>
      </c>
      <c r="AO10" s="36">
        <v>5378</v>
      </c>
      <c r="AP10" s="37">
        <v>5500</v>
      </c>
      <c r="AQ10" s="35">
        <v>5321</v>
      </c>
      <c r="AR10" s="36">
        <v>5378</v>
      </c>
      <c r="AS10" s="37">
        <v>5500</v>
      </c>
      <c r="AT10" s="35">
        <v>5321</v>
      </c>
      <c r="AU10" s="36">
        <v>5378</v>
      </c>
      <c r="AV10" s="37">
        <v>5500</v>
      </c>
      <c r="AW10" s="35">
        <v>5321</v>
      </c>
      <c r="AX10" s="36">
        <v>5378</v>
      </c>
      <c r="AY10" s="37">
        <v>5500</v>
      </c>
      <c r="AZ10" s="35">
        <v>5321</v>
      </c>
      <c r="BA10" s="36">
        <v>5378</v>
      </c>
      <c r="BB10" s="37">
        <v>5500</v>
      </c>
      <c r="BC10" s="35">
        <v>5321</v>
      </c>
      <c r="BD10" s="36">
        <v>5378</v>
      </c>
      <c r="BE10" s="37">
        <v>5500</v>
      </c>
      <c r="BF10" s="35">
        <v>5321</v>
      </c>
      <c r="BG10" s="36">
        <v>5378</v>
      </c>
      <c r="BH10" s="37">
        <v>5500</v>
      </c>
      <c r="BI10" s="35">
        <v>5321</v>
      </c>
      <c r="BJ10" s="36">
        <v>5378</v>
      </c>
      <c r="BK10" s="37">
        <v>5500</v>
      </c>
      <c r="BL10" s="35">
        <v>5321</v>
      </c>
      <c r="BM10" s="36">
        <v>5378</v>
      </c>
      <c r="BN10" s="37">
        <v>5500</v>
      </c>
      <c r="BO10" s="35">
        <v>5321</v>
      </c>
      <c r="BP10" s="36">
        <v>5378</v>
      </c>
      <c r="BQ10" s="37">
        <v>5500</v>
      </c>
      <c r="BR10" s="35">
        <v>5321</v>
      </c>
      <c r="BS10" s="36">
        <v>5378</v>
      </c>
      <c r="BT10" s="37">
        <v>5500</v>
      </c>
      <c r="BU10" s="35">
        <v>5321</v>
      </c>
      <c r="BV10" s="36">
        <v>5378</v>
      </c>
      <c r="BW10" s="37">
        <v>5500</v>
      </c>
      <c r="BX10" s="35">
        <v>5321</v>
      </c>
      <c r="BY10" s="36">
        <v>5378</v>
      </c>
      <c r="BZ10" s="37">
        <v>5500</v>
      </c>
      <c r="CA10" s="35">
        <v>5321</v>
      </c>
      <c r="CB10" s="36">
        <v>5378</v>
      </c>
      <c r="CC10" s="37">
        <v>5500</v>
      </c>
      <c r="CD10" s="35">
        <v>5321</v>
      </c>
      <c r="CE10" s="36">
        <v>5378</v>
      </c>
      <c r="CF10" s="37">
        <v>5500</v>
      </c>
      <c r="CG10" s="35">
        <v>5321</v>
      </c>
      <c r="CH10" s="36">
        <v>5378</v>
      </c>
      <c r="CI10" s="37">
        <v>5500</v>
      </c>
      <c r="CJ10" s="35">
        <v>5321</v>
      </c>
      <c r="CK10" s="36">
        <v>5378</v>
      </c>
      <c r="CL10" s="37">
        <v>5500</v>
      </c>
      <c r="CM10" s="35">
        <v>5321</v>
      </c>
      <c r="CN10" s="36">
        <v>5378</v>
      </c>
      <c r="CO10" s="37">
        <v>5500</v>
      </c>
      <c r="CP10" s="35">
        <v>5321</v>
      </c>
      <c r="CQ10" s="36">
        <v>5378</v>
      </c>
      <c r="CR10" s="37">
        <v>5500</v>
      </c>
      <c r="CS10" s="35">
        <v>5321</v>
      </c>
      <c r="CT10" s="36">
        <v>5378</v>
      </c>
      <c r="CU10" s="37">
        <v>5500</v>
      </c>
      <c r="CV10" s="35">
        <v>5321</v>
      </c>
      <c r="CW10" s="36">
        <v>5378</v>
      </c>
      <c r="CX10" s="37">
        <v>5500</v>
      </c>
      <c r="CY10" s="35">
        <v>5321</v>
      </c>
      <c r="CZ10" s="36">
        <v>5378</v>
      </c>
      <c r="DA10" s="37">
        <v>5500</v>
      </c>
      <c r="DB10" s="35">
        <v>5321</v>
      </c>
      <c r="DC10" s="36">
        <v>5378</v>
      </c>
      <c r="DD10" s="37">
        <v>5500</v>
      </c>
      <c r="DE10" s="35">
        <v>5321</v>
      </c>
      <c r="DF10" s="36">
        <v>5378</v>
      </c>
      <c r="DG10" s="37">
        <v>5500</v>
      </c>
      <c r="DH10" s="35">
        <v>5321</v>
      </c>
      <c r="DI10" s="36">
        <v>5378</v>
      </c>
      <c r="DJ10" s="37">
        <v>5500</v>
      </c>
    </row>
    <row r="11" spans="1:114" x14ac:dyDescent="0.4">
      <c r="A11" s="56"/>
      <c r="B11" s="198"/>
      <c r="C11" s="7" t="s">
        <v>86</v>
      </c>
      <c r="D11" s="32">
        <v>2.5777070565434795E-2</v>
      </c>
      <c r="E11" s="33">
        <v>2.2849028451201268E-2</v>
      </c>
      <c r="F11" s="34">
        <v>1.9803814502691856E-2</v>
      </c>
      <c r="G11" s="32">
        <v>2.5008740841658959E-2</v>
      </c>
      <c r="H11" s="33">
        <v>2.20830521113109E-2</v>
      </c>
      <c r="I11" s="34">
        <v>1.9077425602413704E-2</v>
      </c>
      <c r="J11" s="32">
        <v>0.82205576406573577</v>
      </c>
      <c r="K11" s="33">
        <v>0.88448831934962335</v>
      </c>
      <c r="L11" s="34">
        <v>0.91415940445391985</v>
      </c>
      <c r="M11" s="111">
        <v>6.9557485729972095</v>
      </c>
      <c r="N11" s="112">
        <v>7.256457808594746</v>
      </c>
      <c r="O11" s="113">
        <v>7.2557948440640025</v>
      </c>
      <c r="P11" s="98">
        <v>3.8987002535343906</v>
      </c>
      <c r="Q11" s="99">
        <v>3.8600350073420739</v>
      </c>
      <c r="R11" s="100">
        <v>3.8636927643684822</v>
      </c>
      <c r="S11" s="32">
        <v>8.3412463526006217E-2</v>
      </c>
      <c r="T11" s="33">
        <v>8.0351874413827393E-2</v>
      </c>
      <c r="U11" s="34">
        <v>7.8491696809134301E-2</v>
      </c>
      <c r="V11" s="35">
        <v>19004996.789701182</v>
      </c>
      <c r="W11" s="36">
        <v>18352424.352547415</v>
      </c>
      <c r="X11" s="37">
        <v>16889305.173636362</v>
      </c>
      <c r="Y11" s="32">
        <v>3.2807281579256267</v>
      </c>
      <c r="Z11" s="33">
        <v>2.9928398818846755</v>
      </c>
      <c r="AA11" s="34">
        <v>3.0786855065302183</v>
      </c>
      <c r="AB11" s="32">
        <v>0.85116121813745038</v>
      </c>
      <c r="AC11" s="33">
        <v>0.85397554263170161</v>
      </c>
      <c r="AD11" s="34">
        <v>0.85076166891285854</v>
      </c>
      <c r="AE11" s="35">
        <v>21533568.581657585</v>
      </c>
      <c r="AF11" s="36">
        <v>19745745.286909632</v>
      </c>
      <c r="AG11" s="37">
        <v>17407138.106363636</v>
      </c>
      <c r="AH11" s="35">
        <v>20891723.700244315</v>
      </c>
      <c r="AI11" s="36">
        <v>19083801.443845294</v>
      </c>
      <c r="AJ11" s="37">
        <v>16768657.479090909</v>
      </c>
      <c r="AK11" s="32">
        <v>0.65696971792051884</v>
      </c>
      <c r="AL11" s="33">
        <v>0.6586831186647788</v>
      </c>
      <c r="AM11" s="34">
        <v>0.66074717405903094</v>
      </c>
      <c r="AN11" s="32">
        <v>0.70752859135998791</v>
      </c>
      <c r="AO11" s="33">
        <v>0.70979577484911305</v>
      </c>
      <c r="AP11" s="34">
        <v>0.71252709715458529</v>
      </c>
      <c r="AQ11" s="32">
        <v>0.14910246671764904</v>
      </c>
      <c r="AR11" s="33">
        <v>0.14981868062873793</v>
      </c>
      <c r="AS11" s="34">
        <v>0.14929129890820048</v>
      </c>
      <c r="AT11" s="32">
        <v>0.11059181434108341</v>
      </c>
      <c r="AU11" s="33">
        <v>0.11036628431645468</v>
      </c>
      <c r="AV11" s="34">
        <v>0.11103694482285148</v>
      </c>
      <c r="AW11" s="32">
        <v>8.4335347863433968E-2</v>
      </c>
      <c r="AX11" s="33">
        <v>8.3875445427410031E-2</v>
      </c>
      <c r="AY11" s="34">
        <v>8.4025436986297386E-2</v>
      </c>
      <c r="AZ11" s="32">
        <v>0.37331689967343396</v>
      </c>
      <c r="BA11" s="33">
        <v>0.36268734252075868</v>
      </c>
      <c r="BB11" s="34">
        <v>0.35013122940593655</v>
      </c>
      <c r="BC11" s="32">
        <v>0.5584256128541083</v>
      </c>
      <c r="BD11" s="33">
        <v>0.56026008512679804</v>
      </c>
      <c r="BE11" s="34">
        <v>0.57400080632094264</v>
      </c>
      <c r="BF11" s="35">
        <v>5119785.705948093</v>
      </c>
      <c r="BG11" s="36">
        <v>5992673.0021716887</v>
      </c>
      <c r="BH11" s="37">
        <v>6124343.6720938515</v>
      </c>
      <c r="BI11" s="32">
        <v>0.23038289594832781</v>
      </c>
      <c r="BJ11" s="33">
        <v>0.23543026053402627</v>
      </c>
      <c r="BK11" s="34">
        <v>0.23604420391638245</v>
      </c>
      <c r="BL11" s="32">
        <v>0.58520606795457086</v>
      </c>
      <c r="BM11" s="33">
        <v>0.5880588213309782</v>
      </c>
      <c r="BN11" s="34">
        <v>0.57436615534944613</v>
      </c>
      <c r="BO11" s="32">
        <v>7.0467538465328067E-3</v>
      </c>
      <c r="BP11" s="33">
        <v>6.6451307718061979E-3</v>
      </c>
      <c r="BQ11" s="34">
        <v>6.397298846364234E-3</v>
      </c>
      <c r="BR11" s="32">
        <v>0.9812147014560767</v>
      </c>
      <c r="BS11" s="33">
        <v>0.98204468578834436</v>
      </c>
      <c r="BT11" s="34">
        <v>0.98268307664439603</v>
      </c>
      <c r="BU11" s="35">
        <v>607863789.61022365</v>
      </c>
      <c r="BV11" s="36">
        <v>615539285.71290445</v>
      </c>
      <c r="BW11" s="37">
        <v>619902952.99963641</v>
      </c>
      <c r="BX11" s="32">
        <v>0.88298838372075694</v>
      </c>
      <c r="BY11" s="33">
        <v>0.94455866916223574</v>
      </c>
      <c r="BZ11" s="34">
        <v>0.95688220455533546</v>
      </c>
      <c r="CA11" s="35">
        <v>412358342.98233414</v>
      </c>
      <c r="CB11" s="36">
        <v>418915201.62253624</v>
      </c>
      <c r="CC11" s="37">
        <v>421987419.67490911</v>
      </c>
      <c r="CD11" s="38">
        <v>391139468.37436575</v>
      </c>
      <c r="CE11" s="39">
        <v>395276849.2181108</v>
      </c>
      <c r="CF11" s="40">
        <v>396568104.63163638</v>
      </c>
      <c r="CG11" s="32">
        <v>2.0774673023549779</v>
      </c>
      <c r="CH11" s="33">
        <v>1.8819544412738374</v>
      </c>
      <c r="CI11" s="34">
        <v>1.9738225633832338</v>
      </c>
      <c r="CJ11" s="104">
        <v>4.2170805977479802</v>
      </c>
      <c r="CK11" s="105">
        <v>4.1616875474321589</v>
      </c>
      <c r="CL11" s="106">
        <v>4.1574133187937772</v>
      </c>
      <c r="CM11" s="32">
        <v>1.1186489237456541</v>
      </c>
      <c r="CN11" s="33">
        <v>1.1328548728959598</v>
      </c>
      <c r="CO11" s="34">
        <v>1.1286488573411013</v>
      </c>
      <c r="CP11" s="32">
        <v>0.7133752196678721</v>
      </c>
      <c r="CQ11" s="33">
        <v>0.70194509067017885</v>
      </c>
      <c r="CR11" s="34">
        <v>0.70315284835436598</v>
      </c>
      <c r="CS11" s="32">
        <v>0.62387900847928546</v>
      </c>
      <c r="CT11" s="33">
        <v>0.61189572280155935</v>
      </c>
      <c r="CU11" s="34">
        <v>0.61527334390451327</v>
      </c>
      <c r="CV11" s="35">
        <v>-641844.88141326816</v>
      </c>
      <c r="CW11" s="36">
        <v>-661943.84306433622</v>
      </c>
      <c r="CX11" s="37">
        <v>-638480.62727272732</v>
      </c>
      <c r="CY11" s="98">
        <v>1.6582672367858704</v>
      </c>
      <c r="CZ11" s="99">
        <v>1.6701963595697191</v>
      </c>
      <c r="DA11" s="100">
        <v>1.6715819152962605</v>
      </c>
      <c r="DB11" s="98">
        <v>2.1869914152968399</v>
      </c>
      <c r="DC11" s="99">
        <v>2.4237625477082556</v>
      </c>
      <c r="DD11" s="100">
        <v>2.2875054212011938</v>
      </c>
      <c r="DE11" s="32">
        <v>0.68740269097069551</v>
      </c>
      <c r="DF11" s="33">
        <v>0.68633538012955386</v>
      </c>
      <c r="DG11" s="34">
        <v>0.68500683593417178</v>
      </c>
      <c r="DH11" s="32">
        <v>9.8453971252565366E-3</v>
      </c>
      <c r="DI11" s="33">
        <v>8.840984138602407E-3</v>
      </c>
      <c r="DJ11" s="34">
        <v>7.8401481305179731E-3</v>
      </c>
    </row>
    <row r="12" spans="1:114" x14ac:dyDescent="0.4">
      <c r="A12" s="56" t="s">
        <v>2</v>
      </c>
      <c r="B12" s="199"/>
      <c r="C12" s="9" t="s">
        <v>87</v>
      </c>
      <c r="D12" s="58">
        <v>1.9408899695273187E-2</v>
      </c>
      <c r="E12" s="59">
        <v>1.6168485313214506E-2</v>
      </c>
      <c r="F12" s="60">
        <v>1.3974711609373481E-2</v>
      </c>
      <c r="G12" s="58">
        <v>1.8579007073121299E-2</v>
      </c>
      <c r="H12" s="59">
        <v>1.5185947987739E-2</v>
      </c>
      <c r="I12" s="60">
        <v>1.3194373959474759E-2</v>
      </c>
      <c r="J12" s="58">
        <v>0.46825936861291739</v>
      </c>
      <c r="K12" s="59">
        <v>0.48022340551188258</v>
      </c>
      <c r="L12" s="60">
        <v>0.48021115682384852</v>
      </c>
      <c r="M12" s="61">
        <v>4.1633484289082654</v>
      </c>
      <c r="N12" s="62">
        <v>4.2150125217859626</v>
      </c>
      <c r="O12" s="63">
        <v>4.1946025676087686</v>
      </c>
      <c r="P12" s="98">
        <v>3.2972469538772917</v>
      </c>
      <c r="Q12" s="99">
        <v>3.3132579472891632</v>
      </c>
      <c r="R12" s="100">
        <v>3.2479374224382882</v>
      </c>
      <c r="S12" s="58">
        <v>7.5494947447373187E-2</v>
      </c>
      <c r="T12" s="59">
        <v>7.3902762811877853E-2</v>
      </c>
      <c r="U12" s="60">
        <v>7.2705816502915188E-2</v>
      </c>
      <c r="V12" s="38">
        <v>9370847</v>
      </c>
      <c r="W12" s="39">
        <v>8197270.5</v>
      </c>
      <c r="X12" s="40">
        <v>7442735.5</v>
      </c>
      <c r="Y12" s="58">
        <v>4.0879373628981508</v>
      </c>
      <c r="Z12" s="59">
        <v>3.6778774350817423</v>
      </c>
      <c r="AA12" s="60">
        <v>3.6008635796006416</v>
      </c>
      <c r="AB12" s="58">
        <v>0.86040737573423431</v>
      </c>
      <c r="AC12" s="59">
        <v>0.86039646354278743</v>
      </c>
      <c r="AD12" s="60">
        <v>0.85803740167355547</v>
      </c>
      <c r="AE12" s="38">
        <v>10540980</v>
      </c>
      <c r="AF12" s="39">
        <v>8827472</v>
      </c>
      <c r="AG12" s="40">
        <v>7866841</v>
      </c>
      <c r="AH12" s="38">
        <v>9729918</v>
      </c>
      <c r="AI12" s="39">
        <v>8137448.5</v>
      </c>
      <c r="AJ12" s="40">
        <v>7264293</v>
      </c>
      <c r="AK12" s="58">
        <v>0.66246686784301445</v>
      </c>
      <c r="AL12" s="59">
        <v>0.66433390202340292</v>
      </c>
      <c r="AM12" s="60">
        <v>0.66514854086550934</v>
      </c>
      <c r="AN12" s="58">
        <v>0.71334452720475516</v>
      </c>
      <c r="AO12" s="59">
        <v>0.71655440755733335</v>
      </c>
      <c r="AP12" s="60">
        <v>0.71893821839902372</v>
      </c>
      <c r="AQ12" s="58">
        <v>0.14967097797520737</v>
      </c>
      <c r="AR12" s="59">
        <v>0.15107668492513404</v>
      </c>
      <c r="AS12" s="60">
        <v>0.15014405484851356</v>
      </c>
      <c r="AT12" s="58">
        <v>0.10728608886714609</v>
      </c>
      <c r="AU12" s="59">
        <v>0.10775708511283211</v>
      </c>
      <c r="AV12" s="60">
        <v>0.10780787030748409</v>
      </c>
      <c r="AW12" s="58">
        <v>8.5505533650259299E-2</v>
      </c>
      <c r="AX12" s="59">
        <v>8.5101499440951883E-2</v>
      </c>
      <c r="AY12" s="60">
        <v>8.4977824659259432E-2</v>
      </c>
      <c r="AZ12" s="58">
        <v>0.36695680465779562</v>
      </c>
      <c r="BA12" s="59">
        <v>0.35777539002629211</v>
      </c>
      <c r="BB12" s="60">
        <v>0.34452904664554651</v>
      </c>
      <c r="BC12" s="58">
        <v>0.5694122677525667</v>
      </c>
      <c r="BD12" s="59">
        <v>0.57537415151839655</v>
      </c>
      <c r="BE12" s="60">
        <v>0.59089244535109953</v>
      </c>
      <c r="BF12" s="38">
        <v>5927598.044871795</v>
      </c>
      <c r="BG12" s="39">
        <v>6068668.4442974832</v>
      </c>
      <c r="BH12" s="40">
        <v>6133929.3684669035</v>
      </c>
      <c r="BI12" s="58">
        <v>0.16894120984813399</v>
      </c>
      <c r="BJ12" s="59">
        <v>0.17402535561069377</v>
      </c>
      <c r="BK12" s="60">
        <v>0.17405251597074228</v>
      </c>
      <c r="BL12" s="58">
        <v>0.40901526714262759</v>
      </c>
      <c r="BM12" s="59">
        <v>0.40422382715961713</v>
      </c>
      <c r="BN12" s="60">
        <v>0.3939113275709798</v>
      </c>
      <c r="BO12" s="58">
        <v>4.7204206274024541E-3</v>
      </c>
      <c r="BP12" s="59">
        <v>4.5827808787247811E-3</v>
      </c>
      <c r="BQ12" s="60">
        <v>4.4387493863853184E-3</v>
      </c>
      <c r="BR12" s="58">
        <v>0.9961110243047735</v>
      </c>
      <c r="BS12" s="59">
        <v>0.99713357791084467</v>
      </c>
      <c r="BT12" s="60">
        <v>0.99740824168502362</v>
      </c>
      <c r="BU12" s="38">
        <v>353783262</v>
      </c>
      <c r="BV12" s="39">
        <v>348072739.5</v>
      </c>
      <c r="BW12" s="40">
        <v>348455775.5</v>
      </c>
      <c r="BX12" s="58">
        <v>0.51608075358756711</v>
      </c>
      <c r="BY12" s="59">
        <v>0.52266500073231281</v>
      </c>
      <c r="BZ12" s="60">
        <v>0.50858507332329372</v>
      </c>
      <c r="CA12" s="38">
        <v>238500283</v>
      </c>
      <c r="CB12" s="39">
        <v>240210437.5</v>
      </c>
      <c r="CC12" s="40">
        <v>236437487.5</v>
      </c>
      <c r="CD12" s="38">
        <v>226637316</v>
      </c>
      <c r="CE12" s="39">
        <v>228251582.5</v>
      </c>
      <c r="CF12" s="40">
        <v>224993381</v>
      </c>
      <c r="CG12" s="58">
        <v>2.4667737376112715</v>
      </c>
      <c r="CH12" s="59">
        <v>2.2126120029461616</v>
      </c>
      <c r="CI12" s="60">
        <v>2.1974675350759525</v>
      </c>
      <c r="CJ12" s="98">
        <v>3.5406151189269828</v>
      </c>
      <c r="CK12" s="99">
        <v>3.5413844225917934</v>
      </c>
      <c r="CL12" s="100">
        <v>3.4660663042983342</v>
      </c>
      <c r="CM12" s="58">
        <v>1.0260287106024648</v>
      </c>
      <c r="CN12" s="59">
        <v>1.0352334631113411</v>
      </c>
      <c r="CO12" s="60">
        <v>1.0334162864022522</v>
      </c>
      <c r="CP12" s="58">
        <v>0.77153478545457121</v>
      </c>
      <c r="CQ12" s="59">
        <v>0.76198157656168108</v>
      </c>
      <c r="CR12" s="60">
        <v>0.76035672032960555</v>
      </c>
      <c r="CS12" s="58">
        <v>0.69029986220082395</v>
      </c>
      <c r="CT12" s="59">
        <v>0.67993858791288919</v>
      </c>
      <c r="CU12" s="60">
        <v>0.68165909508083933</v>
      </c>
      <c r="CV12" s="38">
        <v>1240</v>
      </c>
      <c r="CW12" s="39">
        <v>-48473.5</v>
      </c>
      <c r="CX12" s="40">
        <v>3083.5</v>
      </c>
      <c r="CY12" s="98">
        <v>1.7440916393558519</v>
      </c>
      <c r="CZ12" s="99">
        <v>1.7434676522340138</v>
      </c>
      <c r="DA12" s="100">
        <v>1.7443274967170352</v>
      </c>
      <c r="DB12" s="98">
        <v>1.4637617428959058</v>
      </c>
      <c r="DC12" s="99">
        <v>1.6898089906221618</v>
      </c>
      <c r="DD12" s="100">
        <v>1.7061214734014452</v>
      </c>
      <c r="DE12" s="58">
        <v>0.68702847307208781</v>
      </c>
      <c r="DF12" s="59">
        <v>0.6855606402315042</v>
      </c>
      <c r="DG12" s="60">
        <v>0.68393811362547752</v>
      </c>
      <c r="DH12" s="58">
        <v>7.4384551384611437E-3</v>
      </c>
      <c r="DI12" s="59">
        <v>6.4677840343568115E-3</v>
      </c>
      <c r="DJ12" s="60">
        <v>5.4071014875940911E-3</v>
      </c>
    </row>
    <row r="13" spans="1:114" x14ac:dyDescent="0.4">
      <c r="A13" s="56" t="s">
        <v>3</v>
      </c>
      <c r="B13" s="194" t="s">
        <v>92</v>
      </c>
      <c r="C13" s="10" t="s">
        <v>175</v>
      </c>
      <c r="D13" s="65">
        <v>242</v>
      </c>
      <c r="E13" s="66">
        <v>234</v>
      </c>
      <c r="F13" s="67">
        <v>233</v>
      </c>
      <c r="G13" s="65">
        <v>242</v>
      </c>
      <c r="H13" s="66">
        <v>234</v>
      </c>
      <c r="I13" s="67">
        <v>233</v>
      </c>
      <c r="J13" s="65">
        <v>242</v>
      </c>
      <c r="K13" s="66">
        <v>234</v>
      </c>
      <c r="L13" s="67">
        <v>233</v>
      </c>
      <c r="M13" s="68">
        <v>242</v>
      </c>
      <c r="N13" s="69">
        <v>234</v>
      </c>
      <c r="O13" s="70">
        <v>233</v>
      </c>
      <c r="P13" s="65">
        <v>242</v>
      </c>
      <c r="Q13" s="66">
        <v>234</v>
      </c>
      <c r="R13" s="67">
        <v>233</v>
      </c>
      <c r="S13" s="65">
        <v>242</v>
      </c>
      <c r="T13" s="66">
        <v>234</v>
      </c>
      <c r="U13" s="67">
        <v>233</v>
      </c>
      <c r="V13" s="65">
        <v>242</v>
      </c>
      <c r="W13" s="66">
        <v>234</v>
      </c>
      <c r="X13" s="67">
        <v>233</v>
      </c>
      <c r="Y13" s="65">
        <v>242</v>
      </c>
      <c r="Z13" s="66">
        <v>234</v>
      </c>
      <c r="AA13" s="67">
        <v>233</v>
      </c>
      <c r="AB13" s="65">
        <v>242</v>
      </c>
      <c r="AC13" s="66">
        <v>234</v>
      </c>
      <c r="AD13" s="67">
        <v>233</v>
      </c>
      <c r="AE13" s="65">
        <v>242</v>
      </c>
      <c r="AF13" s="66">
        <v>234</v>
      </c>
      <c r="AG13" s="67">
        <v>233</v>
      </c>
      <c r="AH13" s="65">
        <v>242</v>
      </c>
      <c r="AI13" s="66">
        <v>234</v>
      </c>
      <c r="AJ13" s="67">
        <v>233</v>
      </c>
      <c r="AK13" s="65">
        <v>242</v>
      </c>
      <c r="AL13" s="66">
        <v>234</v>
      </c>
      <c r="AM13" s="67">
        <v>233</v>
      </c>
      <c r="AN13" s="65">
        <v>242</v>
      </c>
      <c r="AO13" s="66">
        <v>234</v>
      </c>
      <c r="AP13" s="67">
        <v>233</v>
      </c>
      <c r="AQ13" s="65">
        <v>242</v>
      </c>
      <c r="AR13" s="66">
        <v>234</v>
      </c>
      <c r="AS13" s="67">
        <v>233</v>
      </c>
      <c r="AT13" s="65">
        <v>242</v>
      </c>
      <c r="AU13" s="66">
        <v>234</v>
      </c>
      <c r="AV13" s="67">
        <v>233</v>
      </c>
      <c r="AW13" s="65">
        <v>242</v>
      </c>
      <c r="AX13" s="66">
        <v>234</v>
      </c>
      <c r="AY13" s="67">
        <v>233</v>
      </c>
      <c r="AZ13" s="65">
        <v>242</v>
      </c>
      <c r="BA13" s="66">
        <v>234</v>
      </c>
      <c r="BB13" s="67">
        <v>233</v>
      </c>
      <c r="BC13" s="65">
        <v>242</v>
      </c>
      <c r="BD13" s="66">
        <v>234</v>
      </c>
      <c r="BE13" s="67">
        <v>233</v>
      </c>
      <c r="BF13" s="65">
        <v>242</v>
      </c>
      <c r="BG13" s="66">
        <v>234</v>
      </c>
      <c r="BH13" s="67">
        <v>233</v>
      </c>
      <c r="BI13" s="65">
        <v>242</v>
      </c>
      <c r="BJ13" s="66">
        <v>234</v>
      </c>
      <c r="BK13" s="67">
        <v>233</v>
      </c>
      <c r="BL13" s="65">
        <v>242</v>
      </c>
      <c r="BM13" s="66">
        <v>234</v>
      </c>
      <c r="BN13" s="67">
        <v>233</v>
      </c>
      <c r="BO13" s="65">
        <v>242</v>
      </c>
      <c r="BP13" s="66">
        <v>234</v>
      </c>
      <c r="BQ13" s="67">
        <v>233</v>
      </c>
      <c r="BR13" s="65">
        <v>242</v>
      </c>
      <c r="BS13" s="66">
        <v>234</v>
      </c>
      <c r="BT13" s="67">
        <v>233</v>
      </c>
      <c r="BU13" s="65">
        <v>242</v>
      </c>
      <c r="BV13" s="66">
        <v>234</v>
      </c>
      <c r="BW13" s="67">
        <v>233</v>
      </c>
      <c r="BX13" s="65">
        <v>242</v>
      </c>
      <c r="BY13" s="66">
        <v>234</v>
      </c>
      <c r="BZ13" s="67">
        <v>233</v>
      </c>
      <c r="CA13" s="65">
        <v>242</v>
      </c>
      <c r="CB13" s="66">
        <v>234</v>
      </c>
      <c r="CC13" s="67">
        <v>233</v>
      </c>
      <c r="CD13" s="65">
        <v>242</v>
      </c>
      <c r="CE13" s="66">
        <v>234</v>
      </c>
      <c r="CF13" s="67">
        <v>233</v>
      </c>
      <c r="CG13" s="65">
        <v>242</v>
      </c>
      <c r="CH13" s="66">
        <v>234</v>
      </c>
      <c r="CI13" s="67">
        <v>233</v>
      </c>
      <c r="CJ13" s="65">
        <v>242</v>
      </c>
      <c r="CK13" s="66">
        <v>234</v>
      </c>
      <c r="CL13" s="67">
        <v>233</v>
      </c>
      <c r="CM13" s="65">
        <v>242</v>
      </c>
      <c r="CN13" s="66">
        <v>234</v>
      </c>
      <c r="CO13" s="67">
        <v>233</v>
      </c>
      <c r="CP13" s="65">
        <v>242</v>
      </c>
      <c r="CQ13" s="66">
        <v>234</v>
      </c>
      <c r="CR13" s="67">
        <v>233</v>
      </c>
      <c r="CS13" s="65">
        <v>242</v>
      </c>
      <c r="CT13" s="66">
        <v>234</v>
      </c>
      <c r="CU13" s="67">
        <v>233</v>
      </c>
      <c r="CV13" s="65">
        <v>242</v>
      </c>
      <c r="CW13" s="66">
        <v>234</v>
      </c>
      <c r="CX13" s="67">
        <v>233</v>
      </c>
      <c r="CY13" s="65">
        <v>242</v>
      </c>
      <c r="CZ13" s="66">
        <v>234</v>
      </c>
      <c r="DA13" s="67">
        <v>233</v>
      </c>
      <c r="DB13" s="65">
        <v>242</v>
      </c>
      <c r="DC13" s="66">
        <v>234</v>
      </c>
      <c r="DD13" s="67">
        <v>233</v>
      </c>
      <c r="DE13" s="65">
        <v>242</v>
      </c>
      <c r="DF13" s="66">
        <v>234</v>
      </c>
      <c r="DG13" s="67">
        <v>233</v>
      </c>
      <c r="DH13" s="65">
        <v>242</v>
      </c>
      <c r="DI13" s="66">
        <v>234</v>
      </c>
      <c r="DJ13" s="67">
        <v>233</v>
      </c>
    </row>
    <row r="14" spans="1:114" x14ac:dyDescent="0.4">
      <c r="A14" s="56"/>
      <c r="B14" s="195"/>
      <c r="C14" s="7" t="s">
        <v>86</v>
      </c>
      <c r="D14" s="32">
        <v>6.819597946257072E-3</v>
      </c>
      <c r="E14" s="33">
        <v>-5.3442030761584043E-4</v>
      </c>
      <c r="F14" s="34">
        <v>-8.6524373641027452E-3</v>
      </c>
      <c r="G14" s="32">
        <v>1.0324133526025356E-2</v>
      </c>
      <c r="H14" s="33">
        <v>3.0413643181693129E-3</v>
      </c>
      <c r="I14" s="34">
        <v>-3.9422322232353681E-3</v>
      </c>
      <c r="J14" s="32">
        <v>1.1790158231042807</v>
      </c>
      <c r="K14" s="33">
        <v>0.95193913067654012</v>
      </c>
      <c r="L14" s="34">
        <v>1.3488323375265361</v>
      </c>
      <c r="M14" s="111">
        <v>7.052857789529865</v>
      </c>
      <c r="N14" s="112">
        <v>7.3103162453303643</v>
      </c>
      <c r="O14" s="113">
        <v>7.2893738594646535</v>
      </c>
      <c r="P14" s="98">
        <v>4.2930664954331874</v>
      </c>
      <c r="Q14" s="99">
        <v>4.3855528044581575</v>
      </c>
      <c r="R14" s="100">
        <v>4.3883105936469171</v>
      </c>
      <c r="S14" s="32">
        <v>7.5714759151969124E-2</v>
      </c>
      <c r="T14" s="33">
        <v>7.1130385178114167E-2</v>
      </c>
      <c r="U14" s="34">
        <v>6.143832730697496E-2</v>
      </c>
      <c r="V14" s="35">
        <v>1042981.0909090909</v>
      </c>
      <c r="W14" s="36">
        <v>-517133.30769230769</v>
      </c>
      <c r="X14" s="37">
        <v>776798.42489270389</v>
      </c>
      <c r="Y14" s="32">
        <v>3.0494727467254217</v>
      </c>
      <c r="Z14" s="33">
        <v>2.8812851870647069</v>
      </c>
      <c r="AA14" s="34">
        <v>3.2040149134605613</v>
      </c>
      <c r="AB14" s="32">
        <v>0.91317108503204236</v>
      </c>
      <c r="AC14" s="33">
        <v>0.91045248384725275</v>
      </c>
      <c r="AD14" s="34">
        <v>0.91096734827997339</v>
      </c>
      <c r="AE14" s="35">
        <v>1094899.4338842975</v>
      </c>
      <c r="AF14" s="36">
        <v>-85934.794871794875</v>
      </c>
      <c r="AG14" s="37">
        <v>-1368272.0128755365</v>
      </c>
      <c r="AH14" s="35">
        <v>1657559.2933884298</v>
      </c>
      <c r="AI14" s="36">
        <v>489051.43589743588</v>
      </c>
      <c r="AJ14" s="37">
        <v>-623413.47210300434</v>
      </c>
      <c r="AK14" s="32">
        <v>0.55331058327122173</v>
      </c>
      <c r="AL14" s="33">
        <v>0.55683315195933392</v>
      </c>
      <c r="AM14" s="34">
        <v>0.56302968702740575</v>
      </c>
      <c r="AN14" s="32">
        <v>0.62297420057495345</v>
      </c>
      <c r="AO14" s="33">
        <v>0.62752004603704048</v>
      </c>
      <c r="AP14" s="34">
        <v>0.63445295979821803</v>
      </c>
      <c r="AQ14" s="32">
        <v>0.22006489333364146</v>
      </c>
      <c r="AR14" s="33">
        <v>0.22274528483416708</v>
      </c>
      <c r="AS14" s="34">
        <v>0.222283980607206</v>
      </c>
      <c r="AT14" s="32">
        <v>0.15550808743255568</v>
      </c>
      <c r="AU14" s="33">
        <v>0.15487801598464548</v>
      </c>
      <c r="AV14" s="34">
        <v>0.15840393244840489</v>
      </c>
      <c r="AW14" s="32">
        <v>0.1270928819510912</v>
      </c>
      <c r="AX14" s="33">
        <v>0.12757050361273481</v>
      </c>
      <c r="AY14" s="34">
        <v>0.12427358838688105</v>
      </c>
      <c r="AZ14" s="32">
        <v>0.50653348219510486</v>
      </c>
      <c r="BA14" s="33">
        <v>0.49945846504811892</v>
      </c>
      <c r="BB14" s="34">
        <v>0.4804690950899943</v>
      </c>
      <c r="BC14" s="32">
        <v>0.34447422803803046</v>
      </c>
      <c r="BD14" s="33">
        <v>0.33501066727452633</v>
      </c>
      <c r="BE14" s="34">
        <v>0.34473535594016641</v>
      </c>
      <c r="BF14" s="35">
        <v>6628507.6026364863</v>
      </c>
      <c r="BG14" s="36">
        <v>6905971.074807154</v>
      </c>
      <c r="BH14" s="37">
        <v>6909889.309257905</v>
      </c>
      <c r="BI14" s="32">
        <v>0.1446004260086893</v>
      </c>
      <c r="BJ14" s="33">
        <v>0.14070139496228709</v>
      </c>
      <c r="BK14" s="34">
        <v>0.1238857975482584</v>
      </c>
      <c r="BL14" s="32">
        <v>0.54257460885605047</v>
      </c>
      <c r="BM14" s="33">
        <v>0.52800362623721842</v>
      </c>
      <c r="BN14" s="34">
        <v>0.4553720574450188</v>
      </c>
      <c r="BO14" s="32">
        <v>6.8417564301563941E-3</v>
      </c>
      <c r="BP14" s="33">
        <v>5.9473308272458307E-3</v>
      </c>
      <c r="BQ14" s="34">
        <v>5.8927204164290186E-3</v>
      </c>
      <c r="BR14" s="32">
        <v>0.81462324773939088</v>
      </c>
      <c r="BS14" s="33">
        <v>0.82863068854100741</v>
      </c>
      <c r="BT14" s="34">
        <v>0.82320739770045426</v>
      </c>
      <c r="BU14" s="35">
        <v>74843049.475206614</v>
      </c>
      <c r="BV14" s="36">
        <v>75039245.089743584</v>
      </c>
      <c r="BW14" s="37">
        <v>75792049.313304722</v>
      </c>
      <c r="BX14" s="32">
        <v>1.2677882918719272</v>
      </c>
      <c r="BY14" s="33">
        <v>1.0156917781228769</v>
      </c>
      <c r="BZ14" s="34">
        <v>1.4209869612707828</v>
      </c>
      <c r="CA14" s="35">
        <v>104801608.59090909</v>
      </c>
      <c r="CB14" s="36">
        <v>105909322.14957266</v>
      </c>
      <c r="CC14" s="37">
        <v>110244072.42489271</v>
      </c>
      <c r="CD14" s="38">
        <v>100103327.64462809</v>
      </c>
      <c r="CE14" s="39">
        <v>100919413.86324786</v>
      </c>
      <c r="CF14" s="40">
        <v>105464381.96995708</v>
      </c>
      <c r="CG14" s="32">
        <v>2.3511517105832316</v>
      </c>
      <c r="CH14" s="33">
        <v>2.1457259768992025</v>
      </c>
      <c r="CI14" s="34">
        <v>2.5623296993087039</v>
      </c>
      <c r="CJ14" s="104">
        <v>4.5713850467582757</v>
      </c>
      <c r="CK14" s="105">
        <v>4.649690100025377</v>
      </c>
      <c r="CL14" s="106">
        <v>4.5983049919818839</v>
      </c>
      <c r="CM14" s="32">
        <v>1.0850004385012311</v>
      </c>
      <c r="CN14" s="33">
        <v>1.0746836713612125</v>
      </c>
      <c r="CO14" s="34">
        <v>1.055358794020592</v>
      </c>
      <c r="CP14" s="32">
        <v>0.80768333440129292</v>
      </c>
      <c r="CQ14" s="33">
        <v>0.80882167997378551</v>
      </c>
      <c r="CR14" s="34">
        <v>0.82966762374378533</v>
      </c>
      <c r="CS14" s="32">
        <v>0.72514689443706748</v>
      </c>
      <c r="CT14" s="33">
        <v>0.72638557872236775</v>
      </c>
      <c r="CU14" s="34">
        <v>0.7581541190012373</v>
      </c>
      <c r="CV14" s="35">
        <v>562659.85950413218</v>
      </c>
      <c r="CW14" s="36">
        <v>574986.23076923075</v>
      </c>
      <c r="CX14" s="37">
        <v>744858.54077253223</v>
      </c>
      <c r="CY14" s="104">
        <v>0.79286829460283526</v>
      </c>
      <c r="CZ14" s="105">
        <v>0.6720526171443868</v>
      </c>
      <c r="DA14" s="106">
        <v>0.6310055010853447</v>
      </c>
      <c r="DB14" s="104">
        <v>1.905853740620528</v>
      </c>
      <c r="DC14" s="105">
        <v>1.548493182457495</v>
      </c>
      <c r="DD14" s="106">
        <v>1.4370728608163903</v>
      </c>
      <c r="DE14" s="32">
        <v>0.56121525275793449</v>
      </c>
      <c r="DF14" s="33">
        <v>0.5585111978965317</v>
      </c>
      <c r="DG14" s="34">
        <v>0.55473253369611741</v>
      </c>
      <c r="DH14" s="32">
        <v>2.7514632672940467E-3</v>
      </c>
      <c r="DI14" s="33">
        <v>8.1045693796559677E-4</v>
      </c>
      <c r="DJ14" s="34">
        <v>-1.0725001130639747E-3</v>
      </c>
    </row>
    <row r="15" spans="1:114" x14ac:dyDescent="0.4">
      <c r="A15" s="56" t="s">
        <v>3</v>
      </c>
      <c r="B15" s="196"/>
      <c r="C15" s="9" t="s">
        <v>87</v>
      </c>
      <c r="D15" s="58">
        <v>1.2050875619723393E-2</v>
      </c>
      <c r="E15" s="59">
        <v>1.0125221097594795E-2</v>
      </c>
      <c r="F15" s="60">
        <v>4.9090971447485589E-3</v>
      </c>
      <c r="G15" s="58">
        <v>1.347214281524447E-2</v>
      </c>
      <c r="H15" s="59">
        <v>1.3819581702284433E-2</v>
      </c>
      <c r="I15" s="60">
        <v>4.7281998507165872E-3</v>
      </c>
      <c r="J15" s="58">
        <v>0.41491223278165296</v>
      </c>
      <c r="K15" s="59">
        <v>0.39621972139875355</v>
      </c>
      <c r="L15" s="60">
        <v>0.3671387268321803</v>
      </c>
      <c r="M15" s="61">
        <v>1.6582144006611683</v>
      </c>
      <c r="N15" s="62">
        <v>1.6350639989677598</v>
      </c>
      <c r="O15" s="63">
        <v>1.4505024740093235</v>
      </c>
      <c r="P15" s="98">
        <v>3.7347868893274589</v>
      </c>
      <c r="Q15" s="99">
        <v>3.5103956291081877</v>
      </c>
      <c r="R15" s="100">
        <v>3.6067890238530782</v>
      </c>
      <c r="S15" s="58">
        <v>7.8631917805947457E-2</v>
      </c>
      <c r="T15" s="59">
        <v>8.0834222293830499E-2</v>
      </c>
      <c r="U15" s="60">
        <v>6.1883907969412892E-2</v>
      </c>
      <c r="V15" s="38">
        <v>2249903</v>
      </c>
      <c r="W15" s="39">
        <v>2966796</v>
      </c>
      <c r="X15" s="40">
        <v>1532549</v>
      </c>
      <c r="Y15" s="58">
        <v>3.7243846752491949</v>
      </c>
      <c r="Z15" s="59">
        <v>3.3414024193575074</v>
      </c>
      <c r="AA15" s="60">
        <v>3.4408618047446886</v>
      </c>
      <c r="AB15" s="58">
        <v>0.92245426409748588</v>
      </c>
      <c r="AC15" s="59">
        <v>0.9255362004176888</v>
      </c>
      <c r="AD15" s="60">
        <v>0.92304664524933822</v>
      </c>
      <c r="AE15" s="38">
        <v>1347199.5</v>
      </c>
      <c r="AF15" s="39">
        <v>1120963.5</v>
      </c>
      <c r="AG15" s="40">
        <v>576927</v>
      </c>
      <c r="AH15" s="38">
        <v>1799980</v>
      </c>
      <c r="AI15" s="39">
        <v>2012210.5</v>
      </c>
      <c r="AJ15" s="40">
        <v>474856</v>
      </c>
      <c r="AK15" s="58">
        <v>0.53646252715165188</v>
      </c>
      <c r="AL15" s="59">
        <v>0.53262149594667796</v>
      </c>
      <c r="AM15" s="60">
        <v>0.52683818497726864</v>
      </c>
      <c r="AN15" s="58">
        <v>0.6035108679114074</v>
      </c>
      <c r="AO15" s="59">
        <v>0.60386455968430108</v>
      </c>
      <c r="AP15" s="60">
        <v>0.61015951423302628</v>
      </c>
      <c r="AQ15" s="58">
        <v>0.22311656413661479</v>
      </c>
      <c r="AR15" s="59">
        <v>0.22734116306863866</v>
      </c>
      <c r="AS15" s="60">
        <v>0.23030704675955338</v>
      </c>
      <c r="AT15" s="58">
        <v>0.17185314085923831</v>
      </c>
      <c r="AU15" s="59">
        <v>0.16436026925364683</v>
      </c>
      <c r="AV15" s="60">
        <v>0.16597638374909365</v>
      </c>
      <c r="AW15" s="58">
        <v>0.14349634458655114</v>
      </c>
      <c r="AX15" s="59">
        <v>0.13929348459897373</v>
      </c>
      <c r="AY15" s="60">
        <v>0.13250053695023137</v>
      </c>
      <c r="AZ15" s="58">
        <v>0.54251476126855158</v>
      </c>
      <c r="BA15" s="59">
        <v>0.54872426495661175</v>
      </c>
      <c r="BB15" s="60">
        <v>0.51839905205321402</v>
      </c>
      <c r="BC15" s="58">
        <v>0.32879915019283457</v>
      </c>
      <c r="BD15" s="59">
        <v>0.32153989543575245</v>
      </c>
      <c r="BE15" s="60">
        <v>0.32767957775763457</v>
      </c>
      <c r="BF15" s="38">
        <v>7633820.3117287513</v>
      </c>
      <c r="BG15" s="39">
        <v>7456380.9798534792</v>
      </c>
      <c r="BH15" s="40">
        <v>7408208.8294314388</v>
      </c>
      <c r="BI15" s="58">
        <v>6.5208194191177432E-2</v>
      </c>
      <c r="BJ15" s="59">
        <v>6.0993987179090436E-2</v>
      </c>
      <c r="BK15" s="60">
        <v>4.9798449615574746E-2</v>
      </c>
      <c r="BL15" s="58">
        <v>0.25224140995195238</v>
      </c>
      <c r="BM15" s="59">
        <v>0.2517887168777373</v>
      </c>
      <c r="BN15" s="60">
        <v>0.19305399980095753</v>
      </c>
      <c r="BO15" s="58">
        <v>4.2727718284420509E-3</v>
      </c>
      <c r="BP15" s="59">
        <v>3.5151889103473776E-3</v>
      </c>
      <c r="BQ15" s="60">
        <v>2.771051756072119E-3</v>
      </c>
      <c r="BR15" s="58">
        <v>0.72694112202639261</v>
      </c>
      <c r="BS15" s="59">
        <v>0.74411658464802777</v>
      </c>
      <c r="BT15" s="60">
        <v>0.74962326840438653</v>
      </c>
      <c r="BU15" s="38">
        <v>56333574</v>
      </c>
      <c r="BV15" s="39">
        <v>60651762</v>
      </c>
      <c r="BW15" s="40">
        <v>58597751</v>
      </c>
      <c r="BX15" s="58">
        <v>0.47372108676603664</v>
      </c>
      <c r="BY15" s="59">
        <v>0.41098851441672024</v>
      </c>
      <c r="BZ15" s="60">
        <v>0.4217141017121101</v>
      </c>
      <c r="CA15" s="38">
        <v>65749871.5</v>
      </c>
      <c r="CB15" s="39">
        <v>67213489</v>
      </c>
      <c r="CC15" s="40">
        <v>65893988</v>
      </c>
      <c r="CD15" s="38">
        <v>62816944</v>
      </c>
      <c r="CE15" s="39">
        <v>62762542</v>
      </c>
      <c r="CF15" s="40">
        <v>63917022</v>
      </c>
      <c r="CG15" s="58">
        <v>2.9349577193428495</v>
      </c>
      <c r="CH15" s="59">
        <v>2.5374018829349909</v>
      </c>
      <c r="CI15" s="60">
        <v>2.5509520354465374</v>
      </c>
      <c r="CJ15" s="98">
        <v>3.9978636038220445</v>
      </c>
      <c r="CK15" s="99">
        <v>3.7951306336957065</v>
      </c>
      <c r="CL15" s="100">
        <v>4.0181614893707769</v>
      </c>
      <c r="CM15" s="58">
        <v>0.99992230996561648</v>
      </c>
      <c r="CN15" s="59">
        <v>0.99849160715752383</v>
      </c>
      <c r="CO15" s="60">
        <v>0.98666887735633313</v>
      </c>
      <c r="CP15" s="58">
        <v>0.88401214778422177</v>
      </c>
      <c r="CQ15" s="59">
        <v>0.89124792705147848</v>
      </c>
      <c r="CR15" s="60">
        <v>0.90307806027671678</v>
      </c>
      <c r="CS15" s="58">
        <v>0.81355621099097764</v>
      </c>
      <c r="CT15" s="59">
        <v>0.82727853608527047</v>
      </c>
      <c r="CU15" s="60">
        <v>0.84021060283644555</v>
      </c>
      <c r="CV15" s="38">
        <v>309126</v>
      </c>
      <c r="CW15" s="39">
        <v>375881</v>
      </c>
      <c r="CX15" s="40">
        <v>336430</v>
      </c>
      <c r="CY15" s="98">
        <v>0.57550697100581449</v>
      </c>
      <c r="CZ15" s="99">
        <v>0.55250657298211237</v>
      </c>
      <c r="DA15" s="100">
        <v>0.55750321084325671</v>
      </c>
      <c r="DB15" s="98">
        <v>1.111368910538582</v>
      </c>
      <c r="DC15" s="99">
        <v>1.2564410901817675</v>
      </c>
      <c r="DD15" s="100">
        <v>1.2873940915560866</v>
      </c>
      <c r="DE15" s="58">
        <v>0.53423358271706145</v>
      </c>
      <c r="DF15" s="59">
        <v>0.52939425771629667</v>
      </c>
      <c r="DG15" s="60">
        <v>0.53187214365303948</v>
      </c>
      <c r="DH15" s="58">
        <v>4.389956067525117E-3</v>
      </c>
      <c r="DI15" s="59">
        <v>3.8179730712123777E-3</v>
      </c>
      <c r="DJ15" s="60">
        <v>1.1774534491408341E-3</v>
      </c>
    </row>
    <row r="16" spans="1:114" x14ac:dyDescent="0.4">
      <c r="A16" s="56" t="s">
        <v>60</v>
      </c>
      <c r="B16" s="194" t="s">
        <v>93</v>
      </c>
      <c r="C16" s="10" t="s">
        <v>175</v>
      </c>
      <c r="D16" s="65">
        <v>377</v>
      </c>
      <c r="E16" s="66">
        <v>380</v>
      </c>
      <c r="F16" s="67">
        <v>385</v>
      </c>
      <c r="G16" s="65">
        <v>377</v>
      </c>
      <c r="H16" s="66">
        <v>380</v>
      </c>
      <c r="I16" s="67">
        <v>385</v>
      </c>
      <c r="J16" s="65">
        <v>377</v>
      </c>
      <c r="K16" s="66">
        <v>380</v>
      </c>
      <c r="L16" s="67">
        <v>385</v>
      </c>
      <c r="M16" s="68">
        <v>377</v>
      </c>
      <c r="N16" s="69">
        <v>380</v>
      </c>
      <c r="O16" s="70">
        <v>385</v>
      </c>
      <c r="P16" s="65">
        <v>377</v>
      </c>
      <c r="Q16" s="66">
        <v>380</v>
      </c>
      <c r="R16" s="67">
        <v>385</v>
      </c>
      <c r="S16" s="65">
        <v>377</v>
      </c>
      <c r="T16" s="66">
        <v>380</v>
      </c>
      <c r="U16" s="67">
        <v>385</v>
      </c>
      <c r="V16" s="65">
        <v>377</v>
      </c>
      <c r="W16" s="66">
        <v>380</v>
      </c>
      <c r="X16" s="67">
        <v>385</v>
      </c>
      <c r="Y16" s="65">
        <v>377</v>
      </c>
      <c r="Z16" s="66">
        <v>380</v>
      </c>
      <c r="AA16" s="67">
        <v>385</v>
      </c>
      <c r="AB16" s="65">
        <v>377</v>
      </c>
      <c r="AC16" s="66">
        <v>380</v>
      </c>
      <c r="AD16" s="67">
        <v>385</v>
      </c>
      <c r="AE16" s="65">
        <v>377</v>
      </c>
      <c r="AF16" s="66">
        <v>380</v>
      </c>
      <c r="AG16" s="67">
        <v>385</v>
      </c>
      <c r="AH16" s="65">
        <v>377</v>
      </c>
      <c r="AI16" s="66">
        <v>380</v>
      </c>
      <c r="AJ16" s="67">
        <v>385</v>
      </c>
      <c r="AK16" s="65">
        <v>377</v>
      </c>
      <c r="AL16" s="66">
        <v>380</v>
      </c>
      <c r="AM16" s="67">
        <v>385</v>
      </c>
      <c r="AN16" s="65">
        <v>377</v>
      </c>
      <c r="AO16" s="66">
        <v>380</v>
      </c>
      <c r="AP16" s="67">
        <v>385</v>
      </c>
      <c r="AQ16" s="65">
        <v>377</v>
      </c>
      <c r="AR16" s="66">
        <v>380</v>
      </c>
      <c r="AS16" s="67">
        <v>385</v>
      </c>
      <c r="AT16" s="65">
        <v>377</v>
      </c>
      <c r="AU16" s="66">
        <v>380</v>
      </c>
      <c r="AV16" s="67">
        <v>385</v>
      </c>
      <c r="AW16" s="65">
        <v>377</v>
      </c>
      <c r="AX16" s="66">
        <v>380</v>
      </c>
      <c r="AY16" s="67">
        <v>385</v>
      </c>
      <c r="AZ16" s="65">
        <v>377</v>
      </c>
      <c r="BA16" s="66">
        <v>380</v>
      </c>
      <c r="BB16" s="67">
        <v>385</v>
      </c>
      <c r="BC16" s="65">
        <v>377</v>
      </c>
      <c r="BD16" s="66">
        <v>380</v>
      </c>
      <c r="BE16" s="67">
        <v>385</v>
      </c>
      <c r="BF16" s="65">
        <v>377</v>
      </c>
      <c r="BG16" s="66">
        <v>380</v>
      </c>
      <c r="BH16" s="67">
        <v>385</v>
      </c>
      <c r="BI16" s="65">
        <v>377</v>
      </c>
      <c r="BJ16" s="66">
        <v>380</v>
      </c>
      <c r="BK16" s="67">
        <v>385</v>
      </c>
      <c r="BL16" s="65">
        <v>377</v>
      </c>
      <c r="BM16" s="66">
        <v>380</v>
      </c>
      <c r="BN16" s="67">
        <v>385</v>
      </c>
      <c r="BO16" s="65">
        <v>377</v>
      </c>
      <c r="BP16" s="66">
        <v>380</v>
      </c>
      <c r="BQ16" s="67">
        <v>385</v>
      </c>
      <c r="BR16" s="65">
        <v>377</v>
      </c>
      <c r="BS16" s="66">
        <v>380</v>
      </c>
      <c r="BT16" s="67">
        <v>385</v>
      </c>
      <c r="BU16" s="65">
        <v>377</v>
      </c>
      <c r="BV16" s="66">
        <v>380</v>
      </c>
      <c r="BW16" s="67">
        <v>385</v>
      </c>
      <c r="BX16" s="65">
        <v>377</v>
      </c>
      <c r="BY16" s="66">
        <v>380</v>
      </c>
      <c r="BZ16" s="67">
        <v>385</v>
      </c>
      <c r="CA16" s="65">
        <v>377</v>
      </c>
      <c r="CB16" s="66">
        <v>380</v>
      </c>
      <c r="CC16" s="67">
        <v>385</v>
      </c>
      <c r="CD16" s="65">
        <v>377</v>
      </c>
      <c r="CE16" s="66">
        <v>380</v>
      </c>
      <c r="CF16" s="67">
        <v>385</v>
      </c>
      <c r="CG16" s="65">
        <v>377</v>
      </c>
      <c r="CH16" s="66">
        <v>380</v>
      </c>
      <c r="CI16" s="67">
        <v>385</v>
      </c>
      <c r="CJ16" s="65">
        <v>377</v>
      </c>
      <c r="CK16" s="66">
        <v>380</v>
      </c>
      <c r="CL16" s="67">
        <v>385</v>
      </c>
      <c r="CM16" s="65">
        <v>377</v>
      </c>
      <c r="CN16" s="66">
        <v>380</v>
      </c>
      <c r="CO16" s="67">
        <v>385</v>
      </c>
      <c r="CP16" s="65">
        <v>377</v>
      </c>
      <c r="CQ16" s="66">
        <v>380</v>
      </c>
      <c r="CR16" s="67">
        <v>385</v>
      </c>
      <c r="CS16" s="65">
        <v>377</v>
      </c>
      <c r="CT16" s="66">
        <v>380</v>
      </c>
      <c r="CU16" s="67">
        <v>385</v>
      </c>
      <c r="CV16" s="65">
        <v>377</v>
      </c>
      <c r="CW16" s="66">
        <v>380</v>
      </c>
      <c r="CX16" s="67">
        <v>385</v>
      </c>
      <c r="CY16" s="65">
        <v>377</v>
      </c>
      <c r="CZ16" s="66">
        <v>380</v>
      </c>
      <c r="DA16" s="67">
        <v>385</v>
      </c>
      <c r="DB16" s="65">
        <v>377</v>
      </c>
      <c r="DC16" s="66">
        <v>380</v>
      </c>
      <c r="DD16" s="67">
        <v>385</v>
      </c>
      <c r="DE16" s="65">
        <v>377</v>
      </c>
      <c r="DF16" s="66">
        <v>380</v>
      </c>
      <c r="DG16" s="67">
        <v>385</v>
      </c>
      <c r="DH16" s="65">
        <v>377</v>
      </c>
      <c r="DI16" s="66">
        <v>380</v>
      </c>
      <c r="DJ16" s="67">
        <v>385</v>
      </c>
    </row>
    <row r="17" spans="1:114" x14ac:dyDescent="0.4">
      <c r="A17" s="56"/>
      <c r="B17" s="195"/>
      <c r="C17" s="7" t="s">
        <v>86</v>
      </c>
      <c r="D17" s="32">
        <v>6.3321498181590691E-2</v>
      </c>
      <c r="E17" s="33">
        <v>5.2361517739900609E-2</v>
      </c>
      <c r="F17" s="34">
        <v>4.6820039063389905E-2</v>
      </c>
      <c r="G17" s="32">
        <v>7.2372428441074874E-2</v>
      </c>
      <c r="H17" s="33">
        <v>6.1935859933496908E-2</v>
      </c>
      <c r="I17" s="34">
        <v>5.375474559469947E-2</v>
      </c>
      <c r="J17" s="32">
        <v>0.1500800875863352</v>
      </c>
      <c r="K17" s="33">
        <v>0.18711756799361909</v>
      </c>
      <c r="L17" s="34">
        <v>0.15210879796090393</v>
      </c>
      <c r="M17" s="111">
        <v>1.2512226879582857</v>
      </c>
      <c r="N17" s="112">
        <v>1.4451768553640618</v>
      </c>
      <c r="O17" s="113">
        <v>1.4771194844812903</v>
      </c>
      <c r="P17" s="98">
        <v>2.986006399918947</v>
      </c>
      <c r="Q17" s="99">
        <v>3.1331242325882345</v>
      </c>
      <c r="R17" s="100">
        <v>3.2234591347740591</v>
      </c>
      <c r="S17" s="32">
        <v>0.10555418225051386</v>
      </c>
      <c r="T17" s="33">
        <v>9.2961915687469504E-2</v>
      </c>
      <c r="U17" s="34">
        <v>8.9236629323729486E-2</v>
      </c>
      <c r="V17" s="35">
        <v>26910033.684350133</v>
      </c>
      <c r="W17" s="36">
        <v>24366865.884210527</v>
      </c>
      <c r="X17" s="37">
        <v>24184312.254545454</v>
      </c>
      <c r="Y17" s="32">
        <v>3.4384044383185115</v>
      </c>
      <c r="Z17" s="33">
        <v>3.2132728651099627</v>
      </c>
      <c r="AA17" s="34">
        <v>2.9712076863676704</v>
      </c>
      <c r="AB17" s="32">
        <v>0.89042113595871775</v>
      </c>
      <c r="AC17" s="33">
        <v>0.88658099101328136</v>
      </c>
      <c r="AD17" s="34">
        <v>0.88836994155077897</v>
      </c>
      <c r="AE17" s="35">
        <v>25589686.732095491</v>
      </c>
      <c r="AF17" s="36">
        <v>22021406.476315789</v>
      </c>
      <c r="AG17" s="37">
        <v>19496904.779220778</v>
      </c>
      <c r="AH17" s="35">
        <v>29247377.668435015</v>
      </c>
      <c r="AI17" s="36">
        <v>26048036.915789474</v>
      </c>
      <c r="AJ17" s="37">
        <v>22384670.693506494</v>
      </c>
      <c r="AK17" s="32">
        <v>0.66893158430886568</v>
      </c>
      <c r="AL17" s="33">
        <v>0.68503543495802988</v>
      </c>
      <c r="AM17" s="34">
        <v>0.69565316248884868</v>
      </c>
      <c r="AN17" s="32">
        <v>0.68324386896170153</v>
      </c>
      <c r="AO17" s="33">
        <v>0.70158513054571015</v>
      </c>
      <c r="AP17" s="34">
        <v>0.71129832530808701</v>
      </c>
      <c r="AQ17" s="32">
        <v>0.16400604241191816</v>
      </c>
      <c r="AR17" s="33">
        <v>0.15465309081493733</v>
      </c>
      <c r="AS17" s="34">
        <v>0.14949885745307809</v>
      </c>
      <c r="AT17" s="32">
        <v>7.3755262016679562E-2</v>
      </c>
      <c r="AU17" s="33">
        <v>7.7852876243628688E-2</v>
      </c>
      <c r="AV17" s="34">
        <v>7.5912221623674753E-2</v>
      </c>
      <c r="AW17" s="32">
        <v>5.5526028321130079E-2</v>
      </c>
      <c r="AX17" s="33">
        <v>5.5848192109804996E-2</v>
      </c>
      <c r="AY17" s="34">
        <v>5.693601194525176E-2</v>
      </c>
      <c r="AZ17" s="32">
        <v>0.47951935674165824</v>
      </c>
      <c r="BA17" s="33">
        <v>0.48271130083409536</v>
      </c>
      <c r="BB17" s="34">
        <v>0.46059152790246521</v>
      </c>
      <c r="BC17" s="32">
        <v>0.73686475949624941</v>
      </c>
      <c r="BD17" s="33">
        <v>0.70929222555265614</v>
      </c>
      <c r="BE17" s="34">
        <v>0.73041943938441944</v>
      </c>
      <c r="BF17" s="35">
        <v>6522639.1234668065</v>
      </c>
      <c r="BG17" s="36">
        <v>6767731.6680135326</v>
      </c>
      <c r="BH17" s="37">
        <v>6695246.6892633196</v>
      </c>
      <c r="BI17" s="32">
        <v>5.9743172361332496E-2</v>
      </c>
      <c r="BJ17" s="33">
        <v>6.0173006762151635E-2</v>
      </c>
      <c r="BK17" s="34">
        <v>5.8149134145629597E-2</v>
      </c>
      <c r="BL17" s="32">
        <v>0.134232003009565</v>
      </c>
      <c r="BM17" s="33">
        <v>0.13637218629359013</v>
      </c>
      <c r="BN17" s="34">
        <v>0.13378889831788901</v>
      </c>
      <c r="BO17" s="32">
        <v>1.1031456532827855E-3</v>
      </c>
      <c r="BP17" s="33">
        <v>1.038755038341651E-3</v>
      </c>
      <c r="BQ17" s="34">
        <v>9.1515599274547628E-4</v>
      </c>
      <c r="BR17" s="32">
        <v>0.92169523666986608</v>
      </c>
      <c r="BS17" s="33">
        <v>0.93627872314701099</v>
      </c>
      <c r="BT17" s="34">
        <v>0.93104910941452557</v>
      </c>
      <c r="BU17" s="35">
        <v>191245079.32360741</v>
      </c>
      <c r="BV17" s="36">
        <v>211325005.55000001</v>
      </c>
      <c r="BW17" s="37">
        <v>216265049.27272728</v>
      </c>
      <c r="BX17" s="32">
        <v>0.18342154002683667</v>
      </c>
      <c r="BY17" s="33">
        <v>0.20765565512683504</v>
      </c>
      <c r="BZ17" s="34">
        <v>0.17356088455355839</v>
      </c>
      <c r="CA17" s="35">
        <v>275693177.72944295</v>
      </c>
      <c r="CB17" s="36">
        <v>296521198.45789474</v>
      </c>
      <c r="CC17" s="37">
        <v>312580110.60259742</v>
      </c>
      <c r="CD17" s="38">
        <v>284565672.93899202</v>
      </c>
      <c r="CE17" s="39">
        <v>304219087.53157896</v>
      </c>
      <c r="CF17" s="40">
        <v>320360302.0805195</v>
      </c>
      <c r="CG17" s="32">
        <v>2.5538289511919121</v>
      </c>
      <c r="CH17" s="33">
        <v>2.3656596434461861</v>
      </c>
      <c r="CI17" s="34">
        <v>2.1783863713198679</v>
      </c>
      <c r="CJ17" s="104">
        <v>3.2846619676758646</v>
      </c>
      <c r="CK17" s="105">
        <v>3.4029248049911054</v>
      </c>
      <c r="CL17" s="106">
        <v>3.487027079709919</v>
      </c>
      <c r="CM17" s="32">
        <v>0.96995880683524904</v>
      </c>
      <c r="CN17" s="33">
        <v>0.96620306314526427</v>
      </c>
      <c r="CO17" s="34">
        <v>0.96439924094135987</v>
      </c>
      <c r="CP17" s="32">
        <v>0.87724341136067641</v>
      </c>
      <c r="CQ17" s="33">
        <v>0.87302231374573391</v>
      </c>
      <c r="CR17" s="34">
        <v>0.87179280904761813</v>
      </c>
      <c r="CS17" s="32">
        <v>0.83528287334025142</v>
      </c>
      <c r="CT17" s="33">
        <v>0.83068390050632257</v>
      </c>
      <c r="CU17" s="34">
        <v>0.83098858795236241</v>
      </c>
      <c r="CV17" s="35">
        <v>3657690.9363395227</v>
      </c>
      <c r="CW17" s="36">
        <v>4026630.4394736844</v>
      </c>
      <c r="CX17" s="37">
        <v>2887765.9142857143</v>
      </c>
      <c r="CY17" s="104">
        <v>0.52215319009849748</v>
      </c>
      <c r="CZ17" s="105">
        <v>0.6261738223987322</v>
      </c>
      <c r="DA17" s="106">
        <v>0.73668195147798332</v>
      </c>
      <c r="DB17" s="104">
        <v>1.6124628008243305</v>
      </c>
      <c r="DC17" s="105">
        <v>2.0790537209099247</v>
      </c>
      <c r="DD17" s="106">
        <v>2.8638858707650861</v>
      </c>
      <c r="DE17" s="32">
        <v>0.73331677773660375</v>
      </c>
      <c r="DF17" s="33">
        <v>0.73859887476056219</v>
      </c>
      <c r="DG17" s="34">
        <v>0.74387222720674795</v>
      </c>
      <c r="DH17" s="32">
        <v>3.2211085058868105E-2</v>
      </c>
      <c r="DI17" s="33">
        <v>2.732864391111664E-2</v>
      </c>
      <c r="DJ17" s="34">
        <v>2.336361201751834E-2</v>
      </c>
    </row>
    <row r="18" spans="1:114" x14ac:dyDescent="0.4">
      <c r="A18" s="56" t="s">
        <v>60</v>
      </c>
      <c r="B18" s="196"/>
      <c r="C18" s="9" t="s">
        <v>87</v>
      </c>
      <c r="D18" s="58">
        <v>6.4853540001178059E-2</v>
      </c>
      <c r="E18" s="59">
        <v>6.1894584225191535E-2</v>
      </c>
      <c r="F18" s="60">
        <v>5.5828171252806459E-2</v>
      </c>
      <c r="G18" s="58">
        <v>7.1420887602269542E-2</v>
      </c>
      <c r="H18" s="59">
        <v>6.9748007366918552E-2</v>
      </c>
      <c r="I18" s="60">
        <v>6.049901526877071E-2</v>
      </c>
      <c r="J18" s="58">
        <v>4.1125469998022267E-2</v>
      </c>
      <c r="K18" s="59">
        <v>4.2453560143507679E-2</v>
      </c>
      <c r="L18" s="60">
        <v>4.7851022896503038E-2</v>
      </c>
      <c r="M18" s="61">
        <v>0.29651555024932041</v>
      </c>
      <c r="N18" s="62">
        <v>0.33866062917829692</v>
      </c>
      <c r="O18" s="63">
        <v>0.2955628288257473</v>
      </c>
      <c r="P18" s="98">
        <v>2.7202174269000077</v>
      </c>
      <c r="Q18" s="99">
        <v>2.9833061693690515</v>
      </c>
      <c r="R18" s="100">
        <v>2.9881184336155862</v>
      </c>
      <c r="S18" s="58">
        <v>0.10581156156304794</v>
      </c>
      <c r="T18" s="59">
        <v>9.6786652518037558E-2</v>
      </c>
      <c r="U18" s="60">
        <v>9.3574226286022993E-2</v>
      </c>
      <c r="V18" s="38">
        <v>21821289</v>
      </c>
      <c r="W18" s="39">
        <v>20482767.5</v>
      </c>
      <c r="X18" s="40">
        <v>17661707</v>
      </c>
      <c r="Y18" s="58">
        <v>4.6426092607035114</v>
      </c>
      <c r="Z18" s="59">
        <v>4.0842954229395341</v>
      </c>
      <c r="AA18" s="60">
        <v>3.8953700661066502</v>
      </c>
      <c r="AB18" s="58">
        <v>0.88833512493586086</v>
      </c>
      <c r="AC18" s="59">
        <v>0.88054918823700734</v>
      </c>
      <c r="AD18" s="60">
        <v>0.88177469830039668</v>
      </c>
      <c r="AE18" s="38">
        <v>19612709</v>
      </c>
      <c r="AF18" s="39">
        <v>18654617</v>
      </c>
      <c r="AG18" s="40">
        <v>14902181</v>
      </c>
      <c r="AH18" s="38">
        <v>22145282</v>
      </c>
      <c r="AI18" s="39">
        <v>20991965</v>
      </c>
      <c r="AJ18" s="40">
        <v>17543237</v>
      </c>
      <c r="AK18" s="58">
        <v>0.66789498694355343</v>
      </c>
      <c r="AL18" s="59">
        <v>0.67158490188014397</v>
      </c>
      <c r="AM18" s="60">
        <v>0.68667745638408573</v>
      </c>
      <c r="AN18" s="58">
        <v>0.68024462039373568</v>
      </c>
      <c r="AO18" s="59">
        <v>0.68653259654468246</v>
      </c>
      <c r="AP18" s="60">
        <v>0.70054999863391587</v>
      </c>
      <c r="AQ18" s="58">
        <v>0.16146913988759867</v>
      </c>
      <c r="AR18" s="59">
        <v>0.16028199156722928</v>
      </c>
      <c r="AS18" s="60">
        <v>0.15647101769214147</v>
      </c>
      <c r="AT18" s="58">
        <v>6.7168419561317486E-2</v>
      </c>
      <c r="AU18" s="59">
        <v>6.7280355496038252E-2</v>
      </c>
      <c r="AV18" s="60">
        <v>6.7267268021661816E-2</v>
      </c>
      <c r="AW18" s="58">
        <v>5.1187543238199219E-2</v>
      </c>
      <c r="AX18" s="59">
        <v>5.2985763972784317E-2</v>
      </c>
      <c r="AY18" s="60">
        <v>5.5307918720871298E-2</v>
      </c>
      <c r="AZ18" s="58">
        <v>0.50752517080292314</v>
      </c>
      <c r="BA18" s="59">
        <v>0.50936991501594386</v>
      </c>
      <c r="BB18" s="60">
        <v>0.50007350977854426</v>
      </c>
      <c r="BC18" s="58">
        <v>0.81864266212956194</v>
      </c>
      <c r="BD18" s="59">
        <v>0.84999081669949739</v>
      </c>
      <c r="BE18" s="60">
        <v>0.85481801970820193</v>
      </c>
      <c r="BF18" s="38">
        <v>6907300.2413793104</v>
      </c>
      <c r="BG18" s="39">
        <v>7130612.2362292558</v>
      </c>
      <c r="BH18" s="40">
        <v>7104772.28125</v>
      </c>
      <c r="BI18" s="58">
        <v>2.0182179641827579E-2</v>
      </c>
      <c r="BJ18" s="59">
        <v>1.9916264240103336E-2</v>
      </c>
      <c r="BK18" s="60">
        <v>1.7020413957708928E-2</v>
      </c>
      <c r="BL18" s="58">
        <v>3.6889401734575659E-2</v>
      </c>
      <c r="BM18" s="59">
        <v>3.8513447195679201E-2</v>
      </c>
      <c r="BN18" s="60">
        <v>3.5847060510117837E-2</v>
      </c>
      <c r="BO18" s="58">
        <v>9.8576171149083769E-5</v>
      </c>
      <c r="BP18" s="59">
        <v>1.0203458302283282E-4</v>
      </c>
      <c r="BQ18" s="60">
        <v>1.0342074094208078E-4</v>
      </c>
      <c r="BR18" s="58">
        <v>0.9680359316398679</v>
      </c>
      <c r="BS18" s="59">
        <v>0.97077502040708863</v>
      </c>
      <c r="BT18" s="60">
        <v>0.97368913203575391</v>
      </c>
      <c r="BU18" s="38">
        <v>100992049</v>
      </c>
      <c r="BV18" s="39">
        <v>112687076</v>
      </c>
      <c r="BW18" s="40">
        <v>129370192</v>
      </c>
      <c r="BX18" s="58">
        <v>5.4208804073553107E-2</v>
      </c>
      <c r="BY18" s="59">
        <v>5.4072026507802906E-2</v>
      </c>
      <c r="BZ18" s="60">
        <v>5.9927444986248794E-2</v>
      </c>
      <c r="CA18" s="38">
        <v>186785824</v>
      </c>
      <c r="CB18" s="39">
        <v>201725135</v>
      </c>
      <c r="CC18" s="40">
        <v>222533799</v>
      </c>
      <c r="CD18" s="38">
        <v>187740929</v>
      </c>
      <c r="CE18" s="39">
        <v>205713963.5</v>
      </c>
      <c r="CF18" s="40">
        <v>224732301</v>
      </c>
      <c r="CG18" s="58">
        <v>3.7054278575893043</v>
      </c>
      <c r="CH18" s="59">
        <v>3.1805422195464024</v>
      </c>
      <c r="CI18" s="60">
        <v>3.0117234663257211</v>
      </c>
      <c r="CJ18" s="98">
        <v>3.0607213038825298</v>
      </c>
      <c r="CK18" s="99">
        <v>3.2655090582336959</v>
      </c>
      <c r="CL18" s="100">
        <v>3.2116257093503018</v>
      </c>
      <c r="CM18" s="58">
        <v>0.9450909809914193</v>
      </c>
      <c r="CN18" s="59">
        <v>0.94214817752928059</v>
      </c>
      <c r="CO18" s="60">
        <v>0.94054821966347157</v>
      </c>
      <c r="CP18" s="58">
        <v>0.90503831118997524</v>
      </c>
      <c r="CQ18" s="59">
        <v>0.90171657839799146</v>
      </c>
      <c r="CR18" s="60">
        <v>0.90141149066391213</v>
      </c>
      <c r="CS18" s="58">
        <v>0.87310227526065054</v>
      </c>
      <c r="CT18" s="59">
        <v>0.86390255398119586</v>
      </c>
      <c r="CU18" s="60">
        <v>0.86278595317046236</v>
      </c>
      <c r="CV18" s="38">
        <v>1952845</v>
      </c>
      <c r="CW18" s="39">
        <v>1715897.5</v>
      </c>
      <c r="CX18" s="40">
        <v>1579303</v>
      </c>
      <c r="CY18" s="98">
        <v>0.31803540701151783</v>
      </c>
      <c r="CZ18" s="99">
        <v>0.46355119011198204</v>
      </c>
      <c r="DA18" s="100">
        <v>0.4928834013018174</v>
      </c>
      <c r="DB18" s="98">
        <v>1.058864716344404</v>
      </c>
      <c r="DC18" s="99">
        <v>1.4168414174186665</v>
      </c>
      <c r="DD18" s="100">
        <v>1.4482194605165266</v>
      </c>
      <c r="DE18" s="58">
        <v>0.74123872029630355</v>
      </c>
      <c r="DF18" s="59">
        <v>0.74518214162140461</v>
      </c>
      <c r="DG18" s="60">
        <v>0.74727976969448884</v>
      </c>
      <c r="DH18" s="58">
        <v>3.7507816670371376E-2</v>
      </c>
      <c r="DI18" s="59">
        <v>3.3594133958835926E-2</v>
      </c>
      <c r="DJ18" s="60">
        <v>2.6701069191439799E-2</v>
      </c>
    </row>
    <row r="19" spans="1:114" x14ac:dyDescent="0.4">
      <c r="A19" s="56" t="s">
        <v>1</v>
      </c>
      <c r="B19" s="194" t="s">
        <v>94</v>
      </c>
      <c r="C19" s="10" t="s">
        <v>175</v>
      </c>
      <c r="D19" s="65">
        <v>7325</v>
      </c>
      <c r="E19" s="66">
        <v>7652</v>
      </c>
      <c r="F19" s="67">
        <v>7844</v>
      </c>
      <c r="G19" s="65">
        <v>7325</v>
      </c>
      <c r="H19" s="66">
        <v>7652</v>
      </c>
      <c r="I19" s="67">
        <v>7844</v>
      </c>
      <c r="J19" s="65">
        <v>7325</v>
      </c>
      <c r="K19" s="66">
        <v>7652</v>
      </c>
      <c r="L19" s="67">
        <v>7844</v>
      </c>
      <c r="M19" s="68">
        <v>7325</v>
      </c>
      <c r="N19" s="69">
        <v>7652</v>
      </c>
      <c r="O19" s="70">
        <v>7844</v>
      </c>
      <c r="P19" s="65">
        <v>7325</v>
      </c>
      <c r="Q19" s="66">
        <v>7652</v>
      </c>
      <c r="R19" s="67">
        <v>7844</v>
      </c>
      <c r="S19" s="65">
        <v>7325</v>
      </c>
      <c r="T19" s="66">
        <v>7652</v>
      </c>
      <c r="U19" s="67">
        <v>7844</v>
      </c>
      <c r="V19" s="65">
        <v>7325</v>
      </c>
      <c r="W19" s="66">
        <v>7652</v>
      </c>
      <c r="X19" s="67">
        <v>7844</v>
      </c>
      <c r="Y19" s="65">
        <v>7325</v>
      </c>
      <c r="Z19" s="66">
        <v>7652</v>
      </c>
      <c r="AA19" s="67">
        <v>7844</v>
      </c>
      <c r="AB19" s="65">
        <v>7325</v>
      </c>
      <c r="AC19" s="66">
        <v>7652</v>
      </c>
      <c r="AD19" s="67">
        <v>7844</v>
      </c>
      <c r="AE19" s="65">
        <v>7325</v>
      </c>
      <c r="AF19" s="66">
        <v>7652</v>
      </c>
      <c r="AG19" s="67">
        <v>7844</v>
      </c>
      <c r="AH19" s="65">
        <v>7325</v>
      </c>
      <c r="AI19" s="66">
        <v>7652</v>
      </c>
      <c r="AJ19" s="67">
        <v>7844</v>
      </c>
      <c r="AK19" s="65">
        <v>7325</v>
      </c>
      <c r="AL19" s="66">
        <v>7652</v>
      </c>
      <c r="AM19" s="67">
        <v>7844</v>
      </c>
      <c r="AN19" s="65">
        <v>7325</v>
      </c>
      <c r="AO19" s="66">
        <v>7652</v>
      </c>
      <c r="AP19" s="67">
        <v>7844</v>
      </c>
      <c r="AQ19" s="65">
        <v>7325</v>
      </c>
      <c r="AR19" s="66">
        <v>7652</v>
      </c>
      <c r="AS19" s="67">
        <v>7844</v>
      </c>
      <c r="AT19" s="65">
        <v>7325</v>
      </c>
      <c r="AU19" s="66">
        <v>7652</v>
      </c>
      <c r="AV19" s="67">
        <v>7844</v>
      </c>
      <c r="AW19" s="65">
        <v>7325</v>
      </c>
      <c r="AX19" s="66">
        <v>7652</v>
      </c>
      <c r="AY19" s="67">
        <v>7844</v>
      </c>
      <c r="AZ19" s="65">
        <v>7325</v>
      </c>
      <c r="BA19" s="66">
        <v>7652</v>
      </c>
      <c r="BB19" s="67">
        <v>7844</v>
      </c>
      <c r="BC19" s="65">
        <v>7325</v>
      </c>
      <c r="BD19" s="66">
        <v>7652</v>
      </c>
      <c r="BE19" s="67">
        <v>7844</v>
      </c>
      <c r="BF19" s="65">
        <v>7325</v>
      </c>
      <c r="BG19" s="66">
        <v>7652</v>
      </c>
      <c r="BH19" s="67">
        <v>7844</v>
      </c>
      <c r="BI19" s="65">
        <v>7325</v>
      </c>
      <c r="BJ19" s="66">
        <v>7652</v>
      </c>
      <c r="BK19" s="67">
        <v>7844</v>
      </c>
      <c r="BL19" s="65">
        <v>7325</v>
      </c>
      <c r="BM19" s="66">
        <v>7652</v>
      </c>
      <c r="BN19" s="67">
        <v>7844</v>
      </c>
      <c r="BO19" s="65">
        <v>7325</v>
      </c>
      <c r="BP19" s="66">
        <v>7652</v>
      </c>
      <c r="BQ19" s="67">
        <v>7844</v>
      </c>
      <c r="BR19" s="65">
        <v>7325</v>
      </c>
      <c r="BS19" s="66">
        <v>7652</v>
      </c>
      <c r="BT19" s="67">
        <v>7844</v>
      </c>
      <c r="BU19" s="65">
        <v>7325</v>
      </c>
      <c r="BV19" s="66">
        <v>7652</v>
      </c>
      <c r="BW19" s="67">
        <v>7844</v>
      </c>
      <c r="BX19" s="65">
        <v>7325</v>
      </c>
      <c r="BY19" s="66">
        <v>7652</v>
      </c>
      <c r="BZ19" s="67">
        <v>7844</v>
      </c>
      <c r="CA19" s="65">
        <v>7325</v>
      </c>
      <c r="CB19" s="66">
        <v>7652</v>
      </c>
      <c r="CC19" s="67">
        <v>7844</v>
      </c>
      <c r="CD19" s="65">
        <v>7325</v>
      </c>
      <c r="CE19" s="66">
        <v>7652</v>
      </c>
      <c r="CF19" s="67">
        <v>7844</v>
      </c>
      <c r="CG19" s="65">
        <v>7325</v>
      </c>
      <c r="CH19" s="66">
        <v>7652</v>
      </c>
      <c r="CI19" s="67">
        <v>7844</v>
      </c>
      <c r="CJ19" s="65">
        <v>7325</v>
      </c>
      <c r="CK19" s="66">
        <v>7652</v>
      </c>
      <c r="CL19" s="67">
        <v>7844</v>
      </c>
      <c r="CM19" s="65">
        <v>7325</v>
      </c>
      <c r="CN19" s="66">
        <v>7652</v>
      </c>
      <c r="CO19" s="67">
        <v>7844</v>
      </c>
      <c r="CP19" s="65">
        <v>7325</v>
      </c>
      <c r="CQ19" s="66">
        <v>7652</v>
      </c>
      <c r="CR19" s="67">
        <v>7844</v>
      </c>
      <c r="CS19" s="65">
        <v>7325</v>
      </c>
      <c r="CT19" s="66">
        <v>7652</v>
      </c>
      <c r="CU19" s="67">
        <v>7844</v>
      </c>
      <c r="CV19" s="65">
        <v>7325</v>
      </c>
      <c r="CW19" s="66">
        <v>7652</v>
      </c>
      <c r="CX19" s="67">
        <v>7844</v>
      </c>
      <c r="CY19" s="65">
        <v>7325</v>
      </c>
      <c r="CZ19" s="66">
        <v>7652</v>
      </c>
      <c r="DA19" s="67">
        <v>7844</v>
      </c>
      <c r="DB19" s="65">
        <v>7325</v>
      </c>
      <c r="DC19" s="66">
        <v>7652</v>
      </c>
      <c r="DD19" s="67">
        <v>7844</v>
      </c>
      <c r="DE19" s="65">
        <v>7325</v>
      </c>
      <c r="DF19" s="66">
        <v>7652</v>
      </c>
      <c r="DG19" s="67">
        <v>7844</v>
      </c>
      <c r="DH19" s="65">
        <v>7325</v>
      </c>
      <c r="DI19" s="66">
        <v>7652</v>
      </c>
      <c r="DJ19" s="67">
        <v>7844</v>
      </c>
    </row>
    <row r="20" spans="1:114" x14ac:dyDescent="0.4">
      <c r="A20" s="56"/>
      <c r="B20" s="195"/>
      <c r="C20" s="7" t="s">
        <v>86</v>
      </c>
      <c r="D20" s="32">
        <v>5.8179846172216138E-2</v>
      </c>
      <c r="E20" s="33">
        <v>4.9202093456876074E-2</v>
      </c>
      <c r="F20" s="34">
        <v>3.6524877405890922E-2</v>
      </c>
      <c r="G20" s="32">
        <v>6.3290279353953607E-2</v>
      </c>
      <c r="H20" s="33">
        <v>5.3783367956641501E-2</v>
      </c>
      <c r="I20" s="34">
        <v>4.1532603234742248E-2</v>
      </c>
      <c r="J20" s="32">
        <v>0.25707257956480645</v>
      </c>
      <c r="K20" s="33">
        <v>0.28861711510811494</v>
      </c>
      <c r="L20" s="34">
        <v>0.3902283030326355</v>
      </c>
      <c r="M20" s="111">
        <v>2.0745476890639019</v>
      </c>
      <c r="N20" s="112">
        <v>2.3629072981899903</v>
      </c>
      <c r="O20" s="113">
        <v>2.843727468529285</v>
      </c>
      <c r="P20" s="98">
        <v>2.2021070418229693</v>
      </c>
      <c r="Q20" s="99">
        <v>2.321001346218512</v>
      </c>
      <c r="R20" s="100">
        <v>2.3644746408344814</v>
      </c>
      <c r="S20" s="32">
        <v>9.7543022243979677E-2</v>
      </c>
      <c r="T20" s="33">
        <v>8.8650897292535641E-2</v>
      </c>
      <c r="U20" s="34">
        <v>7.6907062524014871E-2</v>
      </c>
      <c r="V20" s="35">
        <v>13106130.386348123</v>
      </c>
      <c r="W20" s="36">
        <v>12720805.672634605</v>
      </c>
      <c r="X20" s="37">
        <v>9733067.7442631312</v>
      </c>
      <c r="Y20" s="32">
        <v>2.394883532994533</v>
      </c>
      <c r="Z20" s="33">
        <v>2.1266828306616845</v>
      </c>
      <c r="AA20" s="34">
        <v>2.1372711028857574</v>
      </c>
      <c r="AB20" s="32">
        <v>0.91376576219091976</v>
      </c>
      <c r="AC20" s="33">
        <v>0.91350963424319209</v>
      </c>
      <c r="AD20" s="34">
        <v>0.91453370905459852</v>
      </c>
      <c r="AE20" s="35">
        <v>12823988.243139932</v>
      </c>
      <c r="AF20" s="36">
        <v>11670181.035415577</v>
      </c>
      <c r="AG20" s="37">
        <v>8983576.3148903623</v>
      </c>
      <c r="AH20" s="35">
        <v>13950428.743617747</v>
      </c>
      <c r="AI20" s="36">
        <v>12756807.620360689</v>
      </c>
      <c r="AJ20" s="37">
        <v>10215265.244263131</v>
      </c>
      <c r="AK20" s="32">
        <v>0.71545004891533592</v>
      </c>
      <c r="AL20" s="33">
        <v>0.72781797603908016</v>
      </c>
      <c r="AM20" s="34">
        <v>0.73657010932924749</v>
      </c>
      <c r="AN20" s="32">
        <v>0.73606983076755794</v>
      </c>
      <c r="AO20" s="33">
        <v>0.74913976115127034</v>
      </c>
      <c r="AP20" s="34">
        <v>0.75869740419295562</v>
      </c>
      <c r="AQ20" s="32">
        <v>0.11526706975810272</v>
      </c>
      <c r="AR20" s="33">
        <v>0.11109020769625329</v>
      </c>
      <c r="AS20" s="34">
        <v>0.11027781697892561</v>
      </c>
      <c r="AT20" s="32">
        <v>8.0227482961595001E-2</v>
      </c>
      <c r="AU20" s="33">
        <v>8.1350091524516777E-2</v>
      </c>
      <c r="AV20" s="34">
        <v>8.4898723050467653E-2</v>
      </c>
      <c r="AW20" s="32">
        <v>5.2440825774911458E-2</v>
      </c>
      <c r="AX20" s="33">
        <v>5.2381922413018749E-2</v>
      </c>
      <c r="AY20" s="34">
        <v>5.4547460002389234E-2</v>
      </c>
      <c r="AZ20" s="32">
        <v>0.44055930286986961</v>
      </c>
      <c r="BA20" s="33">
        <v>0.44258989972402912</v>
      </c>
      <c r="BB20" s="34">
        <v>0.44311435889209322</v>
      </c>
      <c r="BC20" s="32">
        <v>0.84283487035152327</v>
      </c>
      <c r="BD20" s="33">
        <v>0.84409394705006979</v>
      </c>
      <c r="BE20" s="34">
        <v>0.82743881209541703</v>
      </c>
      <c r="BF20" s="35">
        <v>5161407.8441663869</v>
      </c>
      <c r="BG20" s="36">
        <v>5514322.3392730644</v>
      </c>
      <c r="BH20" s="37">
        <v>5537632.0646816939</v>
      </c>
      <c r="BI20" s="32">
        <v>0.10769423704164247</v>
      </c>
      <c r="BJ20" s="33">
        <v>0.1120592285373527</v>
      </c>
      <c r="BK20" s="34">
        <v>0.11609528634815756</v>
      </c>
      <c r="BL20" s="32">
        <v>0.2048057177661422</v>
      </c>
      <c r="BM20" s="33">
        <v>0.21199594287234727</v>
      </c>
      <c r="BN20" s="34">
        <v>0.22132043860568734</v>
      </c>
      <c r="BO20" s="32">
        <v>1.9117587239684394E-3</v>
      </c>
      <c r="BP20" s="33">
        <v>1.8252130645470088E-3</v>
      </c>
      <c r="BQ20" s="34">
        <v>1.8245726350236606E-3</v>
      </c>
      <c r="BR20" s="32">
        <v>0.88720864206378536</v>
      </c>
      <c r="BS20" s="33">
        <v>0.89356696716087713</v>
      </c>
      <c r="BT20" s="34">
        <v>0.8905158739536746</v>
      </c>
      <c r="BU20" s="35">
        <v>83102059.430443689</v>
      </c>
      <c r="BV20" s="36">
        <v>88780547.937794045</v>
      </c>
      <c r="BW20" s="37">
        <v>95324461.358363077</v>
      </c>
      <c r="BX20" s="32">
        <v>0.28031312308541495</v>
      </c>
      <c r="BY20" s="33">
        <v>0.31481694414687938</v>
      </c>
      <c r="BZ20" s="34">
        <v>0.41589965582453653</v>
      </c>
      <c r="CA20" s="35">
        <v>121523060.86457337</v>
      </c>
      <c r="CB20" s="36">
        <v>130980204.18034501</v>
      </c>
      <c r="CC20" s="37">
        <v>135832189.14877614</v>
      </c>
      <c r="CD20" s="38">
        <v>120122481.96354949</v>
      </c>
      <c r="CE20" s="39">
        <v>129025176.11657083</v>
      </c>
      <c r="CF20" s="40">
        <v>133312780.08120857</v>
      </c>
      <c r="CG20" s="32">
        <v>1.6106907618900936</v>
      </c>
      <c r="CH20" s="33">
        <v>1.4166284468352102</v>
      </c>
      <c r="CI20" s="34">
        <v>1.4766388345802808</v>
      </c>
      <c r="CJ20" s="104">
        <v>2.4109572549444884</v>
      </c>
      <c r="CK20" s="105">
        <v>2.5164765738992179</v>
      </c>
      <c r="CL20" s="106">
        <v>2.531173452347411</v>
      </c>
      <c r="CM20" s="32">
        <v>1.0416899335925176</v>
      </c>
      <c r="CN20" s="33">
        <v>1.0457869655413061</v>
      </c>
      <c r="CO20" s="34">
        <v>1.0514192658012131</v>
      </c>
      <c r="CP20" s="32">
        <v>0.82224450413368433</v>
      </c>
      <c r="CQ20" s="33">
        <v>0.80945429255960366</v>
      </c>
      <c r="CR20" s="34">
        <v>0.80881143613175777</v>
      </c>
      <c r="CS20" s="32">
        <v>0.75650209775379651</v>
      </c>
      <c r="CT20" s="33">
        <v>0.7381497582772657</v>
      </c>
      <c r="CU20" s="34">
        <v>0.73594155090489344</v>
      </c>
      <c r="CV20" s="35">
        <v>1126440.5004778157</v>
      </c>
      <c r="CW20" s="36">
        <v>1086626.5849451125</v>
      </c>
      <c r="CX20" s="37">
        <v>1231688.9293727691</v>
      </c>
      <c r="CY20" s="104">
        <v>0.34427159835202797</v>
      </c>
      <c r="CZ20" s="105">
        <v>0.40947876517127146</v>
      </c>
      <c r="DA20" s="106">
        <v>0.35391268310398244</v>
      </c>
      <c r="DB20" s="104">
        <v>2.5967187657375961</v>
      </c>
      <c r="DC20" s="105">
        <v>3.2140562836698066</v>
      </c>
      <c r="DD20" s="106">
        <v>2.9307241912130242</v>
      </c>
      <c r="DE20" s="32">
        <v>0.77523123228385016</v>
      </c>
      <c r="DF20" s="33">
        <v>0.77835478903348443</v>
      </c>
      <c r="DG20" s="34">
        <v>0.7744371532184493</v>
      </c>
      <c r="DH20" s="32">
        <v>3.3280312783841852E-2</v>
      </c>
      <c r="DI20" s="33">
        <v>2.8429424826261492E-2</v>
      </c>
      <c r="DJ20" s="34">
        <v>2.1786236714957923E-2</v>
      </c>
    </row>
    <row r="21" spans="1:114" x14ac:dyDescent="0.4">
      <c r="A21" s="56" t="s">
        <v>1</v>
      </c>
      <c r="B21" s="196"/>
      <c r="C21" s="9" t="s">
        <v>87</v>
      </c>
      <c r="D21" s="58">
        <v>4.6809804061438115E-2</v>
      </c>
      <c r="E21" s="59">
        <v>3.7737648136178276E-2</v>
      </c>
      <c r="F21" s="60">
        <v>2.4657856135272341E-2</v>
      </c>
      <c r="G21" s="58">
        <v>5.1822615290413911E-2</v>
      </c>
      <c r="H21" s="59">
        <v>4.2318817639007286E-2</v>
      </c>
      <c r="I21" s="60">
        <v>2.9816441340110647E-2</v>
      </c>
      <c r="J21" s="58">
        <v>4.0663688449971244E-2</v>
      </c>
      <c r="K21" s="59">
        <v>4.5128294509672762E-2</v>
      </c>
      <c r="L21" s="60">
        <v>4.3581219406074068E-2</v>
      </c>
      <c r="M21" s="61">
        <v>0.32180730885346759</v>
      </c>
      <c r="N21" s="62">
        <v>0.32340501037524394</v>
      </c>
      <c r="O21" s="63">
        <v>0.3036437596399757</v>
      </c>
      <c r="P21" s="98">
        <v>2.063818000495603</v>
      </c>
      <c r="Q21" s="99">
        <v>2.1753972143974991</v>
      </c>
      <c r="R21" s="100">
        <v>2.2269351697666684</v>
      </c>
      <c r="S21" s="58">
        <v>8.6024304386864398E-2</v>
      </c>
      <c r="T21" s="59">
        <v>7.611521704975413E-2</v>
      </c>
      <c r="U21" s="60">
        <v>6.4407072161983464E-2</v>
      </c>
      <c r="V21" s="38">
        <v>7497831</v>
      </c>
      <c r="W21" s="39">
        <v>6571736</v>
      </c>
      <c r="X21" s="40">
        <v>4585626.5</v>
      </c>
      <c r="Y21" s="58">
        <v>3.414947462515761</v>
      </c>
      <c r="Z21" s="59">
        <v>2.8411368477745427</v>
      </c>
      <c r="AA21" s="60">
        <v>2.7558642694110214</v>
      </c>
      <c r="AB21" s="58">
        <v>0.91055604098458065</v>
      </c>
      <c r="AC21" s="59">
        <v>0.91122770951726295</v>
      </c>
      <c r="AD21" s="60">
        <v>0.91336918037674408</v>
      </c>
      <c r="AE21" s="38">
        <v>6796282</v>
      </c>
      <c r="AF21" s="39">
        <v>5831598</v>
      </c>
      <c r="AG21" s="40">
        <v>3943655.5</v>
      </c>
      <c r="AH21" s="38">
        <v>7674300</v>
      </c>
      <c r="AI21" s="39">
        <v>6601321.5</v>
      </c>
      <c r="AJ21" s="40">
        <v>4675633.5</v>
      </c>
      <c r="AK21" s="58">
        <v>0.73043222729461132</v>
      </c>
      <c r="AL21" s="59">
        <v>0.7444914062020781</v>
      </c>
      <c r="AM21" s="60">
        <v>0.75710193637908263</v>
      </c>
      <c r="AN21" s="58">
        <v>0.74779763502241758</v>
      </c>
      <c r="AO21" s="59">
        <v>0.76181499963599575</v>
      </c>
      <c r="AP21" s="60">
        <v>0.77534305330731068</v>
      </c>
      <c r="AQ21" s="58">
        <v>0.11532463366850883</v>
      </c>
      <c r="AR21" s="59">
        <v>0.11109518742312138</v>
      </c>
      <c r="AS21" s="60">
        <v>0.11022936463001162</v>
      </c>
      <c r="AT21" s="58">
        <v>6.6567398678719011E-2</v>
      </c>
      <c r="AU21" s="59">
        <v>6.5286768490503563E-2</v>
      </c>
      <c r="AV21" s="60">
        <v>6.6312095129779897E-2</v>
      </c>
      <c r="AW21" s="58">
        <v>4.852593001570879E-2</v>
      </c>
      <c r="AX21" s="59">
        <v>4.8894784856438001E-2</v>
      </c>
      <c r="AY21" s="60">
        <v>5.0972416492670508E-2</v>
      </c>
      <c r="AZ21" s="58">
        <v>0.42051468426828137</v>
      </c>
      <c r="BA21" s="59">
        <v>0.4245694371597083</v>
      </c>
      <c r="BB21" s="60">
        <v>0.42450323592991424</v>
      </c>
      <c r="BC21" s="58">
        <v>0.93947346025170875</v>
      </c>
      <c r="BD21" s="59">
        <v>0.94124998449574093</v>
      </c>
      <c r="BE21" s="60">
        <v>0.92935328340353596</v>
      </c>
      <c r="BF21" s="38">
        <v>5282196.2453531604</v>
      </c>
      <c r="BG21" s="39">
        <v>5542496.5997068882</v>
      </c>
      <c r="BH21" s="40">
        <v>5559969.67206892</v>
      </c>
      <c r="BI21" s="58">
        <v>2.7603865867830816E-2</v>
      </c>
      <c r="BJ21" s="59">
        <v>3.1046023529964765E-2</v>
      </c>
      <c r="BK21" s="60">
        <v>3.4170642164883913E-2</v>
      </c>
      <c r="BL21" s="58">
        <v>4.6503903579942774E-2</v>
      </c>
      <c r="BM21" s="59">
        <v>4.9938769401624991E-2</v>
      </c>
      <c r="BN21" s="60">
        <v>5.7245823846458245E-2</v>
      </c>
      <c r="BO21" s="58">
        <v>2.6237538498176968E-4</v>
      </c>
      <c r="BP21" s="59">
        <v>2.8438776050441198E-4</v>
      </c>
      <c r="BQ21" s="60">
        <v>3.2466826375142382E-4</v>
      </c>
      <c r="BR21" s="58">
        <v>0.93922082433465093</v>
      </c>
      <c r="BS21" s="59">
        <v>0.94580237795011879</v>
      </c>
      <c r="BT21" s="60">
        <v>0.94370692303537618</v>
      </c>
      <c r="BU21" s="38">
        <v>43796794</v>
      </c>
      <c r="BV21" s="39">
        <v>46719062.5</v>
      </c>
      <c r="BW21" s="40">
        <v>49167244</v>
      </c>
      <c r="BX21" s="58">
        <v>5.5693551660758615E-2</v>
      </c>
      <c r="BY21" s="59">
        <v>5.7604776640917635E-2</v>
      </c>
      <c r="BZ21" s="60">
        <v>5.5133166141547792E-2</v>
      </c>
      <c r="CA21" s="38">
        <v>75887753</v>
      </c>
      <c r="CB21" s="39">
        <v>82631405.5</v>
      </c>
      <c r="CC21" s="40">
        <v>85858643.5</v>
      </c>
      <c r="CD21" s="38">
        <v>75876662</v>
      </c>
      <c r="CE21" s="39">
        <v>82186054.5</v>
      </c>
      <c r="CF21" s="40">
        <v>85180219</v>
      </c>
      <c r="CG21" s="58">
        <v>2.5806994271553436</v>
      </c>
      <c r="CH21" s="59">
        <v>2.1672174852281088</v>
      </c>
      <c r="CI21" s="60">
        <v>2.1694796219465475</v>
      </c>
      <c r="CJ21" s="98">
        <v>2.2620516937665482</v>
      </c>
      <c r="CK21" s="99">
        <v>2.3404992424936508</v>
      </c>
      <c r="CL21" s="100">
        <v>2.3677717019465354</v>
      </c>
      <c r="CM21" s="58">
        <v>0.97127183452100008</v>
      </c>
      <c r="CN21" s="59">
        <v>0.97271309852829091</v>
      </c>
      <c r="CO21" s="60">
        <v>0.974727305122701</v>
      </c>
      <c r="CP21" s="58">
        <v>0.8864208931206512</v>
      </c>
      <c r="CQ21" s="59">
        <v>0.87446155888170596</v>
      </c>
      <c r="CR21" s="60">
        <v>0.87296116540580071</v>
      </c>
      <c r="CS21" s="58">
        <v>0.84825687375739611</v>
      </c>
      <c r="CT21" s="59">
        <v>0.83412286002495006</v>
      </c>
      <c r="CU21" s="60">
        <v>0.83056471809670041</v>
      </c>
      <c r="CV21" s="38">
        <v>380136</v>
      </c>
      <c r="CW21" s="39">
        <v>339767</v>
      </c>
      <c r="CX21" s="40">
        <v>372329</v>
      </c>
      <c r="CY21" s="98">
        <v>0.14186871114393887</v>
      </c>
      <c r="CZ21" s="99">
        <v>0.1549661708314144</v>
      </c>
      <c r="DA21" s="100">
        <v>0.12567015275003815</v>
      </c>
      <c r="DB21" s="98">
        <v>1.3189704658420154</v>
      </c>
      <c r="DC21" s="99">
        <v>1.781983341912404</v>
      </c>
      <c r="DD21" s="100">
        <v>1.7345381193760079</v>
      </c>
      <c r="DE21" s="58">
        <v>0.78372339279209691</v>
      </c>
      <c r="DF21" s="59">
        <v>0.78853429400804642</v>
      </c>
      <c r="DG21" s="60">
        <v>0.78746852787255284</v>
      </c>
      <c r="DH21" s="58">
        <v>2.9030065289197958E-2</v>
      </c>
      <c r="DI21" s="59">
        <v>2.4002209581470084E-2</v>
      </c>
      <c r="DJ21" s="60">
        <v>1.6546515964023262E-2</v>
      </c>
    </row>
    <row r="22" spans="1:114" x14ac:dyDescent="0.4">
      <c r="A22" s="56" t="s">
        <v>75</v>
      </c>
      <c r="B22" s="194" t="s">
        <v>95</v>
      </c>
      <c r="C22" s="10" t="s">
        <v>175</v>
      </c>
      <c r="D22" s="65">
        <v>41</v>
      </c>
      <c r="E22" s="66">
        <v>41</v>
      </c>
      <c r="F22" s="67">
        <v>40</v>
      </c>
      <c r="G22" s="65">
        <v>41</v>
      </c>
      <c r="H22" s="66">
        <v>41</v>
      </c>
      <c r="I22" s="67">
        <v>40</v>
      </c>
      <c r="J22" s="65">
        <v>41</v>
      </c>
      <c r="K22" s="66">
        <v>41</v>
      </c>
      <c r="L22" s="67">
        <v>40</v>
      </c>
      <c r="M22" s="68">
        <v>41</v>
      </c>
      <c r="N22" s="69">
        <v>41</v>
      </c>
      <c r="O22" s="70">
        <v>40</v>
      </c>
      <c r="P22" s="65">
        <v>41</v>
      </c>
      <c r="Q22" s="66">
        <v>41</v>
      </c>
      <c r="R22" s="67">
        <v>40</v>
      </c>
      <c r="S22" s="65">
        <v>41</v>
      </c>
      <c r="T22" s="66">
        <v>41</v>
      </c>
      <c r="U22" s="67">
        <v>40</v>
      </c>
      <c r="V22" s="65">
        <v>41</v>
      </c>
      <c r="W22" s="66">
        <v>41</v>
      </c>
      <c r="X22" s="67">
        <v>40</v>
      </c>
      <c r="Y22" s="65">
        <v>41</v>
      </c>
      <c r="Z22" s="66">
        <v>41</v>
      </c>
      <c r="AA22" s="67">
        <v>40</v>
      </c>
      <c r="AB22" s="65">
        <v>41</v>
      </c>
      <c r="AC22" s="66">
        <v>41</v>
      </c>
      <c r="AD22" s="67">
        <v>40</v>
      </c>
      <c r="AE22" s="65">
        <v>41</v>
      </c>
      <c r="AF22" s="66">
        <v>41</v>
      </c>
      <c r="AG22" s="67">
        <v>40</v>
      </c>
      <c r="AH22" s="65">
        <v>41</v>
      </c>
      <c r="AI22" s="66">
        <v>41</v>
      </c>
      <c r="AJ22" s="67">
        <v>40</v>
      </c>
      <c r="AK22" s="65">
        <v>41</v>
      </c>
      <c r="AL22" s="66">
        <v>41</v>
      </c>
      <c r="AM22" s="67">
        <v>40</v>
      </c>
      <c r="AN22" s="65">
        <v>41</v>
      </c>
      <c r="AO22" s="66">
        <v>41</v>
      </c>
      <c r="AP22" s="67">
        <v>40</v>
      </c>
      <c r="AQ22" s="65">
        <v>41</v>
      </c>
      <c r="AR22" s="66">
        <v>41</v>
      </c>
      <c r="AS22" s="67">
        <v>40</v>
      </c>
      <c r="AT22" s="65">
        <v>41</v>
      </c>
      <c r="AU22" s="66">
        <v>41</v>
      </c>
      <c r="AV22" s="67">
        <v>40</v>
      </c>
      <c r="AW22" s="65">
        <v>41</v>
      </c>
      <c r="AX22" s="66">
        <v>41</v>
      </c>
      <c r="AY22" s="67">
        <v>40</v>
      </c>
      <c r="AZ22" s="65">
        <v>41</v>
      </c>
      <c r="BA22" s="66">
        <v>41</v>
      </c>
      <c r="BB22" s="67">
        <v>40</v>
      </c>
      <c r="BC22" s="65">
        <v>41</v>
      </c>
      <c r="BD22" s="66">
        <v>41</v>
      </c>
      <c r="BE22" s="67">
        <v>40</v>
      </c>
      <c r="BF22" s="65">
        <v>41</v>
      </c>
      <c r="BG22" s="66">
        <v>41</v>
      </c>
      <c r="BH22" s="67">
        <v>40</v>
      </c>
      <c r="BI22" s="65">
        <v>41</v>
      </c>
      <c r="BJ22" s="66">
        <v>41</v>
      </c>
      <c r="BK22" s="67">
        <v>40</v>
      </c>
      <c r="BL22" s="65">
        <v>41</v>
      </c>
      <c r="BM22" s="66">
        <v>41</v>
      </c>
      <c r="BN22" s="67">
        <v>40</v>
      </c>
      <c r="BO22" s="65">
        <v>41</v>
      </c>
      <c r="BP22" s="66">
        <v>41</v>
      </c>
      <c r="BQ22" s="67">
        <v>40</v>
      </c>
      <c r="BR22" s="65">
        <v>41</v>
      </c>
      <c r="BS22" s="66">
        <v>41</v>
      </c>
      <c r="BT22" s="67">
        <v>40</v>
      </c>
      <c r="BU22" s="65">
        <v>41</v>
      </c>
      <c r="BV22" s="66">
        <v>41</v>
      </c>
      <c r="BW22" s="67">
        <v>40</v>
      </c>
      <c r="BX22" s="65">
        <v>41</v>
      </c>
      <c r="BY22" s="66">
        <v>41</v>
      </c>
      <c r="BZ22" s="67">
        <v>40</v>
      </c>
      <c r="CA22" s="65">
        <v>41</v>
      </c>
      <c r="CB22" s="66">
        <v>41</v>
      </c>
      <c r="CC22" s="67">
        <v>40</v>
      </c>
      <c r="CD22" s="65">
        <v>41</v>
      </c>
      <c r="CE22" s="66">
        <v>41</v>
      </c>
      <c r="CF22" s="67">
        <v>40</v>
      </c>
      <c r="CG22" s="65">
        <v>41</v>
      </c>
      <c r="CH22" s="66">
        <v>41</v>
      </c>
      <c r="CI22" s="67">
        <v>40</v>
      </c>
      <c r="CJ22" s="65">
        <v>41</v>
      </c>
      <c r="CK22" s="66">
        <v>41</v>
      </c>
      <c r="CL22" s="67">
        <v>40</v>
      </c>
      <c r="CM22" s="65">
        <v>41</v>
      </c>
      <c r="CN22" s="66">
        <v>41</v>
      </c>
      <c r="CO22" s="67">
        <v>40</v>
      </c>
      <c r="CP22" s="65">
        <v>41</v>
      </c>
      <c r="CQ22" s="66">
        <v>41</v>
      </c>
      <c r="CR22" s="67">
        <v>40</v>
      </c>
      <c r="CS22" s="65">
        <v>41</v>
      </c>
      <c r="CT22" s="66">
        <v>41</v>
      </c>
      <c r="CU22" s="67">
        <v>40</v>
      </c>
      <c r="CV22" s="65">
        <v>41</v>
      </c>
      <c r="CW22" s="66">
        <v>41</v>
      </c>
      <c r="CX22" s="67">
        <v>40</v>
      </c>
      <c r="CY22" s="65">
        <v>41</v>
      </c>
      <c r="CZ22" s="66">
        <v>41</v>
      </c>
      <c r="DA22" s="67">
        <v>40</v>
      </c>
      <c r="DB22" s="65">
        <v>41</v>
      </c>
      <c r="DC22" s="66">
        <v>41</v>
      </c>
      <c r="DD22" s="67">
        <v>40</v>
      </c>
      <c r="DE22" s="65">
        <v>41</v>
      </c>
      <c r="DF22" s="66">
        <v>41</v>
      </c>
      <c r="DG22" s="67">
        <v>40</v>
      </c>
      <c r="DH22" s="65">
        <v>41</v>
      </c>
      <c r="DI22" s="66">
        <v>41</v>
      </c>
      <c r="DJ22" s="67">
        <v>40</v>
      </c>
    </row>
    <row r="23" spans="1:114" x14ac:dyDescent="0.4">
      <c r="A23" s="56"/>
      <c r="B23" s="195"/>
      <c r="C23" s="7" t="s">
        <v>86</v>
      </c>
      <c r="D23" s="32">
        <v>2.1136832817855396E-2</v>
      </c>
      <c r="E23" s="33">
        <v>3.6973110077112049E-3</v>
      </c>
      <c r="F23" s="34">
        <v>-5.6956478881501869E-3</v>
      </c>
      <c r="G23" s="32">
        <v>2.4860460600152793E-2</v>
      </c>
      <c r="H23" s="33">
        <v>5.6132244834378505E-3</v>
      </c>
      <c r="I23" s="34">
        <v>2.002783988154884E-3</v>
      </c>
      <c r="J23" s="32">
        <v>0.77616282539245962</v>
      </c>
      <c r="K23" s="33">
        <v>0.9275671288012034</v>
      </c>
      <c r="L23" s="34">
        <v>1.124592747702525</v>
      </c>
      <c r="M23" s="111">
        <v>4.9280554944092732</v>
      </c>
      <c r="N23" s="112">
        <v>6.3459131749648847</v>
      </c>
      <c r="O23" s="113">
        <v>7.3770413878422945</v>
      </c>
      <c r="P23" s="98">
        <v>3.375120327708037</v>
      </c>
      <c r="Q23" s="99">
        <v>3.3255251757497275</v>
      </c>
      <c r="R23" s="100">
        <v>3.3741906384374789</v>
      </c>
      <c r="S23" s="32">
        <v>7.9096131852143689E-2</v>
      </c>
      <c r="T23" s="33">
        <v>6.2736523272281672E-2</v>
      </c>
      <c r="U23" s="34">
        <v>5.8983583879800162E-2</v>
      </c>
      <c r="V23" s="35">
        <v>-14199703.414634146</v>
      </c>
      <c r="W23" s="36">
        <v>44695448.585365854</v>
      </c>
      <c r="X23" s="37">
        <v>5984977.0750000002</v>
      </c>
      <c r="Y23" s="32">
        <v>2.3639322561260454</v>
      </c>
      <c r="Z23" s="33">
        <v>2.2463790204891008</v>
      </c>
      <c r="AA23" s="34">
        <v>2.2638795133868284</v>
      </c>
      <c r="AB23" s="32">
        <v>0.80638135420595725</v>
      </c>
      <c r="AC23" s="33">
        <v>0.81442496876292936</v>
      </c>
      <c r="AD23" s="34">
        <v>0.82620126181517783</v>
      </c>
      <c r="AE23" s="35">
        <v>17987054.585365854</v>
      </c>
      <c r="AF23" s="36">
        <v>3177707.6829268294</v>
      </c>
      <c r="AG23" s="37">
        <v>-4796403.8499999996</v>
      </c>
      <c r="AH23" s="35">
        <v>21155793.097560976</v>
      </c>
      <c r="AI23" s="36">
        <v>4824367.3658536589</v>
      </c>
      <c r="AJ23" s="37">
        <v>1686579.125</v>
      </c>
      <c r="AK23" s="32">
        <v>0.23026511797067775</v>
      </c>
      <c r="AL23" s="33">
        <v>0.2004728867726325</v>
      </c>
      <c r="AM23" s="34">
        <v>0.21361278912503817</v>
      </c>
      <c r="AN23" s="32">
        <v>0.24077572357596472</v>
      </c>
      <c r="AO23" s="33">
        <v>0.21071378744612188</v>
      </c>
      <c r="AP23" s="34">
        <v>0.22749875138050854</v>
      </c>
      <c r="AQ23" s="32">
        <v>4.5275399883523609E-2</v>
      </c>
      <c r="AR23" s="33">
        <v>4.6221866262844559E-2</v>
      </c>
      <c r="AS23" s="34">
        <v>4.7385881928155189E-2</v>
      </c>
      <c r="AT23" s="32">
        <v>5.5622048104986291E-2</v>
      </c>
      <c r="AU23" s="33">
        <v>4.9575888342617322E-2</v>
      </c>
      <c r="AV23" s="34">
        <v>4.8434957375102568E-2</v>
      </c>
      <c r="AW23" s="32">
        <v>4.3643407104498433E-2</v>
      </c>
      <c r="AX23" s="33">
        <v>3.9260086665609907E-2</v>
      </c>
      <c r="AY23" s="34">
        <v>4.5806584974403937E-2</v>
      </c>
      <c r="AZ23" s="32">
        <v>0.30025969248427486</v>
      </c>
      <c r="BA23" s="33">
        <v>0.33241035683739278</v>
      </c>
      <c r="BB23" s="34">
        <v>0.32544041475357843</v>
      </c>
      <c r="BC23" s="32">
        <v>0.89089164071260496</v>
      </c>
      <c r="BD23" s="33">
        <v>0.85648277924282012</v>
      </c>
      <c r="BE23" s="34">
        <v>0.80616589356618729</v>
      </c>
      <c r="BF23" s="35">
        <v>11442800.571972059</v>
      </c>
      <c r="BG23" s="36">
        <v>12370694.117626412</v>
      </c>
      <c r="BH23" s="37">
        <v>11226322.72713639</v>
      </c>
      <c r="BI23" s="32">
        <v>0.23032862565069095</v>
      </c>
      <c r="BJ23" s="33">
        <v>0.22258533396045674</v>
      </c>
      <c r="BK23" s="34">
        <v>0.23718694163237108</v>
      </c>
      <c r="BL23" s="32">
        <v>0.39331873162639208</v>
      </c>
      <c r="BM23" s="33">
        <v>0.40091981061296816</v>
      </c>
      <c r="BN23" s="34">
        <v>0.44083752976025214</v>
      </c>
      <c r="BO23" s="32">
        <v>4.0750533634055812E-3</v>
      </c>
      <c r="BP23" s="33">
        <v>3.2520701721643402E-3</v>
      </c>
      <c r="BQ23" s="34">
        <v>3.8059998259020529E-3</v>
      </c>
      <c r="BR23" s="32">
        <v>0.98062408729398087</v>
      </c>
      <c r="BS23" s="33">
        <v>0.98348966144052019</v>
      </c>
      <c r="BT23" s="34">
        <v>0.9807966188570354</v>
      </c>
      <c r="BU23" s="35">
        <v>390466862.92682928</v>
      </c>
      <c r="BV23" s="36">
        <v>439414191.0487805</v>
      </c>
      <c r="BW23" s="37">
        <v>425530070.52499998</v>
      </c>
      <c r="BX23" s="32">
        <v>0.80836701941460787</v>
      </c>
      <c r="BY23" s="33">
        <v>0.95578236202644917</v>
      </c>
      <c r="BZ23" s="34">
        <v>1.1536761815468533</v>
      </c>
      <c r="CA23" s="35">
        <v>308520474.53658539</v>
      </c>
      <c r="CB23" s="36">
        <v>310972571.87804878</v>
      </c>
      <c r="CC23" s="37">
        <v>307254917.92500001</v>
      </c>
      <c r="CD23" s="38">
        <v>251003634.48780489</v>
      </c>
      <c r="CE23" s="39">
        <v>256653770.53658536</v>
      </c>
      <c r="CF23" s="40">
        <v>250700439.27500001</v>
      </c>
      <c r="CG23" s="32">
        <v>1.3250197466034681</v>
      </c>
      <c r="CH23" s="33">
        <v>1.1872100468716242</v>
      </c>
      <c r="CI23" s="34">
        <v>1.2514562428523057</v>
      </c>
      <c r="CJ23" s="104">
        <v>3.6321281942122874</v>
      </c>
      <c r="CK23" s="105">
        <v>3.5233485058622565</v>
      </c>
      <c r="CL23" s="106">
        <v>3.5392173413888095</v>
      </c>
      <c r="CM23" s="32">
        <v>1.0711671311271931</v>
      </c>
      <c r="CN23" s="33">
        <v>1.0801585424704698</v>
      </c>
      <c r="CO23" s="34">
        <v>1.1133347749333884</v>
      </c>
      <c r="CP23" s="32">
        <v>0.659235278947086</v>
      </c>
      <c r="CQ23" s="33">
        <v>0.6562731294346702</v>
      </c>
      <c r="CR23" s="34">
        <v>0.65238512590268716</v>
      </c>
      <c r="CS23" s="32">
        <v>0.58969268515822471</v>
      </c>
      <c r="CT23" s="33">
        <v>0.58888384484818102</v>
      </c>
      <c r="CU23" s="34">
        <v>0.58559843481884521</v>
      </c>
      <c r="CV23" s="35">
        <v>3168738.512195122</v>
      </c>
      <c r="CW23" s="36">
        <v>1646659.6829268292</v>
      </c>
      <c r="CX23" s="37">
        <v>6482982.9749999996</v>
      </c>
      <c r="CY23" s="104">
        <v>1.5153766704506939</v>
      </c>
      <c r="CZ23" s="105">
        <v>1.5385769735449892</v>
      </c>
      <c r="DA23" s="106">
        <v>1.5875935993217536</v>
      </c>
      <c r="DB23" s="104">
        <v>1.5934879369681076</v>
      </c>
      <c r="DC23" s="105">
        <v>1.5557174889410801</v>
      </c>
      <c r="DD23" s="106">
        <v>1.4632494308583608</v>
      </c>
      <c r="DE23" s="32">
        <v>0.86856060396146928</v>
      </c>
      <c r="DF23" s="33">
        <v>0.87799261814691054</v>
      </c>
      <c r="DG23" s="34">
        <v>0.87327988973485338</v>
      </c>
      <c r="DH23" s="32">
        <v>1.4558360084704696E-2</v>
      </c>
      <c r="DI23" s="33">
        <v>3.1163874000907561E-3</v>
      </c>
      <c r="DJ23" s="34">
        <v>1.0775720686918046E-3</v>
      </c>
    </row>
    <row r="24" spans="1:114" x14ac:dyDescent="0.4">
      <c r="A24" s="56" t="s">
        <v>75</v>
      </c>
      <c r="B24" s="196"/>
      <c r="C24" s="9" t="s">
        <v>87</v>
      </c>
      <c r="D24" s="58">
        <v>9.7042267701835175E-3</v>
      </c>
      <c r="E24" s="59">
        <v>2.6040883519866283E-3</v>
      </c>
      <c r="F24" s="60">
        <v>-4.8989660054773367E-3</v>
      </c>
      <c r="G24" s="58">
        <v>2.2148548972422497E-2</v>
      </c>
      <c r="H24" s="59">
        <v>6.6679634723632621E-3</v>
      </c>
      <c r="I24" s="60">
        <v>1.4924726019120732E-3</v>
      </c>
      <c r="J24" s="58">
        <v>0.31458301381499004</v>
      </c>
      <c r="K24" s="59">
        <v>0.22625836922360767</v>
      </c>
      <c r="L24" s="60">
        <v>0.23123984300526906</v>
      </c>
      <c r="M24" s="61">
        <v>1.8455774431804988</v>
      </c>
      <c r="N24" s="62">
        <v>1.4888457273756444</v>
      </c>
      <c r="O24" s="63">
        <v>1.3856261012463542</v>
      </c>
      <c r="P24" s="98">
        <v>2.9628750295875421</v>
      </c>
      <c r="Q24" s="99">
        <v>2.9392729823935353</v>
      </c>
      <c r="R24" s="100">
        <v>2.8583309747686987</v>
      </c>
      <c r="S24" s="58">
        <v>5.9162625738904115E-2</v>
      </c>
      <c r="T24" s="59">
        <v>7.272402638379781E-2</v>
      </c>
      <c r="U24" s="60">
        <v>6.386903724792406E-2</v>
      </c>
      <c r="V24" s="38">
        <v>2084629</v>
      </c>
      <c r="W24" s="39">
        <v>2405811</v>
      </c>
      <c r="X24" s="40">
        <v>632930.5</v>
      </c>
      <c r="Y24" s="58">
        <v>2.8120254015870154</v>
      </c>
      <c r="Z24" s="59">
        <v>3.1116517806298516</v>
      </c>
      <c r="AA24" s="60">
        <v>3.6355753962833477</v>
      </c>
      <c r="AB24" s="58">
        <v>0.81752884563255424</v>
      </c>
      <c r="AC24" s="59">
        <v>0.78672322838543751</v>
      </c>
      <c r="AD24" s="60">
        <v>0.81805200723578575</v>
      </c>
      <c r="AE24" s="38">
        <v>3357575</v>
      </c>
      <c r="AF24" s="39">
        <v>1296621</v>
      </c>
      <c r="AG24" s="40">
        <v>-2814227.5</v>
      </c>
      <c r="AH24" s="38">
        <v>3761007</v>
      </c>
      <c r="AI24" s="39">
        <v>2405811</v>
      </c>
      <c r="AJ24" s="40">
        <v>501278.5</v>
      </c>
      <c r="AK24" s="58">
        <v>0.24201073293004097</v>
      </c>
      <c r="AL24" s="59">
        <v>0.25409967101243625</v>
      </c>
      <c r="AM24" s="60">
        <v>0.26206352183552034</v>
      </c>
      <c r="AN24" s="58">
        <v>0.26936168646170583</v>
      </c>
      <c r="AO24" s="59">
        <v>0.25860826489774763</v>
      </c>
      <c r="AP24" s="60">
        <v>0.27409120100010198</v>
      </c>
      <c r="AQ24" s="58">
        <v>3.6950466322551508E-2</v>
      </c>
      <c r="AR24" s="59">
        <v>4.0018427272125713E-2</v>
      </c>
      <c r="AS24" s="60">
        <v>4.1459723372739732E-2</v>
      </c>
      <c r="AT24" s="58">
        <v>5.6057982528158093E-2</v>
      </c>
      <c r="AU24" s="59">
        <v>5.0031794618511441E-2</v>
      </c>
      <c r="AV24" s="60">
        <v>5.1733560215759075E-2</v>
      </c>
      <c r="AW24" s="58">
        <v>3.660145480301441E-2</v>
      </c>
      <c r="AX24" s="59">
        <v>3.926437718033883E-2</v>
      </c>
      <c r="AY24" s="60">
        <v>4.8598242950598586E-2</v>
      </c>
      <c r="AZ24" s="58">
        <v>0.4514842494594048</v>
      </c>
      <c r="BA24" s="59">
        <v>0.45048611767747548</v>
      </c>
      <c r="BB24" s="60">
        <v>0.34276159261872324</v>
      </c>
      <c r="BC24" s="58">
        <v>0.83519659026152782</v>
      </c>
      <c r="BD24" s="59">
        <v>0.89341570090925504</v>
      </c>
      <c r="BE24" s="60">
        <v>0.8865943250429803</v>
      </c>
      <c r="BF24" s="38">
        <v>10629329.706959706</v>
      </c>
      <c r="BG24" s="39">
        <v>10187529.568627451</v>
      </c>
      <c r="BH24" s="40">
        <v>9905244.1789223645</v>
      </c>
      <c r="BI24" s="58">
        <v>7.4087971843427053E-2</v>
      </c>
      <c r="BJ24" s="59">
        <v>0.12322058086602283</v>
      </c>
      <c r="BK24" s="60">
        <v>0.10425401754568835</v>
      </c>
      <c r="BL24" s="58">
        <v>0.13724649515370935</v>
      </c>
      <c r="BM24" s="59">
        <v>0.20150054056482095</v>
      </c>
      <c r="BN24" s="60">
        <v>0.19140638271194366</v>
      </c>
      <c r="BO24" s="58">
        <v>1.7180599055405706E-3</v>
      </c>
      <c r="BP24" s="59">
        <v>1.8902651127249322E-3</v>
      </c>
      <c r="BQ24" s="60">
        <v>1.2129742042541903E-3</v>
      </c>
      <c r="BR24" s="58">
        <v>0.99242657260134792</v>
      </c>
      <c r="BS24" s="59">
        <v>0.99254394024195802</v>
      </c>
      <c r="BT24" s="60">
        <v>0.99288138883443222</v>
      </c>
      <c r="BU24" s="38">
        <v>104802202</v>
      </c>
      <c r="BV24" s="39">
        <v>114468244</v>
      </c>
      <c r="BW24" s="40">
        <v>97553817</v>
      </c>
      <c r="BX24" s="58">
        <v>0.34149433714144334</v>
      </c>
      <c r="BY24" s="59">
        <v>0.22625836922360767</v>
      </c>
      <c r="BZ24" s="60">
        <v>0.23123984300526906</v>
      </c>
      <c r="CA24" s="38">
        <v>102720289</v>
      </c>
      <c r="CB24" s="39">
        <v>120013832</v>
      </c>
      <c r="CC24" s="40">
        <v>87647898</v>
      </c>
      <c r="CD24" s="38">
        <v>92691679</v>
      </c>
      <c r="CE24" s="39">
        <v>85597037</v>
      </c>
      <c r="CF24" s="40">
        <v>82099321.5</v>
      </c>
      <c r="CG24" s="58">
        <v>1.3634017398264606</v>
      </c>
      <c r="CH24" s="59">
        <v>2.1547547400316733</v>
      </c>
      <c r="CI24" s="60">
        <v>2.2267796515676994</v>
      </c>
      <c r="CJ24" s="98">
        <v>3.1677370423640587</v>
      </c>
      <c r="CK24" s="99">
        <v>3.1050172467935444</v>
      </c>
      <c r="CL24" s="100">
        <v>3.1458967253220589</v>
      </c>
      <c r="CM24" s="58">
        <v>0.90935856221900691</v>
      </c>
      <c r="CN24" s="59">
        <v>0.8900439873895627</v>
      </c>
      <c r="CO24" s="60">
        <v>0.88688694093588927</v>
      </c>
      <c r="CP24" s="58">
        <v>0.81904143884449065</v>
      </c>
      <c r="CQ24" s="59">
        <v>0.7817251805639388</v>
      </c>
      <c r="CR24" s="60">
        <v>0.78814092270311509</v>
      </c>
      <c r="CS24" s="58">
        <v>0.74317474854735821</v>
      </c>
      <c r="CT24" s="59">
        <v>0.69528609305045908</v>
      </c>
      <c r="CU24" s="60">
        <v>0.69661298082558853</v>
      </c>
      <c r="CV24" s="38">
        <v>738845</v>
      </c>
      <c r="CW24" s="39">
        <v>318495</v>
      </c>
      <c r="CX24" s="40">
        <v>49328.5</v>
      </c>
      <c r="CY24" s="98">
        <v>1.2572787737671973</v>
      </c>
      <c r="CZ24" s="99">
        <v>1.3472591695511522</v>
      </c>
      <c r="DA24" s="100">
        <v>1.2907357833529254</v>
      </c>
      <c r="DB24" s="98">
        <v>0.85902273880717284</v>
      </c>
      <c r="DC24" s="99">
        <v>0.76515613247669012</v>
      </c>
      <c r="DD24" s="100">
        <v>0.77624538547544919</v>
      </c>
      <c r="DE24" s="58">
        <v>0.87457478584184511</v>
      </c>
      <c r="DF24" s="59">
        <v>0.86757422984892418</v>
      </c>
      <c r="DG24" s="60">
        <v>0.8666232419944313</v>
      </c>
      <c r="DH24" s="58">
        <v>9.9458270176484929E-3</v>
      </c>
      <c r="DI24" s="59">
        <v>2.5119063010154105E-3</v>
      </c>
      <c r="DJ24" s="60">
        <v>8.0609062001560394E-4</v>
      </c>
    </row>
    <row r="25" spans="1:114" x14ac:dyDescent="0.4">
      <c r="A25" s="56" t="s">
        <v>89</v>
      </c>
      <c r="B25" s="194" t="s">
        <v>96</v>
      </c>
      <c r="C25" s="10" t="s">
        <v>175</v>
      </c>
      <c r="D25" s="65">
        <v>2838</v>
      </c>
      <c r="E25" s="66">
        <v>2844</v>
      </c>
      <c r="F25" s="67">
        <v>2884</v>
      </c>
      <c r="G25" s="65">
        <v>2838</v>
      </c>
      <c r="H25" s="66">
        <v>2844</v>
      </c>
      <c r="I25" s="67">
        <v>2884</v>
      </c>
      <c r="J25" s="65">
        <v>2838</v>
      </c>
      <c r="K25" s="66">
        <v>2844</v>
      </c>
      <c r="L25" s="67">
        <v>2884</v>
      </c>
      <c r="M25" s="68">
        <v>2838</v>
      </c>
      <c r="N25" s="69">
        <v>2844</v>
      </c>
      <c r="O25" s="70">
        <v>2884</v>
      </c>
      <c r="P25" s="65">
        <v>2838</v>
      </c>
      <c r="Q25" s="66">
        <v>2844</v>
      </c>
      <c r="R25" s="67">
        <v>2884</v>
      </c>
      <c r="S25" s="65">
        <v>2838</v>
      </c>
      <c r="T25" s="66">
        <v>2844</v>
      </c>
      <c r="U25" s="67">
        <v>2884</v>
      </c>
      <c r="V25" s="65">
        <v>2838</v>
      </c>
      <c r="W25" s="66">
        <v>2844</v>
      </c>
      <c r="X25" s="67">
        <v>2884</v>
      </c>
      <c r="Y25" s="65">
        <v>2838</v>
      </c>
      <c r="Z25" s="66">
        <v>2844</v>
      </c>
      <c r="AA25" s="67">
        <v>2884</v>
      </c>
      <c r="AB25" s="65">
        <v>2838</v>
      </c>
      <c r="AC25" s="66">
        <v>2844</v>
      </c>
      <c r="AD25" s="67">
        <v>2884</v>
      </c>
      <c r="AE25" s="65">
        <v>2838</v>
      </c>
      <c r="AF25" s="66">
        <v>2844</v>
      </c>
      <c r="AG25" s="67">
        <v>2884</v>
      </c>
      <c r="AH25" s="65">
        <v>2838</v>
      </c>
      <c r="AI25" s="66">
        <v>2844</v>
      </c>
      <c r="AJ25" s="67">
        <v>2884</v>
      </c>
      <c r="AK25" s="65">
        <v>2838</v>
      </c>
      <c r="AL25" s="66">
        <v>2844</v>
      </c>
      <c r="AM25" s="67">
        <v>2884</v>
      </c>
      <c r="AN25" s="65">
        <v>2838</v>
      </c>
      <c r="AO25" s="66">
        <v>2844</v>
      </c>
      <c r="AP25" s="67">
        <v>2884</v>
      </c>
      <c r="AQ25" s="65">
        <v>2838</v>
      </c>
      <c r="AR25" s="66">
        <v>2844</v>
      </c>
      <c r="AS25" s="67">
        <v>2884</v>
      </c>
      <c r="AT25" s="65">
        <v>2838</v>
      </c>
      <c r="AU25" s="66">
        <v>2844</v>
      </c>
      <c r="AV25" s="67">
        <v>2884</v>
      </c>
      <c r="AW25" s="65">
        <v>2838</v>
      </c>
      <c r="AX25" s="66">
        <v>2844</v>
      </c>
      <c r="AY25" s="67">
        <v>2884</v>
      </c>
      <c r="AZ25" s="65">
        <v>2838</v>
      </c>
      <c r="BA25" s="66">
        <v>2844</v>
      </c>
      <c r="BB25" s="67">
        <v>2884</v>
      </c>
      <c r="BC25" s="65">
        <v>2838</v>
      </c>
      <c r="BD25" s="66">
        <v>2844</v>
      </c>
      <c r="BE25" s="67">
        <v>2884</v>
      </c>
      <c r="BF25" s="65">
        <v>2838</v>
      </c>
      <c r="BG25" s="66">
        <v>2844</v>
      </c>
      <c r="BH25" s="67">
        <v>2884</v>
      </c>
      <c r="BI25" s="65">
        <v>2838</v>
      </c>
      <c r="BJ25" s="66">
        <v>2844</v>
      </c>
      <c r="BK25" s="67">
        <v>2884</v>
      </c>
      <c r="BL25" s="65">
        <v>2838</v>
      </c>
      <c r="BM25" s="66">
        <v>2844</v>
      </c>
      <c r="BN25" s="67">
        <v>2884</v>
      </c>
      <c r="BO25" s="65">
        <v>2838</v>
      </c>
      <c r="BP25" s="66">
        <v>2844</v>
      </c>
      <c r="BQ25" s="67">
        <v>2884</v>
      </c>
      <c r="BR25" s="65">
        <v>2838</v>
      </c>
      <c r="BS25" s="66">
        <v>2844</v>
      </c>
      <c r="BT25" s="67">
        <v>2884</v>
      </c>
      <c r="BU25" s="65">
        <v>2838</v>
      </c>
      <c r="BV25" s="66">
        <v>2844</v>
      </c>
      <c r="BW25" s="67">
        <v>2884</v>
      </c>
      <c r="BX25" s="65">
        <v>2838</v>
      </c>
      <c r="BY25" s="66">
        <v>2844</v>
      </c>
      <c r="BZ25" s="67">
        <v>2884</v>
      </c>
      <c r="CA25" s="65">
        <v>2838</v>
      </c>
      <c r="CB25" s="66">
        <v>2844</v>
      </c>
      <c r="CC25" s="67">
        <v>2884</v>
      </c>
      <c r="CD25" s="65">
        <v>2838</v>
      </c>
      <c r="CE25" s="66">
        <v>2844</v>
      </c>
      <c r="CF25" s="67">
        <v>2884</v>
      </c>
      <c r="CG25" s="65">
        <v>2838</v>
      </c>
      <c r="CH25" s="66">
        <v>2844</v>
      </c>
      <c r="CI25" s="67">
        <v>2884</v>
      </c>
      <c r="CJ25" s="65">
        <v>2838</v>
      </c>
      <c r="CK25" s="66">
        <v>2844</v>
      </c>
      <c r="CL25" s="67">
        <v>2884</v>
      </c>
      <c r="CM25" s="65">
        <v>2838</v>
      </c>
      <c r="CN25" s="66">
        <v>2844</v>
      </c>
      <c r="CO25" s="67">
        <v>2884</v>
      </c>
      <c r="CP25" s="65">
        <v>2838</v>
      </c>
      <c r="CQ25" s="66">
        <v>2844</v>
      </c>
      <c r="CR25" s="67">
        <v>2884</v>
      </c>
      <c r="CS25" s="65">
        <v>2838</v>
      </c>
      <c r="CT25" s="66">
        <v>2844</v>
      </c>
      <c r="CU25" s="67">
        <v>2884</v>
      </c>
      <c r="CV25" s="65">
        <v>2838</v>
      </c>
      <c r="CW25" s="66">
        <v>2844</v>
      </c>
      <c r="CX25" s="67">
        <v>2884</v>
      </c>
      <c r="CY25" s="65">
        <v>2838</v>
      </c>
      <c r="CZ25" s="66">
        <v>2844</v>
      </c>
      <c r="DA25" s="67">
        <v>2884</v>
      </c>
      <c r="DB25" s="65">
        <v>2838</v>
      </c>
      <c r="DC25" s="66">
        <v>2844</v>
      </c>
      <c r="DD25" s="67">
        <v>2884</v>
      </c>
      <c r="DE25" s="65">
        <v>2838</v>
      </c>
      <c r="DF25" s="66">
        <v>2844</v>
      </c>
      <c r="DG25" s="67">
        <v>2884</v>
      </c>
      <c r="DH25" s="65">
        <v>2838</v>
      </c>
      <c r="DI25" s="66">
        <v>2844</v>
      </c>
      <c r="DJ25" s="67">
        <v>2884</v>
      </c>
    </row>
    <row r="26" spans="1:114" x14ac:dyDescent="0.4">
      <c r="A26" s="56"/>
      <c r="B26" s="195"/>
      <c r="C26" s="7" t="s">
        <v>86</v>
      </c>
      <c r="D26" s="32">
        <v>4.8620552649906029E-2</v>
      </c>
      <c r="E26" s="33">
        <v>3.9245278557948064E-2</v>
      </c>
      <c r="F26" s="34">
        <v>3.3157484908536435E-2</v>
      </c>
      <c r="G26" s="32">
        <v>5.539858820560823E-2</v>
      </c>
      <c r="H26" s="33">
        <v>4.5475553959085341E-2</v>
      </c>
      <c r="I26" s="34">
        <v>3.8862761519005778E-2</v>
      </c>
      <c r="J26" s="32">
        <v>0.25695525280049819</v>
      </c>
      <c r="K26" s="33">
        <v>0.26145295334432056</v>
      </c>
      <c r="L26" s="34">
        <v>0.30325591014057146</v>
      </c>
      <c r="M26" s="111">
        <v>1.8657932034657803</v>
      </c>
      <c r="N26" s="112">
        <v>2.1225012634677247</v>
      </c>
      <c r="O26" s="113">
        <v>2.329969495273708</v>
      </c>
      <c r="P26" s="98">
        <v>3.7657170099248551</v>
      </c>
      <c r="Q26" s="99">
        <v>3.8828165493399358</v>
      </c>
      <c r="R26" s="100">
        <v>3.8319123737840473</v>
      </c>
      <c r="S26" s="32">
        <v>9.7073035835182134E-2</v>
      </c>
      <c r="T26" s="33">
        <v>8.7178824098895338E-2</v>
      </c>
      <c r="U26" s="34">
        <v>8.0791590772402708E-2</v>
      </c>
      <c r="V26" s="35">
        <v>29942879.237843551</v>
      </c>
      <c r="W26" s="36">
        <v>25493331.303094234</v>
      </c>
      <c r="X26" s="37">
        <v>22320465.813800279</v>
      </c>
      <c r="Y26" s="32">
        <v>4.098502007693563</v>
      </c>
      <c r="Z26" s="33">
        <v>3.9210122159003813</v>
      </c>
      <c r="AA26" s="34">
        <v>3.9559650174411423</v>
      </c>
      <c r="AB26" s="32">
        <v>0.80934887225524077</v>
      </c>
      <c r="AC26" s="33">
        <v>0.80787800712498703</v>
      </c>
      <c r="AD26" s="34">
        <v>0.80871166937261163</v>
      </c>
      <c r="AE26" s="35">
        <v>26383411.991895702</v>
      </c>
      <c r="AF26" s="36">
        <v>21963716.590365682</v>
      </c>
      <c r="AG26" s="37">
        <v>19048788.834257975</v>
      </c>
      <c r="AH26" s="35">
        <v>30061438.974630021</v>
      </c>
      <c r="AI26" s="36">
        <v>25450505.529535864</v>
      </c>
      <c r="AJ26" s="37">
        <v>22326438.200416088</v>
      </c>
      <c r="AK26" s="32">
        <v>0.63990146679982585</v>
      </c>
      <c r="AL26" s="33">
        <v>0.64945972108037497</v>
      </c>
      <c r="AM26" s="34">
        <v>0.65573939883386501</v>
      </c>
      <c r="AN26" s="32">
        <v>0.67708672491704669</v>
      </c>
      <c r="AO26" s="33">
        <v>0.68687584587510964</v>
      </c>
      <c r="AP26" s="34">
        <v>0.69396527352961368</v>
      </c>
      <c r="AQ26" s="32">
        <v>0.11826369278912104</v>
      </c>
      <c r="AR26" s="33">
        <v>0.11882286386758026</v>
      </c>
      <c r="AS26" s="34">
        <v>0.11844837711380385</v>
      </c>
      <c r="AT26" s="32">
        <v>0.10600209027996972</v>
      </c>
      <c r="AU26" s="33">
        <v>0.1058109107565415</v>
      </c>
      <c r="AV26" s="34">
        <v>0.10600002840664811</v>
      </c>
      <c r="AW26" s="32">
        <v>6.0317851709010002E-2</v>
      </c>
      <c r="AX26" s="33">
        <v>6.0220104418573971E-2</v>
      </c>
      <c r="AY26" s="34">
        <v>6.1349822265746826E-2</v>
      </c>
      <c r="AZ26" s="32">
        <v>0.43139211825388585</v>
      </c>
      <c r="BA26" s="33">
        <v>0.41580306230573127</v>
      </c>
      <c r="BB26" s="34">
        <v>0.39950353793393256</v>
      </c>
      <c r="BC26" s="32">
        <v>0.82593290725914892</v>
      </c>
      <c r="BD26" s="33">
        <v>0.81067065591995335</v>
      </c>
      <c r="BE26" s="34">
        <v>0.81575894968333296</v>
      </c>
      <c r="BF26" s="35">
        <v>6036717.9208147274</v>
      </c>
      <c r="BG26" s="36">
        <v>6244769.5536971465</v>
      </c>
      <c r="BH26" s="37">
        <v>6352685.7360869339</v>
      </c>
      <c r="BI26" s="32">
        <v>8.7020154944197486E-2</v>
      </c>
      <c r="BJ26" s="33">
        <v>8.9258306699009152E-2</v>
      </c>
      <c r="BK26" s="34">
        <v>9.1969701063279549E-2</v>
      </c>
      <c r="BL26" s="32">
        <v>0.18303235818276431</v>
      </c>
      <c r="BM26" s="33">
        <v>0.18713730164837022</v>
      </c>
      <c r="BN26" s="34">
        <v>0.19030393211703067</v>
      </c>
      <c r="BO26" s="32">
        <v>1.8856333264246517E-3</v>
      </c>
      <c r="BP26" s="33">
        <v>1.7768815909819297E-3</v>
      </c>
      <c r="BQ26" s="34">
        <v>1.7534983068466649E-3</v>
      </c>
      <c r="BR26" s="32">
        <v>0.96586518404919741</v>
      </c>
      <c r="BS26" s="33">
        <v>0.97036142652269197</v>
      </c>
      <c r="BT26" s="34">
        <v>0.97010258608868527</v>
      </c>
      <c r="BU26" s="35">
        <v>382006851.53805494</v>
      </c>
      <c r="BV26" s="36">
        <v>399848516.22222221</v>
      </c>
      <c r="BW26" s="37">
        <v>414390106.97295421</v>
      </c>
      <c r="BX26" s="32">
        <v>0.30355073949859124</v>
      </c>
      <c r="BY26" s="33">
        <v>0.28709078408121474</v>
      </c>
      <c r="BZ26" s="34">
        <v>0.32662470578945868</v>
      </c>
      <c r="CA26" s="35">
        <v>343555439.68780833</v>
      </c>
      <c r="CB26" s="36">
        <v>357349539.40436006</v>
      </c>
      <c r="CC26" s="37">
        <v>359251978.35852981</v>
      </c>
      <c r="CD26" s="38">
        <v>343562417.07223397</v>
      </c>
      <c r="CE26" s="39">
        <v>358511751.95815754</v>
      </c>
      <c r="CF26" s="40">
        <v>359821699.2343967</v>
      </c>
      <c r="CG26" s="32">
        <v>2.5612169627584294</v>
      </c>
      <c r="CH26" s="33">
        <v>2.4997695940423963</v>
      </c>
      <c r="CI26" s="34">
        <v>2.5364360452217829</v>
      </c>
      <c r="CJ26" s="104">
        <v>4.1269508902030863</v>
      </c>
      <c r="CK26" s="105">
        <v>4.2059079812750317</v>
      </c>
      <c r="CL26" s="106">
        <v>4.1235400133599862</v>
      </c>
      <c r="CM26" s="32">
        <v>0.90677258344350065</v>
      </c>
      <c r="CN26" s="33">
        <v>0.90888362700230974</v>
      </c>
      <c r="CO26" s="34">
        <v>0.91217545527700095</v>
      </c>
      <c r="CP26" s="32">
        <v>0.83951964895080999</v>
      </c>
      <c r="CQ26" s="33">
        <v>0.83390630246529029</v>
      </c>
      <c r="CR26" s="34">
        <v>0.83241550675327902</v>
      </c>
      <c r="CS26" s="32">
        <v>0.79150095365387108</v>
      </c>
      <c r="CT26" s="33">
        <v>0.78638078270563017</v>
      </c>
      <c r="CU26" s="34">
        <v>0.7860416780365288</v>
      </c>
      <c r="CV26" s="35">
        <v>3678026.9827343198</v>
      </c>
      <c r="CW26" s="36">
        <v>3486788.9391701827</v>
      </c>
      <c r="CX26" s="37">
        <v>3277649.3661581138</v>
      </c>
      <c r="CY26" s="104">
        <v>1.7020415385416268</v>
      </c>
      <c r="CZ26" s="105">
        <v>1.6747676639586055</v>
      </c>
      <c r="DA26" s="106">
        <v>1.6721829684153076</v>
      </c>
      <c r="DB26" s="104">
        <v>2.3276057485111132</v>
      </c>
      <c r="DC26" s="105">
        <v>2.3525381882029293</v>
      </c>
      <c r="DD26" s="106">
        <v>2.3069144946894018</v>
      </c>
      <c r="DE26" s="32">
        <v>0.74143439337580919</v>
      </c>
      <c r="DF26" s="33">
        <v>0.74017146813552803</v>
      </c>
      <c r="DG26" s="34">
        <v>0.73866425828231275</v>
      </c>
      <c r="DH26" s="32">
        <v>2.6338477945676064E-2</v>
      </c>
      <c r="DI26" s="33">
        <v>2.1690335955652215E-2</v>
      </c>
      <c r="DJ26" s="34">
        <v>1.8781517121771674E-2</v>
      </c>
    </row>
    <row r="27" spans="1:114" x14ac:dyDescent="0.4">
      <c r="A27" s="56" t="s">
        <v>89</v>
      </c>
      <c r="B27" s="196"/>
      <c r="C27" s="9" t="s">
        <v>87</v>
      </c>
      <c r="D27" s="58">
        <v>4.425080247925009E-2</v>
      </c>
      <c r="E27" s="59">
        <v>3.4110533118308119E-2</v>
      </c>
      <c r="F27" s="60">
        <v>2.3685776031694437E-2</v>
      </c>
      <c r="G27" s="58">
        <v>4.9645669763870338E-2</v>
      </c>
      <c r="H27" s="59">
        <v>4.0806177438086538E-2</v>
      </c>
      <c r="I27" s="60">
        <v>2.9541017933908686E-2</v>
      </c>
      <c r="J27" s="58">
        <v>7.9363446603684829E-2</v>
      </c>
      <c r="K27" s="59">
        <v>8.7118969202059332E-2</v>
      </c>
      <c r="L27" s="60">
        <v>9.1191098038896898E-2</v>
      </c>
      <c r="M27" s="61">
        <v>0.61509767156361594</v>
      </c>
      <c r="N27" s="62">
        <v>0.62502405925100346</v>
      </c>
      <c r="O27" s="63">
        <v>0.66459135110177647</v>
      </c>
      <c r="P27" s="98">
        <v>3.4695935543268677</v>
      </c>
      <c r="Q27" s="99">
        <v>3.6492368463306244</v>
      </c>
      <c r="R27" s="100">
        <v>3.6001286993368549</v>
      </c>
      <c r="S27" s="58">
        <v>9.0679368403172395E-2</v>
      </c>
      <c r="T27" s="59">
        <v>8.1142748677886262E-2</v>
      </c>
      <c r="U27" s="60">
        <v>7.1659493003095931E-2</v>
      </c>
      <c r="V27" s="38">
        <v>13250208</v>
      </c>
      <c r="W27" s="39">
        <v>10933247</v>
      </c>
      <c r="X27" s="40">
        <v>7840021</v>
      </c>
      <c r="Y27" s="58">
        <v>5.7918463860607634</v>
      </c>
      <c r="Z27" s="59">
        <v>5.0343647867089665</v>
      </c>
      <c r="AA27" s="60">
        <v>4.9496663247396224</v>
      </c>
      <c r="AB27" s="58">
        <v>0.79678295785072717</v>
      </c>
      <c r="AC27" s="59">
        <v>0.79401150767952877</v>
      </c>
      <c r="AD27" s="60">
        <v>0.7963209868098271</v>
      </c>
      <c r="AE27" s="38">
        <v>11430351.5</v>
      </c>
      <c r="AF27" s="39">
        <v>9179938.5</v>
      </c>
      <c r="AG27" s="40">
        <v>5976396</v>
      </c>
      <c r="AH27" s="38">
        <v>12862931</v>
      </c>
      <c r="AI27" s="39">
        <v>10947426</v>
      </c>
      <c r="AJ27" s="40">
        <v>7761910</v>
      </c>
      <c r="AK27" s="58">
        <v>0.63697521209356034</v>
      </c>
      <c r="AL27" s="59">
        <v>0.64796822607012361</v>
      </c>
      <c r="AM27" s="60">
        <v>0.65640032478653487</v>
      </c>
      <c r="AN27" s="58">
        <v>0.6672348799880834</v>
      </c>
      <c r="AO27" s="59">
        <v>0.67912562653491615</v>
      </c>
      <c r="AP27" s="60">
        <v>0.68780844930855023</v>
      </c>
      <c r="AQ27" s="58">
        <v>0.10848145786641313</v>
      </c>
      <c r="AR27" s="59">
        <v>0.10944680080162071</v>
      </c>
      <c r="AS27" s="60">
        <v>0.10965199886939384</v>
      </c>
      <c r="AT27" s="58">
        <v>9.5767410467545611E-2</v>
      </c>
      <c r="AU27" s="59">
        <v>9.5654330008828586E-2</v>
      </c>
      <c r="AV27" s="60">
        <v>9.5633263284834902E-2</v>
      </c>
      <c r="AW27" s="58">
        <v>5.9021865874228911E-2</v>
      </c>
      <c r="AX27" s="59">
        <v>5.9613605899778141E-2</v>
      </c>
      <c r="AY27" s="60">
        <v>5.9941125801684605E-2</v>
      </c>
      <c r="AZ27" s="58">
        <v>0.43037921840178461</v>
      </c>
      <c r="BA27" s="59">
        <v>0.41529764334272351</v>
      </c>
      <c r="BB27" s="60">
        <v>0.39787548421662133</v>
      </c>
      <c r="BC27" s="58">
        <v>0.87259151344319097</v>
      </c>
      <c r="BD27" s="59">
        <v>0.87209515718689801</v>
      </c>
      <c r="BE27" s="60">
        <v>0.87349910527167518</v>
      </c>
      <c r="BF27" s="38">
        <v>6183317.3572668824</v>
      </c>
      <c r="BG27" s="39">
        <v>6260975.6570483185</v>
      </c>
      <c r="BH27" s="40">
        <v>6278739.3410165487</v>
      </c>
      <c r="BI27" s="58">
        <v>3.7952725385779609E-2</v>
      </c>
      <c r="BJ27" s="59">
        <v>3.8684025884613935E-2</v>
      </c>
      <c r="BK27" s="60">
        <v>3.964394465392547E-2</v>
      </c>
      <c r="BL27" s="58">
        <v>7.2876030412192122E-2</v>
      </c>
      <c r="BM27" s="59">
        <v>7.3037642293920818E-2</v>
      </c>
      <c r="BN27" s="60">
        <v>7.5196422796724116E-2</v>
      </c>
      <c r="BO27" s="58">
        <v>7.6627588895349433E-4</v>
      </c>
      <c r="BP27" s="59">
        <v>6.9980453808992792E-4</v>
      </c>
      <c r="BQ27" s="60">
        <v>6.6985591192295546E-4</v>
      </c>
      <c r="BR27" s="58">
        <v>0.9921482870470022</v>
      </c>
      <c r="BS27" s="59">
        <v>0.99395431654026178</v>
      </c>
      <c r="BT27" s="60">
        <v>0.99398236085907632</v>
      </c>
      <c r="BU27" s="38">
        <v>183757278</v>
      </c>
      <c r="BV27" s="39">
        <v>197560802.5</v>
      </c>
      <c r="BW27" s="40">
        <v>197730712.5</v>
      </c>
      <c r="BX27" s="58">
        <v>0.10567593026917305</v>
      </c>
      <c r="BY27" s="59">
        <v>0.10427617051761429</v>
      </c>
      <c r="BZ27" s="60">
        <v>0.10973808335420242</v>
      </c>
      <c r="CA27" s="38">
        <v>156607003.5</v>
      </c>
      <c r="CB27" s="39">
        <v>161562645.5</v>
      </c>
      <c r="CC27" s="40">
        <v>158978981.5</v>
      </c>
      <c r="CD27" s="38">
        <v>152814284.5</v>
      </c>
      <c r="CE27" s="39">
        <v>159833476</v>
      </c>
      <c r="CF27" s="40">
        <v>155450025.5</v>
      </c>
      <c r="CG27" s="58">
        <v>3.498182499158188</v>
      </c>
      <c r="CH27" s="59">
        <v>3.0855083894834481</v>
      </c>
      <c r="CI27" s="60">
        <v>3.0981705585113799</v>
      </c>
      <c r="CJ27" s="98">
        <v>3.8148138251365511</v>
      </c>
      <c r="CK27" s="99">
        <v>3.925200530793699</v>
      </c>
      <c r="CL27" s="100">
        <v>3.8402822463632535</v>
      </c>
      <c r="CM27" s="58">
        <v>0.86450465785283681</v>
      </c>
      <c r="CN27" s="59">
        <v>0.86557885977219828</v>
      </c>
      <c r="CO27" s="60">
        <v>0.86516123478999085</v>
      </c>
      <c r="CP27" s="58">
        <v>0.8884892440011134</v>
      </c>
      <c r="CQ27" s="59">
        <v>0.87888924325910378</v>
      </c>
      <c r="CR27" s="60">
        <v>0.87749804138235099</v>
      </c>
      <c r="CS27" s="58">
        <v>0.85213260618094355</v>
      </c>
      <c r="CT27" s="59">
        <v>0.84165407235599554</v>
      </c>
      <c r="CU27" s="60">
        <v>0.84326272007729419</v>
      </c>
      <c r="CV27" s="38">
        <v>1125609.5</v>
      </c>
      <c r="CW27" s="39">
        <v>1076713</v>
      </c>
      <c r="CX27" s="40">
        <v>1147947.5</v>
      </c>
      <c r="CY27" s="98">
        <v>1.7934072534999026</v>
      </c>
      <c r="CZ27" s="99">
        <v>1.7610463222320578</v>
      </c>
      <c r="DA27" s="100">
        <v>1.7604207692297194</v>
      </c>
      <c r="DB27" s="98">
        <v>1.384330742305758</v>
      </c>
      <c r="DC27" s="99">
        <v>1.5923223439442165</v>
      </c>
      <c r="DD27" s="100">
        <v>1.5799775757166628</v>
      </c>
      <c r="DE27" s="58">
        <v>0.7578697555315359</v>
      </c>
      <c r="DF27" s="59">
        <v>0.7554443573564924</v>
      </c>
      <c r="DG27" s="60">
        <v>0.75274108936784767</v>
      </c>
      <c r="DH27" s="58">
        <v>2.5111832287844457E-2</v>
      </c>
      <c r="DI27" s="59">
        <v>2.0065261630755345E-2</v>
      </c>
      <c r="DJ27" s="60">
        <v>1.5097629511941889E-2</v>
      </c>
    </row>
    <row r="28" spans="1:114" x14ac:dyDescent="0.4">
      <c r="A28" s="56" t="s">
        <v>4</v>
      </c>
      <c r="B28" s="194" t="s">
        <v>97</v>
      </c>
      <c r="C28" s="10" t="s">
        <v>175</v>
      </c>
      <c r="D28" s="65">
        <v>56</v>
      </c>
      <c r="E28" s="66">
        <v>51</v>
      </c>
      <c r="F28" s="67">
        <v>53</v>
      </c>
      <c r="G28" s="65">
        <v>56</v>
      </c>
      <c r="H28" s="66">
        <v>51</v>
      </c>
      <c r="I28" s="67">
        <v>53</v>
      </c>
      <c r="J28" s="65">
        <v>56</v>
      </c>
      <c r="K28" s="66">
        <v>51</v>
      </c>
      <c r="L28" s="67">
        <v>53</v>
      </c>
      <c r="M28" s="68">
        <v>56</v>
      </c>
      <c r="N28" s="69">
        <v>51</v>
      </c>
      <c r="O28" s="70">
        <v>53</v>
      </c>
      <c r="P28" s="65">
        <v>56</v>
      </c>
      <c r="Q28" s="66">
        <v>51</v>
      </c>
      <c r="R28" s="67">
        <v>53</v>
      </c>
      <c r="S28" s="65">
        <v>56</v>
      </c>
      <c r="T28" s="66">
        <v>51</v>
      </c>
      <c r="U28" s="67">
        <v>53</v>
      </c>
      <c r="V28" s="65">
        <v>56</v>
      </c>
      <c r="W28" s="66">
        <v>51</v>
      </c>
      <c r="X28" s="67">
        <v>53</v>
      </c>
      <c r="Y28" s="65">
        <v>56</v>
      </c>
      <c r="Z28" s="66">
        <v>51</v>
      </c>
      <c r="AA28" s="67">
        <v>53</v>
      </c>
      <c r="AB28" s="65">
        <v>56</v>
      </c>
      <c r="AC28" s="66">
        <v>51</v>
      </c>
      <c r="AD28" s="67">
        <v>53</v>
      </c>
      <c r="AE28" s="65">
        <v>56</v>
      </c>
      <c r="AF28" s="66">
        <v>51</v>
      </c>
      <c r="AG28" s="67">
        <v>53</v>
      </c>
      <c r="AH28" s="65">
        <v>56</v>
      </c>
      <c r="AI28" s="66">
        <v>51</v>
      </c>
      <c r="AJ28" s="67">
        <v>53</v>
      </c>
      <c r="AK28" s="65">
        <v>56</v>
      </c>
      <c r="AL28" s="66">
        <v>51</v>
      </c>
      <c r="AM28" s="67">
        <v>53</v>
      </c>
      <c r="AN28" s="65">
        <v>56</v>
      </c>
      <c r="AO28" s="66">
        <v>51</v>
      </c>
      <c r="AP28" s="67">
        <v>53</v>
      </c>
      <c r="AQ28" s="65">
        <v>56</v>
      </c>
      <c r="AR28" s="66">
        <v>51</v>
      </c>
      <c r="AS28" s="67">
        <v>53</v>
      </c>
      <c r="AT28" s="65">
        <v>56</v>
      </c>
      <c r="AU28" s="66">
        <v>51</v>
      </c>
      <c r="AV28" s="67">
        <v>53</v>
      </c>
      <c r="AW28" s="65">
        <v>56</v>
      </c>
      <c r="AX28" s="66">
        <v>51</v>
      </c>
      <c r="AY28" s="67">
        <v>53</v>
      </c>
      <c r="AZ28" s="65">
        <v>56</v>
      </c>
      <c r="BA28" s="66">
        <v>51</v>
      </c>
      <c r="BB28" s="67">
        <v>53</v>
      </c>
      <c r="BC28" s="65">
        <v>56</v>
      </c>
      <c r="BD28" s="66">
        <v>51</v>
      </c>
      <c r="BE28" s="67">
        <v>53</v>
      </c>
      <c r="BF28" s="65">
        <v>56</v>
      </c>
      <c r="BG28" s="66">
        <v>51</v>
      </c>
      <c r="BH28" s="67">
        <v>53</v>
      </c>
      <c r="BI28" s="65">
        <v>56</v>
      </c>
      <c r="BJ28" s="66">
        <v>51</v>
      </c>
      <c r="BK28" s="67">
        <v>53</v>
      </c>
      <c r="BL28" s="65">
        <v>56</v>
      </c>
      <c r="BM28" s="66">
        <v>51</v>
      </c>
      <c r="BN28" s="67">
        <v>53</v>
      </c>
      <c r="BO28" s="65">
        <v>56</v>
      </c>
      <c r="BP28" s="66">
        <v>51</v>
      </c>
      <c r="BQ28" s="67">
        <v>53</v>
      </c>
      <c r="BR28" s="65">
        <v>56</v>
      </c>
      <c r="BS28" s="66">
        <v>51</v>
      </c>
      <c r="BT28" s="67">
        <v>53</v>
      </c>
      <c r="BU28" s="65">
        <v>56</v>
      </c>
      <c r="BV28" s="66">
        <v>51</v>
      </c>
      <c r="BW28" s="67">
        <v>53</v>
      </c>
      <c r="BX28" s="65">
        <v>56</v>
      </c>
      <c r="BY28" s="66">
        <v>51</v>
      </c>
      <c r="BZ28" s="67">
        <v>53</v>
      </c>
      <c r="CA28" s="65">
        <v>56</v>
      </c>
      <c r="CB28" s="66">
        <v>51</v>
      </c>
      <c r="CC28" s="67">
        <v>53</v>
      </c>
      <c r="CD28" s="65">
        <v>56</v>
      </c>
      <c r="CE28" s="66">
        <v>51</v>
      </c>
      <c r="CF28" s="67">
        <v>53</v>
      </c>
      <c r="CG28" s="65">
        <v>56</v>
      </c>
      <c r="CH28" s="66">
        <v>51</v>
      </c>
      <c r="CI28" s="67">
        <v>53</v>
      </c>
      <c r="CJ28" s="65">
        <v>56</v>
      </c>
      <c r="CK28" s="66">
        <v>51</v>
      </c>
      <c r="CL28" s="67">
        <v>53</v>
      </c>
      <c r="CM28" s="65">
        <v>56</v>
      </c>
      <c r="CN28" s="66">
        <v>51</v>
      </c>
      <c r="CO28" s="67">
        <v>53</v>
      </c>
      <c r="CP28" s="65">
        <v>56</v>
      </c>
      <c r="CQ28" s="66">
        <v>51</v>
      </c>
      <c r="CR28" s="67">
        <v>53</v>
      </c>
      <c r="CS28" s="65">
        <v>56</v>
      </c>
      <c r="CT28" s="66">
        <v>51</v>
      </c>
      <c r="CU28" s="67">
        <v>53</v>
      </c>
      <c r="CV28" s="65">
        <v>56</v>
      </c>
      <c r="CW28" s="66">
        <v>51</v>
      </c>
      <c r="CX28" s="67">
        <v>53</v>
      </c>
      <c r="CY28" s="65">
        <v>56</v>
      </c>
      <c r="CZ28" s="66">
        <v>51</v>
      </c>
      <c r="DA28" s="67">
        <v>53</v>
      </c>
      <c r="DB28" s="65">
        <v>56</v>
      </c>
      <c r="DC28" s="66">
        <v>51</v>
      </c>
      <c r="DD28" s="67">
        <v>53</v>
      </c>
      <c r="DE28" s="65">
        <v>56</v>
      </c>
      <c r="DF28" s="66">
        <v>51</v>
      </c>
      <c r="DG28" s="67">
        <v>53</v>
      </c>
      <c r="DH28" s="65">
        <v>56</v>
      </c>
      <c r="DI28" s="66">
        <v>51</v>
      </c>
      <c r="DJ28" s="67">
        <v>53</v>
      </c>
    </row>
    <row r="29" spans="1:114" x14ac:dyDescent="0.4">
      <c r="A29" s="56"/>
      <c r="B29" s="195"/>
      <c r="C29" s="7" t="s">
        <v>86</v>
      </c>
      <c r="D29" s="32">
        <v>4.5199234618435627E-2</v>
      </c>
      <c r="E29" s="33">
        <v>4.8194432390519626E-2</v>
      </c>
      <c r="F29" s="34">
        <v>3.8595763936279101E-2</v>
      </c>
      <c r="G29" s="32">
        <v>4.8201568283068541E-2</v>
      </c>
      <c r="H29" s="33">
        <v>5.1513457369939217E-2</v>
      </c>
      <c r="I29" s="34">
        <v>4.2329715709352941E-2</v>
      </c>
      <c r="J29" s="32">
        <v>0.28065273354321507</v>
      </c>
      <c r="K29" s="33">
        <v>0.14668172655153264</v>
      </c>
      <c r="L29" s="34">
        <v>0.68270122212712214</v>
      </c>
      <c r="M29" s="111">
        <v>2.1717194772641455</v>
      </c>
      <c r="N29" s="112">
        <v>1.7853854509660629</v>
      </c>
      <c r="O29" s="113">
        <v>2.0527737060020743</v>
      </c>
      <c r="P29" s="98">
        <v>3.4791732555404669</v>
      </c>
      <c r="Q29" s="99">
        <v>3.3404774899961001</v>
      </c>
      <c r="R29" s="100">
        <v>3.5257136563417757</v>
      </c>
      <c r="S29" s="32">
        <v>8.3638502259983635E-2</v>
      </c>
      <c r="T29" s="33">
        <v>8.9301506597129543E-2</v>
      </c>
      <c r="U29" s="34">
        <v>8.2326241238743672E-2</v>
      </c>
      <c r="V29" s="35">
        <v>25015425.053571429</v>
      </c>
      <c r="W29" s="36">
        <v>28238809.803921569</v>
      </c>
      <c r="X29" s="37">
        <v>32773962.679245282</v>
      </c>
      <c r="Y29" s="32">
        <v>3.5942834171649691</v>
      </c>
      <c r="Z29" s="33">
        <v>3.4736119486039656</v>
      </c>
      <c r="AA29" s="34">
        <v>3.8608490698463553</v>
      </c>
      <c r="AB29" s="32">
        <v>0.87572962884945615</v>
      </c>
      <c r="AC29" s="33">
        <v>0.88270076547492105</v>
      </c>
      <c r="AD29" s="34">
        <v>0.87918838612548156</v>
      </c>
      <c r="AE29" s="35">
        <v>24795943.392857142</v>
      </c>
      <c r="AF29" s="36">
        <v>28755110.725490198</v>
      </c>
      <c r="AG29" s="37">
        <v>22690997.622641511</v>
      </c>
      <c r="AH29" s="35">
        <v>26442999.946428571</v>
      </c>
      <c r="AI29" s="36">
        <v>30735400.274509802</v>
      </c>
      <c r="AJ29" s="37">
        <v>24886240.886792451</v>
      </c>
      <c r="AK29" s="32">
        <v>0.58749000934471285</v>
      </c>
      <c r="AL29" s="33">
        <v>0.58977635226347169</v>
      </c>
      <c r="AM29" s="34">
        <v>0.59536163672039233</v>
      </c>
      <c r="AN29" s="32">
        <v>0.63891453611362625</v>
      </c>
      <c r="AO29" s="33">
        <v>0.63792213640019091</v>
      </c>
      <c r="AP29" s="34">
        <v>0.64369649176445842</v>
      </c>
      <c r="AQ29" s="32">
        <v>0.20548725851351404</v>
      </c>
      <c r="AR29" s="33">
        <v>0.20543514773079105</v>
      </c>
      <c r="AS29" s="34">
        <v>0.20621804863390225</v>
      </c>
      <c r="AT29" s="32">
        <v>0.11758899226052742</v>
      </c>
      <c r="AU29" s="33">
        <v>0.11208049476995628</v>
      </c>
      <c r="AV29" s="34">
        <v>0.11127975356207834</v>
      </c>
      <c r="AW29" s="32">
        <v>6.2194200183216794E-2</v>
      </c>
      <c r="AX29" s="33">
        <v>6.4118689020899122E-2</v>
      </c>
      <c r="AY29" s="34">
        <v>6.5700278219689295E-2</v>
      </c>
      <c r="AZ29" s="32">
        <v>0.50712742782809661</v>
      </c>
      <c r="BA29" s="33">
        <v>0.49960798958274499</v>
      </c>
      <c r="BB29" s="34">
        <v>0.46746747569967673</v>
      </c>
      <c r="BC29" s="32">
        <v>0.7610314405336166</v>
      </c>
      <c r="BD29" s="33">
        <v>0.78401558913011826</v>
      </c>
      <c r="BE29" s="34">
        <v>0.75980295885373828</v>
      </c>
      <c r="BF29" s="35">
        <v>7197308.7109688995</v>
      </c>
      <c r="BG29" s="36">
        <v>7597929.5859860117</v>
      </c>
      <c r="BH29" s="37">
        <v>7674987.7518245662</v>
      </c>
      <c r="BI29" s="32">
        <v>8.4430915886738817E-2</v>
      </c>
      <c r="BJ29" s="33">
        <v>7.3887523700232882E-2</v>
      </c>
      <c r="BK29" s="34">
        <v>7.6907446806737251E-2</v>
      </c>
      <c r="BL29" s="32">
        <v>0.18297089968682703</v>
      </c>
      <c r="BM29" s="33">
        <v>0.16054177797599675</v>
      </c>
      <c r="BN29" s="34">
        <v>0.17029670687932913</v>
      </c>
      <c r="BO29" s="32">
        <v>1.4667542460909133E-3</v>
      </c>
      <c r="BP29" s="33">
        <v>1.5472547018420633E-3</v>
      </c>
      <c r="BQ29" s="34">
        <v>1.8741364905246883E-3</v>
      </c>
      <c r="BR29" s="32">
        <v>0.98848833863816155</v>
      </c>
      <c r="BS29" s="33">
        <v>0.98914224305795651</v>
      </c>
      <c r="BT29" s="34">
        <v>0.98888537265751864</v>
      </c>
      <c r="BU29" s="35">
        <v>303210665.625</v>
      </c>
      <c r="BV29" s="36">
        <v>343807156.627451</v>
      </c>
      <c r="BW29" s="37">
        <v>347141647.4528302</v>
      </c>
      <c r="BX29" s="32">
        <v>0.29695667003642834</v>
      </c>
      <c r="BY29" s="33">
        <v>0.16171913662885271</v>
      </c>
      <c r="BZ29" s="34">
        <v>0.70093478371723938</v>
      </c>
      <c r="CA29" s="35">
        <v>391315852.71428573</v>
      </c>
      <c r="CB29" s="36">
        <v>438839830.03921568</v>
      </c>
      <c r="CC29" s="37">
        <v>461812586.58490568</v>
      </c>
      <c r="CD29" s="38">
        <v>389260565.96428573</v>
      </c>
      <c r="CE29" s="39">
        <v>438733193.49019605</v>
      </c>
      <c r="CF29" s="40">
        <v>462332264.49056602</v>
      </c>
      <c r="CG29" s="32">
        <v>2.9240860965888484</v>
      </c>
      <c r="CH29" s="33">
        <v>2.8298778791721464</v>
      </c>
      <c r="CI29" s="34">
        <v>3.2747448550875466</v>
      </c>
      <c r="CJ29" s="104">
        <v>3.769095771301636</v>
      </c>
      <c r="CK29" s="105">
        <v>3.6428110086510097</v>
      </c>
      <c r="CL29" s="106">
        <v>3.8126930118206954</v>
      </c>
      <c r="CM29" s="32">
        <v>0.98618606805979603</v>
      </c>
      <c r="CN29" s="33">
        <v>0.97969388207618568</v>
      </c>
      <c r="CO29" s="34">
        <v>0.9788258432891338</v>
      </c>
      <c r="CP29" s="32">
        <v>0.8472529200164397</v>
      </c>
      <c r="CQ29" s="33">
        <v>0.86020537460355329</v>
      </c>
      <c r="CR29" s="34">
        <v>0.86181340073556867</v>
      </c>
      <c r="CS29" s="32">
        <v>0.78274395425252052</v>
      </c>
      <c r="CT29" s="33">
        <v>0.80369074144436137</v>
      </c>
      <c r="CU29" s="34">
        <v>0.80914610792272823</v>
      </c>
      <c r="CV29" s="35">
        <v>1647056.5535714286</v>
      </c>
      <c r="CW29" s="36">
        <v>1980289.5490196079</v>
      </c>
      <c r="CX29" s="37">
        <v>2195243.2641509436</v>
      </c>
      <c r="CY29" s="104">
        <v>0.54668285831324082</v>
      </c>
      <c r="CZ29" s="105">
        <v>0.50552038892820306</v>
      </c>
      <c r="DA29" s="106">
        <v>0.54864137971720162</v>
      </c>
      <c r="DB29" s="104">
        <v>1.2831809570695545</v>
      </c>
      <c r="DC29" s="105">
        <v>1.4977656208007821</v>
      </c>
      <c r="DD29" s="106">
        <v>1.404175498982033</v>
      </c>
      <c r="DE29" s="32">
        <v>0.64623673424519124</v>
      </c>
      <c r="DF29" s="33">
        <v>0.65039626795446781</v>
      </c>
      <c r="DG29" s="34">
        <v>0.64751265891015564</v>
      </c>
      <c r="DH29" s="32">
        <v>2.2242348724755463E-2</v>
      </c>
      <c r="DI29" s="33">
        <v>2.3708481681767597E-2</v>
      </c>
      <c r="DJ29" s="34">
        <v>1.9116461022162759E-2</v>
      </c>
    </row>
    <row r="30" spans="1:114" x14ac:dyDescent="0.4">
      <c r="A30" s="56" t="s">
        <v>4</v>
      </c>
      <c r="B30" s="196"/>
      <c r="C30" s="9" t="s">
        <v>87</v>
      </c>
      <c r="D30" s="58">
        <v>4.3053346703124218E-2</v>
      </c>
      <c r="E30" s="59">
        <v>3.782084318180149E-2</v>
      </c>
      <c r="F30" s="60">
        <v>2.6556456781229372E-2</v>
      </c>
      <c r="G30" s="58">
        <v>4.7871834152921941E-2</v>
      </c>
      <c r="H30" s="59">
        <v>4.4307986825157436E-2</v>
      </c>
      <c r="I30" s="60">
        <v>3.3083120461406761E-2</v>
      </c>
      <c r="J30" s="58">
        <v>6.1889971283985046E-2</v>
      </c>
      <c r="K30" s="59">
        <v>0.1028101503564306</v>
      </c>
      <c r="L30" s="60">
        <v>7.561122616772277E-2</v>
      </c>
      <c r="M30" s="61">
        <v>0.52047152027704224</v>
      </c>
      <c r="N30" s="62">
        <v>0.68970384549684471</v>
      </c>
      <c r="O30" s="63">
        <v>0.5707296778931864</v>
      </c>
      <c r="P30" s="98">
        <v>3.1901212341697924</v>
      </c>
      <c r="Q30" s="99">
        <v>3.1992088435849872</v>
      </c>
      <c r="R30" s="100">
        <v>3.2585669894537022</v>
      </c>
      <c r="S30" s="58">
        <v>8.7077077434226186E-2</v>
      </c>
      <c r="T30" s="59">
        <v>8.0056493693405978E-2</v>
      </c>
      <c r="U30" s="60">
        <v>6.4507886152614533E-2</v>
      </c>
      <c r="V30" s="38">
        <v>14816189</v>
      </c>
      <c r="W30" s="39">
        <v>15898919</v>
      </c>
      <c r="X30" s="40">
        <v>8975237</v>
      </c>
      <c r="Y30" s="58">
        <v>4.6042271134151633</v>
      </c>
      <c r="Z30" s="59">
        <v>3.8715025712568165</v>
      </c>
      <c r="AA30" s="60">
        <v>3.8708813474530328</v>
      </c>
      <c r="AB30" s="58">
        <v>0.88997038917400428</v>
      </c>
      <c r="AC30" s="59">
        <v>0.88821547084563213</v>
      </c>
      <c r="AD30" s="60">
        <v>0.88836605075342567</v>
      </c>
      <c r="AE30" s="38">
        <v>13164142.5</v>
      </c>
      <c r="AF30" s="39">
        <v>10768376</v>
      </c>
      <c r="AG30" s="40">
        <v>6368917</v>
      </c>
      <c r="AH30" s="38">
        <v>14524014.5</v>
      </c>
      <c r="AI30" s="39">
        <v>12432458</v>
      </c>
      <c r="AJ30" s="40">
        <v>7911670</v>
      </c>
      <c r="AK30" s="58">
        <v>0.5826221780372991</v>
      </c>
      <c r="AL30" s="59">
        <v>0.59196294407155492</v>
      </c>
      <c r="AM30" s="60">
        <v>0.60184084082172928</v>
      </c>
      <c r="AN30" s="58">
        <v>0.62927386681491559</v>
      </c>
      <c r="AO30" s="59">
        <v>0.62813947687645988</v>
      </c>
      <c r="AP30" s="60">
        <v>0.64085939970306516</v>
      </c>
      <c r="AQ30" s="58">
        <v>0.20263119361512441</v>
      </c>
      <c r="AR30" s="59">
        <v>0.20456276368768836</v>
      </c>
      <c r="AS30" s="60">
        <v>0.20439990154897575</v>
      </c>
      <c r="AT30" s="58">
        <v>0.10327998852412068</v>
      </c>
      <c r="AU30" s="59">
        <v>0.10378461628065394</v>
      </c>
      <c r="AV30" s="60">
        <v>9.2453718721148936E-2</v>
      </c>
      <c r="AW30" s="58">
        <v>6.0918566232488897E-2</v>
      </c>
      <c r="AX30" s="59">
        <v>6.9679728924860518E-2</v>
      </c>
      <c r="AY30" s="60">
        <v>7.3202646812786071E-2</v>
      </c>
      <c r="AZ30" s="58">
        <v>0.49294420051659105</v>
      </c>
      <c r="BA30" s="59">
        <v>0.49056867036938123</v>
      </c>
      <c r="BB30" s="60">
        <v>0.46481805339922094</v>
      </c>
      <c r="BC30" s="58">
        <v>0.80642994161352721</v>
      </c>
      <c r="BD30" s="59">
        <v>0.73795069124194457</v>
      </c>
      <c r="BE30" s="60">
        <v>0.77969195761784515</v>
      </c>
      <c r="BF30" s="38">
        <v>7778010.0013134331</v>
      </c>
      <c r="BG30" s="39">
        <v>7483572.7860696511</v>
      </c>
      <c r="BH30" s="40">
        <v>7848135.4228855716</v>
      </c>
      <c r="BI30" s="58">
        <v>2.8184692622738001E-2</v>
      </c>
      <c r="BJ30" s="59">
        <v>2.011916157121884E-2</v>
      </c>
      <c r="BK30" s="60">
        <v>1.8240979265881183E-2</v>
      </c>
      <c r="BL30" s="58">
        <v>5.7528382963903543E-2</v>
      </c>
      <c r="BM30" s="59">
        <v>4.9206082068568004E-2</v>
      </c>
      <c r="BN30" s="60">
        <v>3.966321097547057E-2</v>
      </c>
      <c r="BO30" s="58">
        <v>3.3121151979294814E-4</v>
      </c>
      <c r="BP30" s="59">
        <v>2.7523554600686529E-4</v>
      </c>
      <c r="BQ30" s="60">
        <v>3.4791359495669392E-4</v>
      </c>
      <c r="BR30" s="58">
        <v>0.99754296623320404</v>
      </c>
      <c r="BS30" s="59">
        <v>0.99764552312415877</v>
      </c>
      <c r="BT30" s="60">
        <v>0.9973960973615037</v>
      </c>
      <c r="BU30" s="38">
        <v>142818073</v>
      </c>
      <c r="BV30" s="39">
        <v>153569459</v>
      </c>
      <c r="BW30" s="40">
        <v>157991346</v>
      </c>
      <c r="BX30" s="58">
        <v>0.11357453002715967</v>
      </c>
      <c r="BY30" s="59">
        <v>0.11538885135154132</v>
      </c>
      <c r="BZ30" s="60">
        <v>9.4326278013504197E-2</v>
      </c>
      <c r="CA30" s="38">
        <v>236436291</v>
      </c>
      <c r="CB30" s="39">
        <v>261309518</v>
      </c>
      <c r="CC30" s="40">
        <v>251641583</v>
      </c>
      <c r="CD30" s="38">
        <v>236436291</v>
      </c>
      <c r="CE30" s="39">
        <v>261309518</v>
      </c>
      <c r="CF30" s="40">
        <v>251641583</v>
      </c>
      <c r="CG30" s="58">
        <v>3.5938811592935709</v>
      </c>
      <c r="CH30" s="59">
        <v>3.4866905549786327</v>
      </c>
      <c r="CI30" s="60">
        <v>3.420489844391327</v>
      </c>
      <c r="CJ30" s="98">
        <v>3.3770775402406561</v>
      </c>
      <c r="CK30" s="99">
        <v>3.392707374365151</v>
      </c>
      <c r="CL30" s="100">
        <v>3.6869467848727071</v>
      </c>
      <c r="CM30" s="58">
        <v>0.95429485873454789</v>
      </c>
      <c r="CN30" s="59">
        <v>0.95691768867973559</v>
      </c>
      <c r="CO30" s="60">
        <v>0.93946184327063897</v>
      </c>
      <c r="CP30" s="58">
        <v>0.90379890891984416</v>
      </c>
      <c r="CQ30" s="59">
        <v>0.8927729007240286</v>
      </c>
      <c r="CR30" s="60">
        <v>0.89692904803321605</v>
      </c>
      <c r="CS30" s="58">
        <v>0.8492350810349748</v>
      </c>
      <c r="CT30" s="59">
        <v>0.85214362132975163</v>
      </c>
      <c r="CU30" s="60">
        <v>0.84577063479995285</v>
      </c>
      <c r="CV30" s="38">
        <v>854228.5</v>
      </c>
      <c r="CW30" s="39">
        <v>1287724</v>
      </c>
      <c r="CX30" s="40">
        <v>1453197</v>
      </c>
      <c r="CY30" s="98">
        <v>0.2291951673192531</v>
      </c>
      <c r="CZ30" s="99">
        <v>0.24578202371464586</v>
      </c>
      <c r="DA30" s="100">
        <v>0.26074084892704469</v>
      </c>
      <c r="DB30" s="98">
        <v>1.1863977312916267</v>
      </c>
      <c r="DC30" s="99">
        <v>1.2741552764618429</v>
      </c>
      <c r="DD30" s="100">
        <v>1.3857930632800755</v>
      </c>
      <c r="DE30" s="58">
        <v>0.65757494892165413</v>
      </c>
      <c r="DF30" s="59">
        <v>0.65241760887785083</v>
      </c>
      <c r="DG30" s="60">
        <v>0.64784628367185204</v>
      </c>
      <c r="DH30" s="58">
        <v>2.4070862015062616E-2</v>
      </c>
      <c r="DI30" s="59">
        <v>2.0827835105801207E-2</v>
      </c>
      <c r="DJ30" s="60">
        <v>1.5973395530412902E-2</v>
      </c>
    </row>
    <row r="31" spans="1:114" x14ac:dyDescent="0.4">
      <c r="A31" s="56" t="s">
        <v>90</v>
      </c>
      <c r="B31" s="194" t="s">
        <v>99</v>
      </c>
      <c r="C31" s="10" t="s">
        <v>175</v>
      </c>
      <c r="D31" s="65">
        <v>110</v>
      </c>
      <c r="E31" s="66">
        <v>109</v>
      </c>
      <c r="F31" s="67">
        <v>109</v>
      </c>
      <c r="G31" s="65">
        <v>110</v>
      </c>
      <c r="H31" s="66">
        <v>109</v>
      </c>
      <c r="I31" s="67">
        <v>109</v>
      </c>
      <c r="J31" s="65">
        <v>110</v>
      </c>
      <c r="K31" s="66">
        <v>109</v>
      </c>
      <c r="L31" s="67">
        <v>109</v>
      </c>
      <c r="M31" s="68">
        <v>110</v>
      </c>
      <c r="N31" s="69">
        <v>109</v>
      </c>
      <c r="O31" s="70">
        <v>109</v>
      </c>
      <c r="P31" s="65">
        <v>110</v>
      </c>
      <c r="Q31" s="66">
        <v>109</v>
      </c>
      <c r="R31" s="67">
        <v>109</v>
      </c>
      <c r="S31" s="65">
        <v>110</v>
      </c>
      <c r="T31" s="66">
        <v>109</v>
      </c>
      <c r="U31" s="67">
        <v>109</v>
      </c>
      <c r="V31" s="65">
        <v>110</v>
      </c>
      <c r="W31" s="66">
        <v>109</v>
      </c>
      <c r="X31" s="67">
        <v>109</v>
      </c>
      <c r="Y31" s="65">
        <v>110</v>
      </c>
      <c r="Z31" s="66">
        <v>109</v>
      </c>
      <c r="AA31" s="67">
        <v>109</v>
      </c>
      <c r="AB31" s="65">
        <v>110</v>
      </c>
      <c r="AC31" s="66">
        <v>109</v>
      </c>
      <c r="AD31" s="67">
        <v>109</v>
      </c>
      <c r="AE31" s="65">
        <v>110</v>
      </c>
      <c r="AF31" s="66">
        <v>109</v>
      </c>
      <c r="AG31" s="67">
        <v>109</v>
      </c>
      <c r="AH31" s="65">
        <v>110</v>
      </c>
      <c r="AI31" s="66">
        <v>109</v>
      </c>
      <c r="AJ31" s="67">
        <v>109</v>
      </c>
      <c r="AK31" s="65">
        <v>110</v>
      </c>
      <c r="AL31" s="66">
        <v>109</v>
      </c>
      <c r="AM31" s="67">
        <v>109</v>
      </c>
      <c r="AN31" s="65">
        <v>110</v>
      </c>
      <c r="AO31" s="66">
        <v>109</v>
      </c>
      <c r="AP31" s="67">
        <v>109</v>
      </c>
      <c r="AQ31" s="65">
        <v>110</v>
      </c>
      <c r="AR31" s="66">
        <v>109</v>
      </c>
      <c r="AS31" s="67">
        <v>109</v>
      </c>
      <c r="AT31" s="65">
        <v>110</v>
      </c>
      <c r="AU31" s="66">
        <v>109</v>
      </c>
      <c r="AV31" s="67">
        <v>109</v>
      </c>
      <c r="AW31" s="65">
        <v>110</v>
      </c>
      <c r="AX31" s="66">
        <v>109</v>
      </c>
      <c r="AY31" s="67">
        <v>109</v>
      </c>
      <c r="AZ31" s="65">
        <v>110</v>
      </c>
      <c r="BA31" s="66">
        <v>109</v>
      </c>
      <c r="BB31" s="67">
        <v>109</v>
      </c>
      <c r="BC31" s="65">
        <v>110</v>
      </c>
      <c r="BD31" s="66">
        <v>109</v>
      </c>
      <c r="BE31" s="67">
        <v>109</v>
      </c>
      <c r="BF31" s="65">
        <v>110</v>
      </c>
      <c r="BG31" s="66">
        <v>109</v>
      </c>
      <c r="BH31" s="67">
        <v>109</v>
      </c>
      <c r="BI31" s="65">
        <v>110</v>
      </c>
      <c r="BJ31" s="66">
        <v>109</v>
      </c>
      <c r="BK31" s="67">
        <v>109</v>
      </c>
      <c r="BL31" s="65">
        <v>110</v>
      </c>
      <c r="BM31" s="66">
        <v>109</v>
      </c>
      <c r="BN31" s="67">
        <v>109</v>
      </c>
      <c r="BO31" s="65">
        <v>110</v>
      </c>
      <c r="BP31" s="66">
        <v>109</v>
      </c>
      <c r="BQ31" s="67">
        <v>109</v>
      </c>
      <c r="BR31" s="65">
        <v>110</v>
      </c>
      <c r="BS31" s="66">
        <v>109</v>
      </c>
      <c r="BT31" s="67">
        <v>109</v>
      </c>
      <c r="BU31" s="65">
        <v>110</v>
      </c>
      <c r="BV31" s="66">
        <v>109</v>
      </c>
      <c r="BW31" s="67">
        <v>109</v>
      </c>
      <c r="BX31" s="65">
        <v>110</v>
      </c>
      <c r="BY31" s="66">
        <v>109</v>
      </c>
      <c r="BZ31" s="67">
        <v>109</v>
      </c>
      <c r="CA31" s="65">
        <v>110</v>
      </c>
      <c r="CB31" s="66">
        <v>109</v>
      </c>
      <c r="CC31" s="67">
        <v>109</v>
      </c>
      <c r="CD31" s="65">
        <v>110</v>
      </c>
      <c r="CE31" s="66">
        <v>109</v>
      </c>
      <c r="CF31" s="67">
        <v>109</v>
      </c>
      <c r="CG31" s="65">
        <v>110</v>
      </c>
      <c r="CH31" s="66">
        <v>109</v>
      </c>
      <c r="CI31" s="67">
        <v>109</v>
      </c>
      <c r="CJ31" s="65">
        <v>110</v>
      </c>
      <c r="CK31" s="66">
        <v>109</v>
      </c>
      <c r="CL31" s="67">
        <v>109</v>
      </c>
      <c r="CM31" s="65">
        <v>110</v>
      </c>
      <c r="CN31" s="66">
        <v>109</v>
      </c>
      <c r="CO31" s="67">
        <v>109</v>
      </c>
      <c r="CP31" s="65">
        <v>110</v>
      </c>
      <c r="CQ31" s="66">
        <v>109</v>
      </c>
      <c r="CR31" s="67">
        <v>109</v>
      </c>
      <c r="CS31" s="65">
        <v>110</v>
      </c>
      <c r="CT31" s="66">
        <v>109</v>
      </c>
      <c r="CU31" s="67">
        <v>109</v>
      </c>
      <c r="CV31" s="65">
        <v>110</v>
      </c>
      <c r="CW31" s="66">
        <v>109</v>
      </c>
      <c r="CX31" s="67">
        <v>109</v>
      </c>
      <c r="CY31" s="65">
        <v>110</v>
      </c>
      <c r="CZ31" s="66">
        <v>109</v>
      </c>
      <c r="DA31" s="67">
        <v>109</v>
      </c>
      <c r="DB31" s="65">
        <v>110</v>
      </c>
      <c r="DC31" s="66">
        <v>109</v>
      </c>
      <c r="DD31" s="67">
        <v>109</v>
      </c>
      <c r="DE31" s="65">
        <v>110</v>
      </c>
      <c r="DF31" s="66">
        <v>109</v>
      </c>
      <c r="DG31" s="67">
        <v>109</v>
      </c>
      <c r="DH31" s="65">
        <v>110</v>
      </c>
      <c r="DI31" s="66">
        <v>109</v>
      </c>
      <c r="DJ31" s="67">
        <v>109</v>
      </c>
    </row>
    <row r="32" spans="1:114" x14ac:dyDescent="0.4">
      <c r="A32" s="56"/>
      <c r="B32" s="195"/>
      <c r="C32" s="7" t="s">
        <v>86</v>
      </c>
      <c r="D32" s="32">
        <v>4.746354309703691E-3</v>
      </c>
      <c r="E32" s="33">
        <v>4.0702308613199669E-3</v>
      </c>
      <c r="F32" s="34">
        <v>3.761923055471642E-4</v>
      </c>
      <c r="G32" s="32">
        <v>3.3972979005402154E-3</v>
      </c>
      <c r="H32" s="33">
        <v>8.6610256807071878E-3</v>
      </c>
      <c r="I32" s="34">
        <v>5.9365705035815813E-3</v>
      </c>
      <c r="J32" s="32">
        <v>0.82516826496103313</v>
      </c>
      <c r="K32" s="33">
        <v>0.77391468640360916</v>
      </c>
      <c r="L32" s="34">
        <v>0.92632147855222502</v>
      </c>
      <c r="M32" s="111">
        <v>5.2967436578537717</v>
      </c>
      <c r="N32" s="112">
        <v>5.0487425577820986</v>
      </c>
      <c r="O32" s="113">
        <v>5.0982329334226186</v>
      </c>
      <c r="P32" s="98">
        <v>2.4551238758091731</v>
      </c>
      <c r="Q32" s="99">
        <v>2.5571313241672051</v>
      </c>
      <c r="R32" s="100">
        <v>2.5143751320635483</v>
      </c>
      <c r="S32" s="32">
        <v>6.4372272866586477E-2</v>
      </c>
      <c r="T32" s="33">
        <v>6.3887902732811627E-2</v>
      </c>
      <c r="U32" s="34">
        <v>6.5586511901076797E-2</v>
      </c>
      <c r="V32" s="35">
        <v>-74645397.981818184</v>
      </c>
      <c r="W32" s="36">
        <v>24656524.853211008</v>
      </c>
      <c r="X32" s="37">
        <v>57648065.082568809</v>
      </c>
      <c r="Y32" s="32">
        <v>2.0936249712783623</v>
      </c>
      <c r="Z32" s="33">
        <v>1.9981555533022197</v>
      </c>
      <c r="AA32" s="34">
        <v>1.9571492552825345</v>
      </c>
      <c r="AB32" s="32">
        <v>0.85391904705056332</v>
      </c>
      <c r="AC32" s="33">
        <v>0.85847083319139761</v>
      </c>
      <c r="AD32" s="34">
        <v>0.86091821967582227</v>
      </c>
      <c r="AE32" s="35">
        <v>53748696.090909094</v>
      </c>
      <c r="AF32" s="36">
        <v>46322744.706422016</v>
      </c>
      <c r="AG32" s="37">
        <v>4482368</v>
      </c>
      <c r="AH32" s="35">
        <v>38471702.799999997</v>
      </c>
      <c r="AI32" s="36">
        <v>98569957.128440365</v>
      </c>
      <c r="AJ32" s="37">
        <v>70734816.376146793</v>
      </c>
      <c r="AK32" s="32">
        <v>0.58365388817214803</v>
      </c>
      <c r="AL32" s="33">
        <v>0.58377838522036285</v>
      </c>
      <c r="AM32" s="34">
        <v>0.58729449006242296</v>
      </c>
      <c r="AN32" s="32">
        <v>0.62725481894962309</v>
      </c>
      <c r="AO32" s="33">
        <v>0.62670820353013756</v>
      </c>
      <c r="AP32" s="34">
        <v>0.63253049653005988</v>
      </c>
      <c r="AQ32" s="32">
        <v>0.25036988698241552</v>
      </c>
      <c r="AR32" s="33">
        <v>0.25119148972258232</v>
      </c>
      <c r="AS32" s="34">
        <v>0.24943067874360036</v>
      </c>
      <c r="AT32" s="32">
        <v>0.10407149690693945</v>
      </c>
      <c r="AU32" s="33">
        <v>0.10318454312845446</v>
      </c>
      <c r="AV32" s="34">
        <v>0.10497063258991074</v>
      </c>
      <c r="AW32" s="32">
        <v>6.1296555435474839E-2</v>
      </c>
      <c r="AX32" s="33">
        <v>6.0679887228597483E-2</v>
      </c>
      <c r="AY32" s="34">
        <v>6.0872992190639068E-2</v>
      </c>
      <c r="AZ32" s="32">
        <v>0.15471763051054627</v>
      </c>
      <c r="BA32" s="33">
        <v>0.14770271310380645</v>
      </c>
      <c r="BB32" s="34">
        <v>0.13718206983648146</v>
      </c>
      <c r="BC32" s="32">
        <v>1.1504731794792578</v>
      </c>
      <c r="BD32" s="33">
        <v>0.89026097522131342</v>
      </c>
      <c r="BE32" s="34">
        <v>0.91867738512824304</v>
      </c>
      <c r="BF32" s="35">
        <v>11266990.012238398</v>
      </c>
      <c r="BG32" s="36">
        <v>11233905.344903303</v>
      </c>
      <c r="BH32" s="37">
        <v>11250062.83546143</v>
      </c>
      <c r="BI32" s="32">
        <v>0.21431048996688581</v>
      </c>
      <c r="BJ32" s="33">
        <v>0.20377687408854586</v>
      </c>
      <c r="BK32" s="34">
        <v>0.21587808034557196</v>
      </c>
      <c r="BL32" s="32">
        <v>0.34347994343993798</v>
      </c>
      <c r="BM32" s="33">
        <v>0.32506356544132747</v>
      </c>
      <c r="BN32" s="34">
        <v>0.33742499328713949</v>
      </c>
      <c r="BO32" s="32">
        <v>3.3538649490804104E-3</v>
      </c>
      <c r="BP32" s="33">
        <v>2.6146805735683936E-3</v>
      </c>
      <c r="BQ32" s="34">
        <v>2.7910412113935699E-3</v>
      </c>
      <c r="BR32" s="32">
        <v>0.98405664329241127</v>
      </c>
      <c r="BS32" s="33">
        <v>0.9841057301131686</v>
      </c>
      <c r="BT32" s="34">
        <v>0.98284257330310809</v>
      </c>
      <c r="BU32" s="35">
        <v>4705912429.454545</v>
      </c>
      <c r="BV32" s="36">
        <v>5187881083.9908257</v>
      </c>
      <c r="BW32" s="37">
        <v>5080184545.6605501</v>
      </c>
      <c r="BX32" s="32">
        <v>0.84147896092333019</v>
      </c>
      <c r="BY32" s="33">
        <v>0.7879637874350276</v>
      </c>
      <c r="BZ32" s="34">
        <v>0.93872931583952746</v>
      </c>
      <c r="CA32" s="35">
        <v>4189915593.0999999</v>
      </c>
      <c r="CB32" s="36">
        <v>4200409386.3944955</v>
      </c>
      <c r="CC32" s="37">
        <v>4232188797.5871558</v>
      </c>
      <c r="CD32" s="38">
        <v>3959019411.2636366</v>
      </c>
      <c r="CE32" s="39">
        <v>3891068203.1284404</v>
      </c>
      <c r="CF32" s="40">
        <v>3784674443.211009</v>
      </c>
      <c r="CG32" s="32">
        <v>1.0839643652377617</v>
      </c>
      <c r="CH32" s="33">
        <v>1.0763798834632303</v>
      </c>
      <c r="CI32" s="34">
        <v>1.0565969795156382</v>
      </c>
      <c r="CJ32" s="104">
        <v>2.6048141494020638</v>
      </c>
      <c r="CK32" s="105">
        <v>2.7105582061691922</v>
      </c>
      <c r="CL32" s="106">
        <v>2.6665389665271091</v>
      </c>
      <c r="CM32" s="32">
        <v>1.4392857113842976</v>
      </c>
      <c r="CN32" s="33">
        <v>1.4239330214257369</v>
      </c>
      <c r="CO32" s="34">
        <v>1.4705867400564527</v>
      </c>
      <c r="CP32" s="32">
        <v>0.52348367247943972</v>
      </c>
      <c r="CQ32" s="33">
        <v>0.52812658648030886</v>
      </c>
      <c r="CR32" s="34">
        <v>0.5111495259287907</v>
      </c>
      <c r="CS32" s="32">
        <v>0.47103243677288503</v>
      </c>
      <c r="CT32" s="33">
        <v>0.47882493392826531</v>
      </c>
      <c r="CU32" s="34">
        <v>0.46262709547071812</v>
      </c>
      <c r="CV32" s="35">
        <v>-15276993.290909091</v>
      </c>
      <c r="CW32" s="36">
        <v>52247212.422018349</v>
      </c>
      <c r="CX32" s="37">
        <v>66252448.376146786</v>
      </c>
      <c r="CY32" s="104">
        <v>1.8165575563315499</v>
      </c>
      <c r="CZ32" s="105">
        <v>1.8080569166211335</v>
      </c>
      <c r="DA32" s="106">
        <v>1.7845105543925637</v>
      </c>
      <c r="DB32" s="104">
        <v>2.51258910572039</v>
      </c>
      <c r="DC32" s="105">
        <v>2.6210380271530997</v>
      </c>
      <c r="DD32" s="106">
        <v>2.5867841222888246</v>
      </c>
      <c r="DE32" s="32">
        <v>0.59364901427679628</v>
      </c>
      <c r="DF32" s="33">
        <v>0.59383695792927782</v>
      </c>
      <c r="DG32" s="34">
        <v>0.59299920104434012</v>
      </c>
      <c r="DH32" s="32">
        <v>2.1197062347704733E-3</v>
      </c>
      <c r="DI32" s="33">
        <v>5.4294511204876651E-3</v>
      </c>
      <c r="DJ32" s="34">
        <v>3.7981046740623373E-3</v>
      </c>
    </row>
    <row r="33" spans="1:114" x14ac:dyDescent="0.4">
      <c r="A33" s="56" t="s">
        <v>90</v>
      </c>
      <c r="B33" s="196"/>
      <c r="C33" s="9" t="s">
        <v>87</v>
      </c>
      <c r="D33" s="58">
        <v>6.9646169199000805E-3</v>
      </c>
      <c r="E33" s="59">
        <v>6.9178948960930209E-3</v>
      </c>
      <c r="F33" s="60">
        <v>5.6042694825539467E-3</v>
      </c>
      <c r="G33" s="58">
        <v>1.0826443012173979E-2</v>
      </c>
      <c r="H33" s="59">
        <v>1.1132845490745131E-2</v>
      </c>
      <c r="I33" s="60">
        <v>9.2557162572848451E-3</v>
      </c>
      <c r="J33" s="58">
        <v>0.26281364204004831</v>
      </c>
      <c r="K33" s="59">
        <v>0.24774072824005064</v>
      </c>
      <c r="L33" s="60">
        <v>0.29353183186638776</v>
      </c>
      <c r="M33" s="61">
        <v>1.6916959592396945</v>
      </c>
      <c r="N33" s="62">
        <v>1.6267114040457622</v>
      </c>
      <c r="O33" s="63">
        <v>1.9189796132337951</v>
      </c>
      <c r="P33" s="98">
        <v>2.5497993183828429</v>
      </c>
      <c r="Q33" s="99">
        <v>2.6899702720406475</v>
      </c>
      <c r="R33" s="100">
        <v>2.7155573672773801</v>
      </c>
      <c r="S33" s="58">
        <v>5.7960022101185005E-2</v>
      </c>
      <c r="T33" s="59">
        <v>6.4547931393911157E-2</v>
      </c>
      <c r="U33" s="60">
        <v>5.706397653502665E-2</v>
      </c>
      <c r="V33" s="38">
        <v>17156448.5</v>
      </c>
      <c r="W33" s="39">
        <v>25303093</v>
      </c>
      <c r="X33" s="40">
        <v>30476344</v>
      </c>
      <c r="Y33" s="58">
        <v>3.616930813206924</v>
      </c>
      <c r="Z33" s="59">
        <v>3.1750692870737249</v>
      </c>
      <c r="AA33" s="60">
        <v>3.0541827110272282</v>
      </c>
      <c r="AB33" s="58">
        <v>0.84417909064885088</v>
      </c>
      <c r="AC33" s="59">
        <v>0.83796883262742394</v>
      </c>
      <c r="AD33" s="60">
        <v>0.83548408137061425</v>
      </c>
      <c r="AE33" s="38">
        <v>21953506.5</v>
      </c>
      <c r="AF33" s="39">
        <v>22522464</v>
      </c>
      <c r="AG33" s="40">
        <v>16898427</v>
      </c>
      <c r="AH33" s="38">
        <v>20154632</v>
      </c>
      <c r="AI33" s="39">
        <v>27887738</v>
      </c>
      <c r="AJ33" s="40">
        <v>28480289</v>
      </c>
      <c r="AK33" s="58">
        <v>0.68642345394341842</v>
      </c>
      <c r="AL33" s="59">
        <v>0.67917463344657703</v>
      </c>
      <c r="AM33" s="60">
        <v>0.67940619768210098</v>
      </c>
      <c r="AN33" s="58">
        <v>0.7256373569514909</v>
      </c>
      <c r="AO33" s="59">
        <v>0.72783955326615368</v>
      </c>
      <c r="AP33" s="60">
        <v>0.73475522311369901</v>
      </c>
      <c r="AQ33" s="58">
        <v>0.14994653497323757</v>
      </c>
      <c r="AR33" s="59">
        <v>0.14988437104764735</v>
      </c>
      <c r="AS33" s="60">
        <v>0.15174627500738108</v>
      </c>
      <c r="AT33" s="58">
        <v>0.10148860883428203</v>
      </c>
      <c r="AU33" s="59">
        <v>0.10105076614307489</v>
      </c>
      <c r="AV33" s="60">
        <v>9.9060905652702244E-2</v>
      </c>
      <c r="AW33" s="58">
        <v>6.1861876818661218E-2</v>
      </c>
      <c r="AX33" s="59">
        <v>5.9488786311802856E-2</v>
      </c>
      <c r="AY33" s="60">
        <v>6.0133654510380656E-2</v>
      </c>
      <c r="AZ33" s="58">
        <v>0.20425053276951327</v>
      </c>
      <c r="BA33" s="59">
        <v>0.22493051225722993</v>
      </c>
      <c r="BB33" s="60">
        <v>0.20075912505288504</v>
      </c>
      <c r="BC33" s="58">
        <v>0.97687107390286876</v>
      </c>
      <c r="BD33" s="59">
        <v>0.98729445343655708</v>
      </c>
      <c r="BE33" s="60">
        <v>1.0139334460551941</v>
      </c>
      <c r="BF33" s="38">
        <v>8255846.6792160217</v>
      </c>
      <c r="BG33" s="39">
        <v>8442645.2723915055</v>
      </c>
      <c r="BH33" s="40">
        <v>8348979.1282185335</v>
      </c>
      <c r="BI33" s="58">
        <v>7.1519110593480401E-2</v>
      </c>
      <c r="BJ33" s="59">
        <v>7.5768221575374883E-2</v>
      </c>
      <c r="BK33" s="60">
        <v>7.6166891907513593E-2</v>
      </c>
      <c r="BL33" s="58">
        <v>0.11680804114990287</v>
      </c>
      <c r="BM33" s="59">
        <v>0.10646321567525979</v>
      </c>
      <c r="BN33" s="60">
        <v>0.12227011124650766</v>
      </c>
      <c r="BO33" s="58">
        <v>1.5073375855303496E-3</v>
      </c>
      <c r="BP33" s="59">
        <v>1.4225008304145576E-3</v>
      </c>
      <c r="BQ33" s="60">
        <v>1.4452612694608497E-3</v>
      </c>
      <c r="BR33" s="58">
        <v>0.99319675217531311</v>
      </c>
      <c r="BS33" s="59">
        <v>0.99358877692967207</v>
      </c>
      <c r="BT33" s="60">
        <v>0.99306777210778419</v>
      </c>
      <c r="BU33" s="38">
        <v>1381399653</v>
      </c>
      <c r="BV33" s="39">
        <v>1419036717</v>
      </c>
      <c r="BW33" s="40">
        <v>1534227535</v>
      </c>
      <c r="BX33" s="58">
        <v>0.26903147325868171</v>
      </c>
      <c r="BY33" s="59">
        <v>0.31587006096022952</v>
      </c>
      <c r="BZ33" s="60">
        <v>0.33904865824889979</v>
      </c>
      <c r="CA33" s="38">
        <v>1326372599.5</v>
      </c>
      <c r="CB33" s="39">
        <v>1409940285</v>
      </c>
      <c r="CC33" s="40">
        <v>1363582198</v>
      </c>
      <c r="CD33" s="38">
        <v>1337507459</v>
      </c>
      <c r="CE33" s="39">
        <v>1369605970</v>
      </c>
      <c r="CF33" s="40">
        <v>1363582198</v>
      </c>
      <c r="CG33" s="58">
        <v>1.722809482495983</v>
      </c>
      <c r="CH33" s="59">
        <v>1.7135056444510901</v>
      </c>
      <c r="CI33" s="60">
        <v>1.7471271691611967</v>
      </c>
      <c r="CJ33" s="98">
        <v>2.6566396719480903</v>
      </c>
      <c r="CK33" s="99">
        <v>2.9101989037919997</v>
      </c>
      <c r="CL33" s="100">
        <v>2.80425442580488</v>
      </c>
      <c r="CM33" s="58">
        <v>0.94522294033685217</v>
      </c>
      <c r="CN33" s="59">
        <v>0.94724328789813494</v>
      </c>
      <c r="CO33" s="60">
        <v>0.9465259575148659</v>
      </c>
      <c r="CP33" s="58">
        <v>0.78788976007242373</v>
      </c>
      <c r="CQ33" s="59">
        <v>0.79172102487541451</v>
      </c>
      <c r="CR33" s="60">
        <v>0.75715115432615032</v>
      </c>
      <c r="CS33" s="58">
        <v>0.73557287327046605</v>
      </c>
      <c r="CT33" s="59">
        <v>0.73618500228240036</v>
      </c>
      <c r="CU33" s="60">
        <v>0.72723113576276999</v>
      </c>
      <c r="CV33" s="38">
        <v>6058560</v>
      </c>
      <c r="CW33" s="39">
        <v>6959412</v>
      </c>
      <c r="CX33" s="40">
        <v>8885446</v>
      </c>
      <c r="CY33" s="98">
        <v>1.8152109884280507</v>
      </c>
      <c r="CZ33" s="99">
        <v>1.8021101197996807</v>
      </c>
      <c r="DA33" s="100">
        <v>1.7894979365273256</v>
      </c>
      <c r="DB33" s="98">
        <v>1.7798394758723974</v>
      </c>
      <c r="DC33" s="99">
        <v>2.0989131746104426</v>
      </c>
      <c r="DD33" s="100">
        <v>1.9077887728047365</v>
      </c>
      <c r="DE33" s="58">
        <v>0.7028835261811166</v>
      </c>
      <c r="DF33" s="59">
        <v>0.70139128396155592</v>
      </c>
      <c r="DG33" s="60">
        <v>0.69790972166168497</v>
      </c>
      <c r="DH33" s="58">
        <v>6.4426584198873892E-3</v>
      </c>
      <c r="DI33" s="59">
        <v>7.6026616102592018E-3</v>
      </c>
      <c r="DJ33" s="60">
        <v>6.5764049694794604E-3</v>
      </c>
    </row>
    <row r="34" spans="1:114" x14ac:dyDescent="0.4">
      <c r="A34" s="56" t="s">
        <v>0</v>
      </c>
      <c r="B34" s="194" t="s">
        <v>98</v>
      </c>
      <c r="C34" s="10" t="s">
        <v>175</v>
      </c>
      <c r="D34" s="65">
        <v>50</v>
      </c>
      <c r="E34" s="66">
        <v>40</v>
      </c>
      <c r="F34" s="67">
        <v>34</v>
      </c>
      <c r="G34" s="65">
        <v>50</v>
      </c>
      <c r="H34" s="66">
        <v>40</v>
      </c>
      <c r="I34" s="67">
        <v>34</v>
      </c>
      <c r="J34" s="65">
        <v>50</v>
      </c>
      <c r="K34" s="66">
        <v>40</v>
      </c>
      <c r="L34" s="67">
        <v>34</v>
      </c>
      <c r="M34" s="68">
        <v>50</v>
      </c>
      <c r="N34" s="69">
        <v>40</v>
      </c>
      <c r="O34" s="70">
        <v>34</v>
      </c>
      <c r="P34" s="65">
        <v>50</v>
      </c>
      <c r="Q34" s="66">
        <v>40</v>
      </c>
      <c r="R34" s="67">
        <v>34</v>
      </c>
      <c r="S34" s="65">
        <v>50</v>
      </c>
      <c r="T34" s="66">
        <v>40</v>
      </c>
      <c r="U34" s="67">
        <v>34</v>
      </c>
      <c r="V34" s="65">
        <v>50</v>
      </c>
      <c r="W34" s="66">
        <v>40</v>
      </c>
      <c r="X34" s="67">
        <v>34</v>
      </c>
      <c r="Y34" s="65">
        <v>50</v>
      </c>
      <c r="Z34" s="66">
        <v>40</v>
      </c>
      <c r="AA34" s="67">
        <v>34</v>
      </c>
      <c r="AB34" s="65">
        <v>50</v>
      </c>
      <c r="AC34" s="66">
        <v>40</v>
      </c>
      <c r="AD34" s="67">
        <v>34</v>
      </c>
      <c r="AE34" s="65">
        <v>50</v>
      </c>
      <c r="AF34" s="66">
        <v>40</v>
      </c>
      <c r="AG34" s="67">
        <v>34</v>
      </c>
      <c r="AH34" s="65">
        <v>50</v>
      </c>
      <c r="AI34" s="66">
        <v>40</v>
      </c>
      <c r="AJ34" s="67">
        <v>34</v>
      </c>
      <c r="AK34" s="65">
        <v>50</v>
      </c>
      <c r="AL34" s="66">
        <v>40</v>
      </c>
      <c r="AM34" s="67">
        <v>34</v>
      </c>
      <c r="AN34" s="65">
        <v>50</v>
      </c>
      <c r="AO34" s="66">
        <v>40</v>
      </c>
      <c r="AP34" s="67">
        <v>34</v>
      </c>
      <c r="AQ34" s="65">
        <v>50</v>
      </c>
      <c r="AR34" s="66">
        <v>40</v>
      </c>
      <c r="AS34" s="67">
        <v>34</v>
      </c>
      <c r="AT34" s="65">
        <v>50</v>
      </c>
      <c r="AU34" s="66">
        <v>40</v>
      </c>
      <c r="AV34" s="67">
        <v>34</v>
      </c>
      <c r="AW34" s="65">
        <v>50</v>
      </c>
      <c r="AX34" s="66">
        <v>40</v>
      </c>
      <c r="AY34" s="67">
        <v>34</v>
      </c>
      <c r="AZ34" s="65">
        <v>50</v>
      </c>
      <c r="BA34" s="66">
        <v>40</v>
      </c>
      <c r="BB34" s="67">
        <v>34</v>
      </c>
      <c r="BC34" s="65">
        <v>50</v>
      </c>
      <c r="BD34" s="66">
        <v>40</v>
      </c>
      <c r="BE34" s="67">
        <v>34</v>
      </c>
      <c r="BF34" s="65">
        <v>50</v>
      </c>
      <c r="BG34" s="66">
        <v>40</v>
      </c>
      <c r="BH34" s="67">
        <v>34</v>
      </c>
      <c r="BI34" s="65">
        <v>50</v>
      </c>
      <c r="BJ34" s="66">
        <v>40</v>
      </c>
      <c r="BK34" s="67">
        <v>34</v>
      </c>
      <c r="BL34" s="65">
        <v>50</v>
      </c>
      <c r="BM34" s="66">
        <v>40</v>
      </c>
      <c r="BN34" s="67">
        <v>34</v>
      </c>
      <c r="BO34" s="65">
        <v>50</v>
      </c>
      <c r="BP34" s="66">
        <v>40</v>
      </c>
      <c r="BQ34" s="67">
        <v>34</v>
      </c>
      <c r="BR34" s="65">
        <v>50</v>
      </c>
      <c r="BS34" s="66">
        <v>40</v>
      </c>
      <c r="BT34" s="67">
        <v>34</v>
      </c>
      <c r="BU34" s="65">
        <v>50</v>
      </c>
      <c r="BV34" s="66">
        <v>40</v>
      </c>
      <c r="BW34" s="67">
        <v>34</v>
      </c>
      <c r="BX34" s="65">
        <v>50</v>
      </c>
      <c r="BY34" s="66">
        <v>40</v>
      </c>
      <c r="BZ34" s="67">
        <v>34</v>
      </c>
      <c r="CA34" s="65">
        <v>50</v>
      </c>
      <c r="CB34" s="66">
        <v>40</v>
      </c>
      <c r="CC34" s="67">
        <v>34</v>
      </c>
      <c r="CD34" s="65">
        <v>50</v>
      </c>
      <c r="CE34" s="66">
        <v>40</v>
      </c>
      <c r="CF34" s="67">
        <v>34</v>
      </c>
      <c r="CG34" s="65">
        <v>50</v>
      </c>
      <c r="CH34" s="66">
        <v>40</v>
      </c>
      <c r="CI34" s="67">
        <v>34</v>
      </c>
      <c r="CJ34" s="65">
        <v>50</v>
      </c>
      <c r="CK34" s="66">
        <v>40</v>
      </c>
      <c r="CL34" s="67">
        <v>34</v>
      </c>
      <c r="CM34" s="65">
        <v>50</v>
      </c>
      <c r="CN34" s="66">
        <v>40</v>
      </c>
      <c r="CO34" s="67">
        <v>34</v>
      </c>
      <c r="CP34" s="65">
        <v>50</v>
      </c>
      <c r="CQ34" s="66">
        <v>40</v>
      </c>
      <c r="CR34" s="67">
        <v>34</v>
      </c>
      <c r="CS34" s="65">
        <v>50</v>
      </c>
      <c r="CT34" s="66">
        <v>40</v>
      </c>
      <c r="CU34" s="67">
        <v>34</v>
      </c>
      <c r="CV34" s="65">
        <v>50</v>
      </c>
      <c r="CW34" s="66">
        <v>40</v>
      </c>
      <c r="CX34" s="67">
        <v>34</v>
      </c>
      <c r="CY34" s="65">
        <v>50</v>
      </c>
      <c r="CZ34" s="66">
        <v>40</v>
      </c>
      <c r="DA34" s="67">
        <v>34</v>
      </c>
      <c r="DB34" s="65">
        <v>50</v>
      </c>
      <c r="DC34" s="66">
        <v>40</v>
      </c>
      <c r="DD34" s="67">
        <v>34</v>
      </c>
      <c r="DE34" s="65">
        <v>50</v>
      </c>
      <c r="DF34" s="66">
        <v>40</v>
      </c>
      <c r="DG34" s="67">
        <v>34</v>
      </c>
      <c r="DH34" s="65">
        <v>50</v>
      </c>
      <c r="DI34" s="66">
        <v>40</v>
      </c>
      <c r="DJ34" s="67">
        <v>34</v>
      </c>
    </row>
    <row r="35" spans="1:114" x14ac:dyDescent="0.4">
      <c r="A35" s="56"/>
      <c r="B35" s="195"/>
      <c r="C35" s="7" t="s">
        <v>86</v>
      </c>
      <c r="D35" s="32">
        <v>1.4680637523382129E-2</v>
      </c>
      <c r="E35" s="33">
        <v>-4.6387403536870143E-3</v>
      </c>
      <c r="F35" s="34">
        <v>-1.4648512443095793E-2</v>
      </c>
      <c r="G35" s="32">
        <v>2.0375828402035785E-2</v>
      </c>
      <c r="H35" s="33">
        <v>-1.1870219733043866E-3</v>
      </c>
      <c r="I35" s="34">
        <v>-1.0873985182648944E-2</v>
      </c>
      <c r="J35" s="32">
        <v>0.15512278695468326</v>
      </c>
      <c r="K35" s="33">
        <v>0.12833657988620642</v>
      </c>
      <c r="L35" s="34">
        <v>0.29904580766914279</v>
      </c>
      <c r="M35" s="111">
        <v>3.5415421664225439</v>
      </c>
      <c r="N35" s="112">
        <v>3.4590499823710315</v>
      </c>
      <c r="O35" s="113">
        <v>4.1635360648691799</v>
      </c>
      <c r="P35" s="98">
        <v>4.3060424216825037</v>
      </c>
      <c r="Q35" s="99">
        <v>6.36272226289302</v>
      </c>
      <c r="R35" s="100">
        <v>5.8799726208093919</v>
      </c>
      <c r="S35" s="32">
        <v>5.7409428384193349E-2</v>
      </c>
      <c r="T35" s="33">
        <v>3.9793729613771173E-2</v>
      </c>
      <c r="U35" s="34">
        <v>2.6851730741820713E-2</v>
      </c>
      <c r="V35" s="35">
        <v>1152688.32</v>
      </c>
      <c r="W35" s="36">
        <v>3683374.4750000001</v>
      </c>
      <c r="X35" s="37">
        <v>-2838572.1764705884</v>
      </c>
      <c r="Y35" s="32">
        <v>1.8713870481085522</v>
      </c>
      <c r="Z35" s="33">
        <v>2.7531941405458702</v>
      </c>
      <c r="AA35" s="34">
        <v>2.4448819620625719</v>
      </c>
      <c r="AB35" s="32">
        <v>0.86469496693911951</v>
      </c>
      <c r="AC35" s="33">
        <v>0.8027178024453292</v>
      </c>
      <c r="AD35" s="34">
        <v>0.81181232413692717</v>
      </c>
      <c r="AE35" s="35">
        <v>2433537.9</v>
      </c>
      <c r="AF35" s="36">
        <v>-915266.125</v>
      </c>
      <c r="AG35" s="37">
        <v>-2885930.3823529412</v>
      </c>
      <c r="AH35" s="35">
        <v>3377602</v>
      </c>
      <c r="AI35" s="36">
        <v>-234210.35</v>
      </c>
      <c r="AJ35" s="37">
        <v>-2142303.8235294116</v>
      </c>
      <c r="AK35" s="32">
        <v>0.43440906801343887</v>
      </c>
      <c r="AL35" s="33">
        <v>0.44899429572960348</v>
      </c>
      <c r="AM35" s="34">
        <v>0.44571003740585435</v>
      </c>
      <c r="AN35" s="32">
        <v>0.45365343582823892</v>
      </c>
      <c r="AO35" s="33">
        <v>0.47090163651521666</v>
      </c>
      <c r="AP35" s="34">
        <v>0.46714069226400629</v>
      </c>
      <c r="AQ35" s="32">
        <v>0.23184307630972831</v>
      </c>
      <c r="AR35" s="33">
        <v>0.21116355740542148</v>
      </c>
      <c r="AS35" s="34">
        <v>0.2055340422081289</v>
      </c>
      <c r="AT35" s="32">
        <v>0.11858560308572907</v>
      </c>
      <c r="AU35" s="33">
        <v>0.13566473599975917</v>
      </c>
      <c r="AV35" s="34">
        <v>0.13089349010776524</v>
      </c>
      <c r="AW35" s="32">
        <v>8.2374471090581908E-2</v>
      </c>
      <c r="AX35" s="33">
        <v>8.6417980419006835E-2</v>
      </c>
      <c r="AY35" s="34">
        <v>9.2945274489455235E-2</v>
      </c>
      <c r="AZ35" s="32">
        <v>0.59262947319169723</v>
      </c>
      <c r="BA35" s="33">
        <v>0.61987409095215806</v>
      </c>
      <c r="BB35" s="34">
        <v>0.58791733585723238</v>
      </c>
      <c r="BC35" s="32">
        <v>0.72845149407993148</v>
      </c>
      <c r="BD35" s="33">
        <v>0.79260674764154115</v>
      </c>
      <c r="BE35" s="34">
        <v>0.87543765368966331</v>
      </c>
      <c r="BF35" s="35">
        <v>9311758.8578618895</v>
      </c>
      <c r="BG35" s="36">
        <v>9708246.8279302083</v>
      </c>
      <c r="BH35" s="37">
        <v>10447318.209183356</v>
      </c>
      <c r="BI35" s="32">
        <v>7.4063379564779167E-2</v>
      </c>
      <c r="BJ35" s="33">
        <v>5.2840155337141086E-2</v>
      </c>
      <c r="BK35" s="34">
        <v>4.3931760468064053E-2</v>
      </c>
      <c r="BL35" s="32">
        <v>0.20260186691899376</v>
      </c>
      <c r="BM35" s="33">
        <v>0.13894817268906298</v>
      </c>
      <c r="BN35" s="34">
        <v>0.11231669568533424</v>
      </c>
      <c r="BO35" s="32">
        <v>7.4526394237001592E-4</v>
      </c>
      <c r="BP35" s="33">
        <v>4.2471715522431682E-4</v>
      </c>
      <c r="BQ35" s="34">
        <v>5.1312383481519287E-4</v>
      </c>
      <c r="BR35" s="32">
        <v>0.95032943937290371</v>
      </c>
      <c r="BS35" s="33">
        <v>0.97742969733366958</v>
      </c>
      <c r="BT35" s="34">
        <v>0.96778580779300893</v>
      </c>
      <c r="BU35" s="35">
        <v>76493875.859999999</v>
      </c>
      <c r="BV35" s="36">
        <v>121073071.875</v>
      </c>
      <c r="BW35" s="37">
        <v>88686067.294117644</v>
      </c>
      <c r="BX35" s="32">
        <v>0.22722808571276412</v>
      </c>
      <c r="BY35" s="33">
        <v>0.13758734603815456</v>
      </c>
      <c r="BZ35" s="34">
        <v>0.31549239223408998</v>
      </c>
      <c r="CA35" s="35">
        <v>126335844.90000001</v>
      </c>
      <c r="CB35" s="36">
        <v>178590936.05000001</v>
      </c>
      <c r="CC35" s="37">
        <v>182537664.2352941</v>
      </c>
      <c r="CD35" s="38">
        <v>133952282</v>
      </c>
      <c r="CE35" s="39">
        <v>193205319.375</v>
      </c>
      <c r="CF35" s="40">
        <v>197650611.38235295</v>
      </c>
      <c r="CG35" s="32">
        <v>0.97629404353071381</v>
      </c>
      <c r="CH35" s="33">
        <v>1.9931919797657127</v>
      </c>
      <c r="CI35" s="34">
        <v>1.6631900278002993</v>
      </c>
      <c r="CJ35" s="104">
        <v>4.5844517830473208</v>
      </c>
      <c r="CK35" s="105">
        <v>6.5644307500657364</v>
      </c>
      <c r="CL35" s="106">
        <v>6.0143207475181999</v>
      </c>
      <c r="CM35" s="32">
        <v>0.95974293930141374</v>
      </c>
      <c r="CN35" s="33">
        <v>0.87216783065141157</v>
      </c>
      <c r="CO35" s="34">
        <v>0.89357142700685099</v>
      </c>
      <c r="CP35" s="32">
        <v>0.77995538083149074</v>
      </c>
      <c r="CQ35" s="33">
        <v>0.82722295679153768</v>
      </c>
      <c r="CR35" s="34">
        <v>0.80381116022702159</v>
      </c>
      <c r="CS35" s="32">
        <v>0.71775896827738017</v>
      </c>
      <c r="CT35" s="33">
        <v>0.78100010430097855</v>
      </c>
      <c r="CU35" s="34">
        <v>0.75128591315262838</v>
      </c>
      <c r="CV35" s="35">
        <v>944064.1</v>
      </c>
      <c r="CW35" s="36">
        <v>681055.77500000002</v>
      </c>
      <c r="CX35" s="37">
        <v>743626.5588235294</v>
      </c>
      <c r="CY35" s="104">
        <v>0.27366666115915556</v>
      </c>
      <c r="CZ35" s="105">
        <v>0.39724089391779233</v>
      </c>
      <c r="DA35" s="106">
        <v>0.22414742296564905</v>
      </c>
      <c r="DB35" s="104">
        <v>3.6246638986274116</v>
      </c>
      <c r="DC35" s="105">
        <v>1.5237662652071056</v>
      </c>
      <c r="DD35" s="106">
        <v>3.7635270813200687</v>
      </c>
      <c r="DE35" s="32">
        <v>0.61601294108924398</v>
      </c>
      <c r="DF35" s="33">
        <v>0.62019528854192529</v>
      </c>
      <c r="DG35" s="34">
        <v>0.62527133135301027</v>
      </c>
      <c r="DH35" s="32">
        <v>7.4486120776476776E-3</v>
      </c>
      <c r="DI35" s="33">
        <v>-4.5140878245562269E-4</v>
      </c>
      <c r="DJ35" s="34">
        <v>-4.2532707133387344E-3</v>
      </c>
    </row>
    <row r="36" spans="1:114" x14ac:dyDescent="0.4">
      <c r="A36" s="56" t="s">
        <v>0</v>
      </c>
      <c r="B36" s="196"/>
      <c r="C36" s="11" t="s">
        <v>87</v>
      </c>
      <c r="D36" s="72">
        <v>6.3816045763456127E-3</v>
      </c>
      <c r="E36" s="73">
        <v>8.2528214596003374E-3</v>
      </c>
      <c r="F36" s="74">
        <v>-8.158624697136992E-3</v>
      </c>
      <c r="G36" s="72">
        <v>1.0215564309711662E-2</v>
      </c>
      <c r="H36" s="73">
        <v>8.7622178064815127E-3</v>
      </c>
      <c r="I36" s="74">
        <v>1.0770715509939555E-3</v>
      </c>
      <c r="J36" s="72">
        <v>0</v>
      </c>
      <c r="K36" s="73">
        <v>0</v>
      </c>
      <c r="L36" s="74">
        <v>0</v>
      </c>
      <c r="M36" s="114">
        <v>0</v>
      </c>
      <c r="N36" s="115">
        <v>0</v>
      </c>
      <c r="O36" s="116">
        <v>0</v>
      </c>
      <c r="P36" s="108">
        <v>4.2005793684660784</v>
      </c>
      <c r="Q36" s="109">
        <v>4.2182902365508772</v>
      </c>
      <c r="R36" s="110">
        <v>4.5947573087693065</v>
      </c>
      <c r="S36" s="72">
        <v>7.9231667707252124E-2</v>
      </c>
      <c r="T36" s="73">
        <v>3.871925966369167E-2</v>
      </c>
      <c r="U36" s="74">
        <v>2.0166758612920992E-2</v>
      </c>
      <c r="V36" s="75">
        <v>217144</v>
      </c>
      <c r="W36" s="76">
        <v>854617</v>
      </c>
      <c r="X36" s="77">
        <v>503339.5</v>
      </c>
      <c r="Y36" s="72">
        <v>4.8374154123409117</v>
      </c>
      <c r="Z36" s="73">
        <v>4.6462375491643364</v>
      </c>
      <c r="AA36" s="74">
        <v>4.5507851700160682</v>
      </c>
      <c r="AB36" s="72">
        <v>0.86184363938056108</v>
      </c>
      <c r="AC36" s="73">
        <v>0.86092723404728799</v>
      </c>
      <c r="AD36" s="74">
        <v>0.82512084279609021</v>
      </c>
      <c r="AE36" s="75">
        <v>357701</v>
      </c>
      <c r="AF36" s="76">
        <v>403848</v>
      </c>
      <c r="AG36" s="77">
        <v>-880515.5</v>
      </c>
      <c r="AH36" s="75">
        <v>980100</v>
      </c>
      <c r="AI36" s="76">
        <v>819826.5</v>
      </c>
      <c r="AJ36" s="77">
        <v>102476</v>
      </c>
      <c r="AK36" s="72">
        <v>0.38755810131252638</v>
      </c>
      <c r="AL36" s="73">
        <v>0.48358504151677539</v>
      </c>
      <c r="AM36" s="74">
        <v>0.45395462295221423</v>
      </c>
      <c r="AN36" s="72">
        <v>0.4301924495739704</v>
      </c>
      <c r="AO36" s="73">
        <v>0.48446761404830541</v>
      </c>
      <c r="AP36" s="74">
        <v>0.53157643974161317</v>
      </c>
      <c r="AQ36" s="72">
        <v>0.22175712709070805</v>
      </c>
      <c r="AR36" s="73">
        <v>0.1924964835711126</v>
      </c>
      <c r="AS36" s="74">
        <v>0.16265806795907145</v>
      </c>
      <c r="AT36" s="72">
        <v>0.13421932343879855</v>
      </c>
      <c r="AU36" s="73">
        <v>0.1470637538600777</v>
      </c>
      <c r="AV36" s="74">
        <v>0.14671149522173255</v>
      </c>
      <c r="AW36" s="72">
        <v>4.910901137447355E-2</v>
      </c>
      <c r="AX36" s="73">
        <v>3.5705178276286678E-2</v>
      </c>
      <c r="AY36" s="74">
        <v>5.789072614641709E-2</v>
      </c>
      <c r="AZ36" s="72">
        <v>0.31461786051007268</v>
      </c>
      <c r="BA36" s="73">
        <v>0.3999074305172895</v>
      </c>
      <c r="BB36" s="74">
        <v>0.37599324578948767</v>
      </c>
      <c r="BC36" s="72">
        <v>0.89465991650205501</v>
      </c>
      <c r="BD36" s="73">
        <v>1.6652673718669195</v>
      </c>
      <c r="BE36" s="74">
        <v>1.0868067830793173</v>
      </c>
      <c r="BF36" s="75">
        <v>6983761.3181818184</v>
      </c>
      <c r="BG36" s="76">
        <v>7788343.8769796379</v>
      </c>
      <c r="BH36" s="77">
        <v>7956334.4478744939</v>
      </c>
      <c r="BI36" s="72">
        <v>0</v>
      </c>
      <c r="BJ36" s="73">
        <v>0</v>
      </c>
      <c r="BK36" s="74">
        <v>0</v>
      </c>
      <c r="BL36" s="72">
        <v>0</v>
      </c>
      <c r="BM36" s="73">
        <v>0</v>
      </c>
      <c r="BN36" s="74">
        <v>0</v>
      </c>
      <c r="BO36" s="72">
        <v>0</v>
      </c>
      <c r="BP36" s="73">
        <v>0</v>
      </c>
      <c r="BQ36" s="74">
        <v>0</v>
      </c>
      <c r="BR36" s="72">
        <v>0.997680581373104</v>
      </c>
      <c r="BS36" s="73">
        <v>0.99918980249803546</v>
      </c>
      <c r="BT36" s="74">
        <v>0.99622612771643215</v>
      </c>
      <c r="BU36" s="75">
        <v>19263271</v>
      </c>
      <c r="BV36" s="76">
        <v>30121563.5</v>
      </c>
      <c r="BW36" s="77">
        <v>56913024.5</v>
      </c>
      <c r="BX36" s="72">
        <v>0</v>
      </c>
      <c r="BY36" s="73">
        <v>0</v>
      </c>
      <c r="BZ36" s="74">
        <v>0</v>
      </c>
      <c r="CA36" s="75">
        <v>51602661.5</v>
      </c>
      <c r="CB36" s="76">
        <v>66553468</v>
      </c>
      <c r="CC36" s="77">
        <v>77212465</v>
      </c>
      <c r="CD36" s="75">
        <v>59075854.5</v>
      </c>
      <c r="CE36" s="76">
        <v>87890044.5</v>
      </c>
      <c r="CF36" s="77">
        <v>93017000.5</v>
      </c>
      <c r="CG36" s="72">
        <v>3.0317913553715363</v>
      </c>
      <c r="CH36" s="73">
        <v>3.7677246303911778</v>
      </c>
      <c r="CI36" s="74">
        <v>3.705595298537002</v>
      </c>
      <c r="CJ36" s="108">
        <v>4.5121149481326306</v>
      </c>
      <c r="CK36" s="109">
        <v>4.2421324938893932</v>
      </c>
      <c r="CL36" s="110">
        <v>4.9732525476919616</v>
      </c>
      <c r="CM36" s="72">
        <v>0.90770615431361024</v>
      </c>
      <c r="CN36" s="73">
        <v>0.92171970744136156</v>
      </c>
      <c r="CO36" s="74">
        <v>0.91046000502697177</v>
      </c>
      <c r="CP36" s="72">
        <v>0.89820117209379657</v>
      </c>
      <c r="CQ36" s="73">
        <v>0.91993548524688395</v>
      </c>
      <c r="CR36" s="74">
        <v>0.90291268178921902</v>
      </c>
      <c r="CS36" s="72">
        <v>0.87235316555958997</v>
      </c>
      <c r="CT36" s="73">
        <v>0.8819862149870088</v>
      </c>
      <c r="CU36" s="74">
        <v>0.88229045085109847</v>
      </c>
      <c r="CV36" s="75">
        <v>180313</v>
      </c>
      <c r="CW36" s="76">
        <v>83866.5</v>
      </c>
      <c r="CX36" s="77">
        <v>145815.5</v>
      </c>
      <c r="CY36" s="108">
        <v>4.8223993214884153E-5</v>
      </c>
      <c r="CZ36" s="109">
        <v>0.12890472656247992</v>
      </c>
      <c r="DA36" s="110">
        <v>9.8258988629067845E-2</v>
      </c>
      <c r="DB36" s="108">
        <v>0.73460402975710093</v>
      </c>
      <c r="DC36" s="109">
        <v>0.69952380762417532</v>
      </c>
      <c r="DD36" s="110">
        <v>0.86108201900694681</v>
      </c>
      <c r="DE36" s="72">
        <v>0.51847829611504159</v>
      </c>
      <c r="DF36" s="73">
        <v>0.53944096935955943</v>
      </c>
      <c r="DG36" s="74">
        <v>0.53162141111729078</v>
      </c>
      <c r="DH36" s="72">
        <v>5.9874952413816471E-3</v>
      </c>
      <c r="DI36" s="73">
        <v>4.1378390188857202E-3</v>
      </c>
      <c r="DJ36" s="74">
        <v>2.8788077472605226E-4</v>
      </c>
    </row>
  </sheetData>
  <autoFilter ref="A6:C36"/>
  <mergeCells count="122">
    <mergeCell ref="D3:F3"/>
    <mergeCell ref="G3:I3"/>
    <mergeCell ref="J3:L3"/>
    <mergeCell ref="M3:O3"/>
    <mergeCell ref="P3:R3"/>
    <mergeCell ref="BL3:BN3"/>
    <mergeCell ref="BO3:BQ3"/>
    <mergeCell ref="BR3:BT3"/>
    <mergeCell ref="BU3:BW3"/>
    <mergeCell ref="S3:U3"/>
    <mergeCell ref="V3:X3"/>
    <mergeCell ref="Y3:AA3"/>
    <mergeCell ref="AB3:AD3"/>
    <mergeCell ref="DH3:DJ3"/>
    <mergeCell ref="AE3:AG3"/>
    <mergeCell ref="AH3:AJ3"/>
    <mergeCell ref="AK3:AM3"/>
    <mergeCell ref="AN3:AP3"/>
    <mergeCell ref="AQ3:AS3"/>
    <mergeCell ref="AT3:AV3"/>
    <mergeCell ref="AZ3:BB3"/>
    <mergeCell ref="AW3:AY3"/>
    <mergeCell ref="BC3:BE3"/>
    <mergeCell ref="BF3:BH3"/>
    <mergeCell ref="BI3:BK3"/>
    <mergeCell ref="BX3:BZ3"/>
    <mergeCell ref="CA3:CC3"/>
    <mergeCell ref="CD3:CF3"/>
    <mergeCell ref="CG3:CI3"/>
    <mergeCell ref="CJ3:CL3"/>
    <mergeCell ref="DE3:DG3"/>
    <mergeCell ref="CM3:CO3"/>
    <mergeCell ref="CP3:CR3"/>
    <mergeCell ref="CS3:CU3"/>
    <mergeCell ref="CV3:CX3"/>
    <mergeCell ref="DB3:DD3"/>
    <mergeCell ref="CY3:DA3"/>
    <mergeCell ref="B5:C6"/>
    <mergeCell ref="BU5:BW5"/>
    <mergeCell ref="BX5:BZ5"/>
    <mergeCell ref="AZ5:BB5"/>
    <mergeCell ref="AW5:AY5"/>
    <mergeCell ref="BC5:BE5"/>
    <mergeCell ref="BF5:BH5"/>
    <mergeCell ref="BI5:BK5"/>
    <mergeCell ref="BL5:BN5"/>
    <mergeCell ref="BO5:BQ5"/>
    <mergeCell ref="BR5:BT5"/>
    <mergeCell ref="AH5:AJ5"/>
    <mergeCell ref="AK5:AM5"/>
    <mergeCell ref="AN5:AP5"/>
    <mergeCell ref="AQ5:AS5"/>
    <mergeCell ref="AT5:AV5"/>
    <mergeCell ref="S5:U5"/>
    <mergeCell ref="V5:X5"/>
    <mergeCell ref="Y5:AA5"/>
    <mergeCell ref="AB5:AD5"/>
    <mergeCell ref="AE5:AG5"/>
    <mergeCell ref="D5:F5"/>
    <mergeCell ref="G5:I5"/>
    <mergeCell ref="J5:L5"/>
    <mergeCell ref="D4:F4"/>
    <mergeCell ref="G4:I4"/>
    <mergeCell ref="J4:L4"/>
    <mergeCell ref="M4:O4"/>
    <mergeCell ref="P4:R4"/>
    <mergeCell ref="CP5:CR5"/>
    <mergeCell ref="CS5:CU5"/>
    <mergeCell ref="DH5:DJ5"/>
    <mergeCell ref="DE5:DG5"/>
    <mergeCell ref="CY5:DA5"/>
    <mergeCell ref="DB5:DD5"/>
    <mergeCell ref="CV5:CX5"/>
    <mergeCell ref="CA5:CC5"/>
    <mergeCell ref="CD5:CF5"/>
    <mergeCell ref="CG5:CI5"/>
    <mergeCell ref="CJ5:CL5"/>
    <mergeCell ref="CM5:CO5"/>
    <mergeCell ref="M5:O5"/>
    <mergeCell ref="P5:R5"/>
    <mergeCell ref="AH4:AJ4"/>
    <mergeCell ref="AK4:AM4"/>
    <mergeCell ref="AN4:AP4"/>
    <mergeCell ref="AQ4:AS4"/>
    <mergeCell ref="AT4:AV4"/>
    <mergeCell ref="S4:U4"/>
    <mergeCell ref="V4:X4"/>
    <mergeCell ref="Y4:AA4"/>
    <mergeCell ref="AB4:AD4"/>
    <mergeCell ref="AE4:AG4"/>
    <mergeCell ref="BL4:BN4"/>
    <mergeCell ref="BO4:BQ4"/>
    <mergeCell ref="BR4:BT4"/>
    <mergeCell ref="BU4:BW4"/>
    <mergeCell ref="BX4:BZ4"/>
    <mergeCell ref="AW4:AY4"/>
    <mergeCell ref="AZ4:BB4"/>
    <mergeCell ref="BC4:BE4"/>
    <mergeCell ref="BF4:BH4"/>
    <mergeCell ref="BI4:BK4"/>
    <mergeCell ref="DE4:DG4"/>
    <mergeCell ref="DH4:DJ4"/>
    <mergeCell ref="CP4:CR4"/>
    <mergeCell ref="CS4:CU4"/>
    <mergeCell ref="CV4:CX4"/>
    <mergeCell ref="CY4:DA4"/>
    <mergeCell ref="DB4:DD4"/>
    <mergeCell ref="CA4:CC4"/>
    <mergeCell ref="CD4:CF4"/>
    <mergeCell ref="CG4:CI4"/>
    <mergeCell ref="CJ4:CL4"/>
    <mergeCell ref="CM4:CO4"/>
    <mergeCell ref="B34:B36"/>
    <mergeCell ref="B10:B12"/>
    <mergeCell ref="B7:B9"/>
    <mergeCell ref="B13:B15"/>
    <mergeCell ref="B16:B18"/>
    <mergeCell ref="B19:B21"/>
    <mergeCell ref="B22:B24"/>
    <mergeCell ref="B25:B27"/>
    <mergeCell ref="B28:B30"/>
    <mergeCell ref="B31:B33"/>
  </mergeCells>
  <phoneticPr fontId="18"/>
  <printOptions verticalCentered="1"/>
  <pageMargins left="0.11811023622047245" right="0.11811023622047245" top="0.74803149606299213" bottom="0.74803149606299213" header="0.31496062992125984" footer="0.31496062992125984"/>
  <pageSetup paperSize="9" scale="63"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49"/>
  <sheetViews>
    <sheetView showGridLines="0" view="pageBreakPreview" zoomScale="80" zoomScaleNormal="83" zoomScaleSheetLayoutView="80" workbookViewId="0">
      <pane xSplit="3" ySplit="5" topLeftCell="O102" activePane="bottomRight" state="frozen"/>
      <selection activeCell="G46" sqref="G46"/>
      <selection pane="topRight" activeCell="G46" sqref="G46"/>
      <selection pane="bottomLeft" activeCell="G46" sqref="G46"/>
      <selection pane="bottomRight" activeCell="G46" sqref="G46"/>
    </sheetView>
  </sheetViews>
  <sheetFormatPr defaultColWidth="8.75" defaultRowHeight="14.25" x14ac:dyDescent="0.4"/>
  <cols>
    <col min="1" max="1" width="3.25" style="18" customWidth="1"/>
    <col min="2" max="2" width="12.25" style="16" customWidth="1"/>
    <col min="3" max="3" width="8" style="5" customWidth="1"/>
    <col min="4" max="114" width="14.75" style="16" customWidth="1"/>
    <col min="115" max="16384" width="8.75" style="16"/>
  </cols>
  <sheetData>
    <row r="1" spans="1:114" x14ac:dyDescent="0.4">
      <c r="A1" s="12" t="s">
        <v>211</v>
      </c>
    </row>
    <row r="2" spans="1:114" x14ac:dyDescent="0.4">
      <c r="A2" s="13" t="s">
        <v>183</v>
      </c>
      <c r="D2" s="200" t="s">
        <v>188</v>
      </c>
      <c r="E2" s="201"/>
      <c r="F2" s="202"/>
      <c r="G2" s="200" t="s">
        <v>188</v>
      </c>
      <c r="H2" s="201"/>
      <c r="I2" s="202"/>
      <c r="J2" s="200" t="s">
        <v>188</v>
      </c>
      <c r="K2" s="201"/>
      <c r="L2" s="202"/>
      <c r="M2" s="200" t="s">
        <v>188</v>
      </c>
      <c r="N2" s="201"/>
      <c r="O2" s="202"/>
      <c r="P2" s="200" t="s">
        <v>188</v>
      </c>
      <c r="Q2" s="201"/>
      <c r="R2" s="202"/>
      <c r="S2" s="200" t="s">
        <v>188</v>
      </c>
      <c r="T2" s="201"/>
      <c r="U2" s="202"/>
      <c r="V2" s="200" t="s">
        <v>188</v>
      </c>
      <c r="W2" s="201"/>
      <c r="X2" s="202"/>
      <c r="Y2" s="200" t="s">
        <v>188</v>
      </c>
      <c r="Z2" s="201"/>
      <c r="AA2" s="202"/>
      <c r="AB2" s="200" t="s">
        <v>188</v>
      </c>
      <c r="AC2" s="201"/>
      <c r="AD2" s="202"/>
      <c r="AE2" s="200" t="s">
        <v>192</v>
      </c>
      <c r="AF2" s="201"/>
      <c r="AG2" s="202"/>
      <c r="AH2" s="200" t="s">
        <v>192</v>
      </c>
      <c r="AI2" s="201"/>
      <c r="AJ2" s="202"/>
      <c r="AK2" s="200" t="s">
        <v>192</v>
      </c>
      <c r="AL2" s="201"/>
      <c r="AM2" s="202"/>
      <c r="AN2" s="200" t="s">
        <v>192</v>
      </c>
      <c r="AO2" s="201"/>
      <c r="AP2" s="202"/>
      <c r="AQ2" s="200" t="s">
        <v>192</v>
      </c>
      <c r="AR2" s="201"/>
      <c r="AS2" s="202"/>
      <c r="AT2" s="200" t="s">
        <v>192</v>
      </c>
      <c r="AU2" s="201"/>
      <c r="AV2" s="202"/>
      <c r="AW2" s="200" t="s">
        <v>192</v>
      </c>
      <c r="AX2" s="201"/>
      <c r="AY2" s="202"/>
      <c r="AZ2" s="200" t="s">
        <v>192</v>
      </c>
      <c r="BA2" s="201"/>
      <c r="BB2" s="202"/>
      <c r="BC2" s="200" t="s">
        <v>192</v>
      </c>
      <c r="BD2" s="201"/>
      <c r="BE2" s="202"/>
      <c r="BF2" s="200" t="s">
        <v>192</v>
      </c>
      <c r="BG2" s="201"/>
      <c r="BH2" s="202"/>
      <c r="BI2" s="200" t="s">
        <v>192</v>
      </c>
      <c r="BJ2" s="201"/>
      <c r="BK2" s="202"/>
      <c r="BL2" s="200" t="s">
        <v>192</v>
      </c>
      <c r="BM2" s="201"/>
      <c r="BN2" s="202"/>
      <c r="BO2" s="200" t="s">
        <v>192</v>
      </c>
      <c r="BP2" s="201"/>
      <c r="BQ2" s="202"/>
      <c r="BR2" s="200" t="s">
        <v>192</v>
      </c>
      <c r="BS2" s="201"/>
      <c r="BT2" s="202"/>
      <c r="BU2" s="200" t="s">
        <v>192</v>
      </c>
      <c r="BV2" s="201"/>
      <c r="BW2" s="202"/>
      <c r="BX2" s="200" t="s">
        <v>192</v>
      </c>
      <c r="BY2" s="201"/>
      <c r="BZ2" s="202"/>
      <c r="CA2" s="200" t="s">
        <v>192</v>
      </c>
      <c r="CB2" s="201"/>
      <c r="CC2" s="202"/>
      <c r="CD2" s="200" t="s">
        <v>192</v>
      </c>
      <c r="CE2" s="201"/>
      <c r="CF2" s="202"/>
      <c r="CG2" s="200" t="s">
        <v>192</v>
      </c>
      <c r="CH2" s="201"/>
      <c r="CI2" s="202"/>
      <c r="CJ2" s="200" t="s">
        <v>192</v>
      </c>
      <c r="CK2" s="201"/>
      <c r="CL2" s="202"/>
      <c r="CM2" s="200" t="s">
        <v>192</v>
      </c>
      <c r="CN2" s="201"/>
      <c r="CO2" s="202"/>
      <c r="CP2" s="200" t="s">
        <v>192</v>
      </c>
      <c r="CQ2" s="201"/>
      <c r="CR2" s="202"/>
      <c r="CS2" s="200" t="s">
        <v>192</v>
      </c>
      <c r="CT2" s="201"/>
      <c r="CU2" s="202"/>
      <c r="CV2" s="200" t="s">
        <v>193</v>
      </c>
      <c r="CW2" s="201"/>
      <c r="CX2" s="202"/>
      <c r="CY2" s="200" t="s">
        <v>193</v>
      </c>
      <c r="CZ2" s="201"/>
      <c r="DA2" s="202"/>
      <c r="DB2" s="200" t="s">
        <v>193</v>
      </c>
      <c r="DC2" s="201"/>
      <c r="DD2" s="202"/>
      <c r="DE2" s="200" t="s">
        <v>193</v>
      </c>
      <c r="DF2" s="201"/>
      <c r="DG2" s="202"/>
      <c r="DH2" s="200" t="s">
        <v>193</v>
      </c>
      <c r="DI2" s="201"/>
      <c r="DJ2" s="202"/>
    </row>
    <row r="3" spans="1:114" x14ac:dyDescent="0.4">
      <c r="D3" s="203" t="s">
        <v>82</v>
      </c>
      <c r="E3" s="204"/>
      <c r="F3" s="204"/>
      <c r="G3" s="203" t="s">
        <v>82</v>
      </c>
      <c r="H3" s="204"/>
      <c r="I3" s="204"/>
      <c r="J3" s="203" t="s">
        <v>189</v>
      </c>
      <c r="K3" s="204"/>
      <c r="L3" s="204"/>
      <c r="M3" s="203" t="s">
        <v>189</v>
      </c>
      <c r="N3" s="204"/>
      <c r="O3" s="204"/>
      <c r="P3" s="203" t="s">
        <v>189</v>
      </c>
      <c r="Q3" s="204"/>
      <c r="R3" s="204"/>
      <c r="S3" s="203" t="s">
        <v>189</v>
      </c>
      <c r="T3" s="204"/>
      <c r="U3" s="204"/>
      <c r="V3" s="203" t="s">
        <v>189</v>
      </c>
      <c r="W3" s="204"/>
      <c r="X3" s="204"/>
      <c r="Y3" s="203" t="s">
        <v>190</v>
      </c>
      <c r="Z3" s="204"/>
      <c r="AA3" s="204"/>
      <c r="AB3" s="203" t="s">
        <v>191</v>
      </c>
      <c r="AC3" s="204"/>
      <c r="AD3" s="204"/>
      <c r="AE3" s="203" t="s">
        <v>194</v>
      </c>
      <c r="AF3" s="204"/>
      <c r="AG3" s="204"/>
      <c r="AH3" s="203" t="s">
        <v>194</v>
      </c>
      <c r="AI3" s="204"/>
      <c r="AJ3" s="204"/>
      <c r="AK3" s="203" t="s">
        <v>195</v>
      </c>
      <c r="AL3" s="204"/>
      <c r="AM3" s="204"/>
      <c r="AN3" s="203" t="s">
        <v>195</v>
      </c>
      <c r="AO3" s="204"/>
      <c r="AP3" s="204"/>
      <c r="AQ3" s="203" t="s">
        <v>195</v>
      </c>
      <c r="AR3" s="204"/>
      <c r="AS3" s="204"/>
      <c r="AT3" s="203" t="s">
        <v>195</v>
      </c>
      <c r="AU3" s="204"/>
      <c r="AV3" s="204"/>
      <c r="AW3" s="203" t="s">
        <v>196</v>
      </c>
      <c r="AX3" s="204"/>
      <c r="AY3" s="204"/>
      <c r="AZ3" s="203" t="s">
        <v>196</v>
      </c>
      <c r="BA3" s="204"/>
      <c r="BB3" s="204"/>
      <c r="BC3" s="203" t="s">
        <v>196</v>
      </c>
      <c r="BD3" s="204"/>
      <c r="BE3" s="204"/>
      <c r="BF3" s="203" t="s">
        <v>196</v>
      </c>
      <c r="BG3" s="204"/>
      <c r="BH3" s="204"/>
      <c r="BI3" s="203" t="s">
        <v>197</v>
      </c>
      <c r="BJ3" s="204"/>
      <c r="BK3" s="204"/>
      <c r="BL3" s="203" t="s">
        <v>197</v>
      </c>
      <c r="BM3" s="204"/>
      <c r="BN3" s="204"/>
      <c r="BO3" s="203" t="s">
        <v>197</v>
      </c>
      <c r="BP3" s="204"/>
      <c r="BQ3" s="204"/>
      <c r="BR3" s="203" t="s">
        <v>198</v>
      </c>
      <c r="BS3" s="204"/>
      <c r="BT3" s="204"/>
      <c r="BU3" s="203" t="s">
        <v>198</v>
      </c>
      <c r="BV3" s="204"/>
      <c r="BW3" s="204"/>
      <c r="BX3" s="203" t="s">
        <v>199</v>
      </c>
      <c r="BY3" s="204"/>
      <c r="BZ3" s="204"/>
      <c r="CA3" s="203" t="s">
        <v>199</v>
      </c>
      <c r="CB3" s="204"/>
      <c r="CC3" s="204"/>
      <c r="CD3" s="203" t="s">
        <v>199</v>
      </c>
      <c r="CE3" s="204"/>
      <c r="CF3" s="204"/>
      <c r="CG3" s="203" t="s">
        <v>200</v>
      </c>
      <c r="CH3" s="204"/>
      <c r="CI3" s="204"/>
      <c r="CJ3" s="203" t="s">
        <v>200</v>
      </c>
      <c r="CK3" s="204"/>
      <c r="CL3" s="204"/>
      <c r="CM3" s="203" t="s">
        <v>201</v>
      </c>
      <c r="CN3" s="204"/>
      <c r="CO3" s="204"/>
      <c r="CP3" s="203" t="s">
        <v>201</v>
      </c>
      <c r="CQ3" s="204"/>
      <c r="CR3" s="204"/>
      <c r="CS3" s="203" t="s">
        <v>201</v>
      </c>
      <c r="CT3" s="204"/>
      <c r="CU3" s="204"/>
      <c r="CV3" s="203" t="s">
        <v>82</v>
      </c>
      <c r="CW3" s="204"/>
      <c r="CX3" s="204"/>
      <c r="CY3" s="203" t="s">
        <v>83</v>
      </c>
      <c r="CZ3" s="204"/>
      <c r="DA3" s="204"/>
      <c r="DB3" s="203" t="s">
        <v>83</v>
      </c>
      <c r="DC3" s="204"/>
      <c r="DD3" s="204"/>
      <c r="DE3" s="203" t="s">
        <v>84</v>
      </c>
      <c r="DF3" s="204"/>
      <c r="DG3" s="204"/>
      <c r="DH3" s="203" t="s">
        <v>85</v>
      </c>
      <c r="DI3" s="204"/>
      <c r="DJ3" s="204"/>
    </row>
    <row r="4" spans="1:114" ht="36.6" customHeight="1" x14ac:dyDescent="0.4">
      <c r="B4" s="186"/>
      <c r="C4" s="187"/>
      <c r="D4" s="211" t="s">
        <v>221</v>
      </c>
      <c r="E4" s="212"/>
      <c r="F4" s="213"/>
      <c r="G4" s="211" t="s">
        <v>222</v>
      </c>
      <c r="H4" s="212"/>
      <c r="I4" s="213"/>
      <c r="J4" s="211" t="s">
        <v>223</v>
      </c>
      <c r="K4" s="212"/>
      <c r="L4" s="213"/>
      <c r="M4" s="211" t="s">
        <v>76</v>
      </c>
      <c r="N4" s="212"/>
      <c r="O4" s="213"/>
      <c r="P4" s="211" t="s">
        <v>213</v>
      </c>
      <c r="Q4" s="212"/>
      <c r="R4" s="213"/>
      <c r="S4" s="211" t="s">
        <v>224</v>
      </c>
      <c r="T4" s="212"/>
      <c r="U4" s="213"/>
      <c r="V4" s="211" t="s">
        <v>81</v>
      </c>
      <c r="W4" s="212"/>
      <c r="X4" s="213"/>
      <c r="Y4" s="211" t="s">
        <v>225</v>
      </c>
      <c r="Z4" s="212"/>
      <c r="AA4" s="213"/>
      <c r="AB4" s="211" t="s">
        <v>226</v>
      </c>
      <c r="AC4" s="212"/>
      <c r="AD4" s="213"/>
      <c r="AE4" s="208" t="s">
        <v>78</v>
      </c>
      <c r="AF4" s="209"/>
      <c r="AG4" s="210"/>
      <c r="AH4" s="208" t="s">
        <v>80</v>
      </c>
      <c r="AI4" s="209"/>
      <c r="AJ4" s="210"/>
      <c r="AK4" s="208" t="s">
        <v>227</v>
      </c>
      <c r="AL4" s="209"/>
      <c r="AM4" s="210"/>
      <c r="AN4" s="208" t="s">
        <v>228</v>
      </c>
      <c r="AO4" s="209"/>
      <c r="AP4" s="210"/>
      <c r="AQ4" s="208" t="s">
        <v>229</v>
      </c>
      <c r="AR4" s="209"/>
      <c r="AS4" s="210"/>
      <c r="AT4" s="208" t="s">
        <v>230</v>
      </c>
      <c r="AU4" s="209"/>
      <c r="AV4" s="210"/>
      <c r="AW4" s="208" t="s">
        <v>231</v>
      </c>
      <c r="AX4" s="209"/>
      <c r="AY4" s="210"/>
      <c r="AZ4" s="214" t="s">
        <v>232</v>
      </c>
      <c r="BA4" s="209"/>
      <c r="BB4" s="210"/>
      <c r="BC4" s="208" t="s">
        <v>233</v>
      </c>
      <c r="BD4" s="209"/>
      <c r="BE4" s="210"/>
      <c r="BF4" s="214" t="s">
        <v>219</v>
      </c>
      <c r="BG4" s="215"/>
      <c r="BH4" s="216"/>
      <c r="BI4" s="208" t="s">
        <v>234</v>
      </c>
      <c r="BJ4" s="209"/>
      <c r="BK4" s="210"/>
      <c r="BL4" s="208" t="s">
        <v>235</v>
      </c>
      <c r="BM4" s="209"/>
      <c r="BN4" s="210"/>
      <c r="BO4" s="208" t="s">
        <v>236</v>
      </c>
      <c r="BP4" s="209"/>
      <c r="BQ4" s="210"/>
      <c r="BR4" s="208" t="s">
        <v>237</v>
      </c>
      <c r="BS4" s="209"/>
      <c r="BT4" s="210"/>
      <c r="BU4" s="208" t="s">
        <v>202</v>
      </c>
      <c r="BV4" s="209"/>
      <c r="BW4" s="210"/>
      <c r="BX4" s="208" t="s">
        <v>238</v>
      </c>
      <c r="BY4" s="209"/>
      <c r="BZ4" s="210"/>
      <c r="CA4" s="208" t="s">
        <v>203</v>
      </c>
      <c r="CB4" s="209"/>
      <c r="CC4" s="210"/>
      <c r="CD4" s="208" t="s">
        <v>77</v>
      </c>
      <c r="CE4" s="209"/>
      <c r="CF4" s="210"/>
      <c r="CG4" s="208" t="s">
        <v>239</v>
      </c>
      <c r="CH4" s="209"/>
      <c r="CI4" s="210"/>
      <c r="CJ4" s="214" t="s">
        <v>220</v>
      </c>
      <c r="CK4" s="209"/>
      <c r="CL4" s="210"/>
      <c r="CM4" s="208" t="s">
        <v>240</v>
      </c>
      <c r="CN4" s="209"/>
      <c r="CO4" s="210"/>
      <c r="CP4" s="208" t="s">
        <v>241</v>
      </c>
      <c r="CQ4" s="209"/>
      <c r="CR4" s="210"/>
      <c r="CS4" s="208" t="s">
        <v>242</v>
      </c>
      <c r="CT4" s="209"/>
      <c r="CU4" s="210"/>
      <c r="CV4" s="208" t="s">
        <v>79</v>
      </c>
      <c r="CW4" s="209"/>
      <c r="CX4" s="210"/>
      <c r="CY4" s="208" t="s">
        <v>214</v>
      </c>
      <c r="CZ4" s="209"/>
      <c r="DA4" s="210"/>
      <c r="DB4" s="208" t="s">
        <v>215</v>
      </c>
      <c r="DC4" s="209"/>
      <c r="DD4" s="210"/>
      <c r="DE4" s="208" t="s">
        <v>243</v>
      </c>
      <c r="DF4" s="209"/>
      <c r="DG4" s="210"/>
      <c r="DH4" s="208" t="s">
        <v>244</v>
      </c>
      <c r="DI4" s="209"/>
      <c r="DJ4" s="210"/>
    </row>
    <row r="5" spans="1:114" ht="15" thickBot="1" x14ac:dyDescent="0.45">
      <c r="B5" s="188"/>
      <c r="C5" s="187"/>
      <c r="D5" s="19" t="s">
        <v>177</v>
      </c>
      <c r="E5" s="20" t="s">
        <v>178</v>
      </c>
      <c r="F5" s="21" t="s">
        <v>179</v>
      </c>
      <c r="G5" s="19" t="s">
        <v>177</v>
      </c>
      <c r="H5" s="20" t="s">
        <v>178</v>
      </c>
      <c r="I5" s="21" t="s">
        <v>179</v>
      </c>
      <c r="J5" s="19" t="s">
        <v>177</v>
      </c>
      <c r="K5" s="20" t="s">
        <v>178</v>
      </c>
      <c r="L5" s="21" t="s">
        <v>179</v>
      </c>
      <c r="M5" s="19" t="s">
        <v>177</v>
      </c>
      <c r="N5" s="20" t="s">
        <v>178</v>
      </c>
      <c r="O5" s="21" t="s">
        <v>179</v>
      </c>
      <c r="P5" s="19" t="s">
        <v>177</v>
      </c>
      <c r="Q5" s="20" t="s">
        <v>178</v>
      </c>
      <c r="R5" s="21" t="s">
        <v>179</v>
      </c>
      <c r="S5" s="19" t="s">
        <v>177</v>
      </c>
      <c r="T5" s="20" t="s">
        <v>178</v>
      </c>
      <c r="U5" s="21" t="s">
        <v>179</v>
      </c>
      <c r="V5" s="19" t="s">
        <v>177</v>
      </c>
      <c r="W5" s="20" t="s">
        <v>178</v>
      </c>
      <c r="X5" s="21" t="s">
        <v>179</v>
      </c>
      <c r="Y5" s="19" t="s">
        <v>177</v>
      </c>
      <c r="Z5" s="20" t="s">
        <v>178</v>
      </c>
      <c r="AA5" s="21" t="s">
        <v>179</v>
      </c>
      <c r="AB5" s="19" t="s">
        <v>177</v>
      </c>
      <c r="AC5" s="20" t="s">
        <v>178</v>
      </c>
      <c r="AD5" s="21" t="s">
        <v>179</v>
      </c>
      <c r="AE5" s="19" t="s">
        <v>177</v>
      </c>
      <c r="AF5" s="20" t="s">
        <v>178</v>
      </c>
      <c r="AG5" s="21" t="s">
        <v>179</v>
      </c>
      <c r="AH5" s="19" t="s">
        <v>177</v>
      </c>
      <c r="AI5" s="20" t="s">
        <v>178</v>
      </c>
      <c r="AJ5" s="21" t="s">
        <v>179</v>
      </c>
      <c r="AK5" s="19" t="s">
        <v>177</v>
      </c>
      <c r="AL5" s="20" t="s">
        <v>178</v>
      </c>
      <c r="AM5" s="21" t="s">
        <v>179</v>
      </c>
      <c r="AN5" s="19" t="s">
        <v>177</v>
      </c>
      <c r="AO5" s="20" t="s">
        <v>178</v>
      </c>
      <c r="AP5" s="21" t="s">
        <v>179</v>
      </c>
      <c r="AQ5" s="19" t="s">
        <v>177</v>
      </c>
      <c r="AR5" s="20" t="s">
        <v>178</v>
      </c>
      <c r="AS5" s="21" t="s">
        <v>179</v>
      </c>
      <c r="AT5" s="19" t="s">
        <v>177</v>
      </c>
      <c r="AU5" s="20" t="s">
        <v>178</v>
      </c>
      <c r="AV5" s="21" t="s">
        <v>179</v>
      </c>
      <c r="AW5" s="19" t="s">
        <v>177</v>
      </c>
      <c r="AX5" s="20" t="s">
        <v>178</v>
      </c>
      <c r="AY5" s="21" t="s">
        <v>179</v>
      </c>
      <c r="AZ5" s="19" t="s">
        <v>177</v>
      </c>
      <c r="BA5" s="20" t="s">
        <v>178</v>
      </c>
      <c r="BB5" s="21" t="s">
        <v>179</v>
      </c>
      <c r="BC5" s="19" t="s">
        <v>177</v>
      </c>
      <c r="BD5" s="20" t="s">
        <v>178</v>
      </c>
      <c r="BE5" s="21" t="s">
        <v>179</v>
      </c>
      <c r="BF5" s="19" t="s">
        <v>177</v>
      </c>
      <c r="BG5" s="20" t="s">
        <v>178</v>
      </c>
      <c r="BH5" s="21" t="s">
        <v>179</v>
      </c>
      <c r="BI5" s="19" t="s">
        <v>177</v>
      </c>
      <c r="BJ5" s="20" t="s">
        <v>178</v>
      </c>
      <c r="BK5" s="21" t="s">
        <v>179</v>
      </c>
      <c r="BL5" s="19" t="s">
        <v>177</v>
      </c>
      <c r="BM5" s="20" t="s">
        <v>178</v>
      </c>
      <c r="BN5" s="21" t="s">
        <v>179</v>
      </c>
      <c r="BO5" s="19" t="s">
        <v>177</v>
      </c>
      <c r="BP5" s="20" t="s">
        <v>178</v>
      </c>
      <c r="BQ5" s="21" t="s">
        <v>179</v>
      </c>
      <c r="BR5" s="19" t="s">
        <v>177</v>
      </c>
      <c r="BS5" s="20" t="s">
        <v>178</v>
      </c>
      <c r="BT5" s="21" t="s">
        <v>179</v>
      </c>
      <c r="BU5" s="19" t="s">
        <v>177</v>
      </c>
      <c r="BV5" s="20" t="s">
        <v>178</v>
      </c>
      <c r="BW5" s="21" t="s">
        <v>179</v>
      </c>
      <c r="BX5" s="19" t="s">
        <v>177</v>
      </c>
      <c r="BY5" s="20" t="s">
        <v>178</v>
      </c>
      <c r="BZ5" s="21" t="s">
        <v>179</v>
      </c>
      <c r="CA5" s="19" t="s">
        <v>177</v>
      </c>
      <c r="CB5" s="20" t="s">
        <v>178</v>
      </c>
      <c r="CC5" s="21" t="s">
        <v>179</v>
      </c>
      <c r="CD5" s="19" t="s">
        <v>177</v>
      </c>
      <c r="CE5" s="20" t="s">
        <v>178</v>
      </c>
      <c r="CF5" s="21" t="s">
        <v>179</v>
      </c>
      <c r="CG5" s="19" t="s">
        <v>177</v>
      </c>
      <c r="CH5" s="20" t="s">
        <v>178</v>
      </c>
      <c r="CI5" s="21" t="s">
        <v>179</v>
      </c>
      <c r="CJ5" s="19" t="s">
        <v>177</v>
      </c>
      <c r="CK5" s="20" t="s">
        <v>178</v>
      </c>
      <c r="CL5" s="21" t="s">
        <v>179</v>
      </c>
      <c r="CM5" s="19" t="s">
        <v>177</v>
      </c>
      <c r="CN5" s="20" t="s">
        <v>178</v>
      </c>
      <c r="CO5" s="21" t="s">
        <v>179</v>
      </c>
      <c r="CP5" s="19" t="s">
        <v>177</v>
      </c>
      <c r="CQ5" s="20" t="s">
        <v>178</v>
      </c>
      <c r="CR5" s="21" t="s">
        <v>179</v>
      </c>
      <c r="CS5" s="19" t="s">
        <v>177</v>
      </c>
      <c r="CT5" s="20" t="s">
        <v>178</v>
      </c>
      <c r="CU5" s="21" t="s">
        <v>179</v>
      </c>
      <c r="CV5" s="19" t="s">
        <v>177</v>
      </c>
      <c r="CW5" s="20" t="s">
        <v>178</v>
      </c>
      <c r="CX5" s="21" t="s">
        <v>179</v>
      </c>
      <c r="CY5" s="19" t="s">
        <v>177</v>
      </c>
      <c r="CZ5" s="20" t="s">
        <v>178</v>
      </c>
      <c r="DA5" s="21" t="s">
        <v>179</v>
      </c>
      <c r="DB5" s="19" t="s">
        <v>177</v>
      </c>
      <c r="DC5" s="20" t="s">
        <v>178</v>
      </c>
      <c r="DD5" s="21" t="s">
        <v>179</v>
      </c>
      <c r="DE5" s="19" t="s">
        <v>177</v>
      </c>
      <c r="DF5" s="20" t="s">
        <v>178</v>
      </c>
      <c r="DG5" s="21" t="s">
        <v>179</v>
      </c>
      <c r="DH5" s="19" t="s">
        <v>177</v>
      </c>
      <c r="DI5" s="20" t="s">
        <v>178</v>
      </c>
      <c r="DJ5" s="21" t="s">
        <v>179</v>
      </c>
    </row>
    <row r="6" spans="1:114" ht="14.45" customHeight="1" x14ac:dyDescent="0.4">
      <c r="B6" s="205" t="s">
        <v>88</v>
      </c>
      <c r="C6" s="6" t="s">
        <v>175</v>
      </c>
      <c r="D6" s="24">
        <v>16360</v>
      </c>
      <c r="E6" s="25">
        <v>16729</v>
      </c>
      <c r="F6" s="26">
        <v>17082</v>
      </c>
      <c r="G6" s="24">
        <v>16360</v>
      </c>
      <c r="H6" s="25">
        <v>16729</v>
      </c>
      <c r="I6" s="26">
        <v>17082</v>
      </c>
      <c r="J6" s="24">
        <v>16360</v>
      </c>
      <c r="K6" s="25">
        <v>16729</v>
      </c>
      <c r="L6" s="26">
        <v>17082</v>
      </c>
      <c r="M6" s="27">
        <v>16360</v>
      </c>
      <c r="N6" s="28">
        <v>16729</v>
      </c>
      <c r="O6" s="29">
        <v>17082</v>
      </c>
      <c r="P6" s="24">
        <v>16360</v>
      </c>
      <c r="Q6" s="25">
        <v>16729</v>
      </c>
      <c r="R6" s="26">
        <v>17082</v>
      </c>
      <c r="S6" s="24">
        <v>16360</v>
      </c>
      <c r="T6" s="25">
        <v>16729</v>
      </c>
      <c r="U6" s="26">
        <v>17082</v>
      </c>
      <c r="V6" s="24">
        <v>16360</v>
      </c>
      <c r="W6" s="25">
        <v>16729</v>
      </c>
      <c r="X6" s="26">
        <v>17082</v>
      </c>
      <c r="Y6" s="24">
        <v>16360</v>
      </c>
      <c r="Z6" s="25">
        <v>16729</v>
      </c>
      <c r="AA6" s="26">
        <v>17082</v>
      </c>
      <c r="AB6" s="24">
        <v>16360</v>
      </c>
      <c r="AC6" s="25">
        <v>16729</v>
      </c>
      <c r="AD6" s="26">
        <v>17082</v>
      </c>
      <c r="AE6" s="24">
        <v>16360</v>
      </c>
      <c r="AF6" s="25">
        <v>16729</v>
      </c>
      <c r="AG6" s="26">
        <v>17082</v>
      </c>
      <c r="AH6" s="24">
        <v>16360</v>
      </c>
      <c r="AI6" s="25">
        <v>16729</v>
      </c>
      <c r="AJ6" s="26">
        <v>17082</v>
      </c>
      <c r="AK6" s="24">
        <v>16360</v>
      </c>
      <c r="AL6" s="25">
        <v>16729</v>
      </c>
      <c r="AM6" s="26">
        <v>17082</v>
      </c>
      <c r="AN6" s="24">
        <v>16360</v>
      </c>
      <c r="AO6" s="25">
        <v>16729</v>
      </c>
      <c r="AP6" s="26">
        <v>17082</v>
      </c>
      <c r="AQ6" s="24">
        <v>16360</v>
      </c>
      <c r="AR6" s="25">
        <v>16729</v>
      </c>
      <c r="AS6" s="26">
        <v>17082</v>
      </c>
      <c r="AT6" s="24">
        <v>16360</v>
      </c>
      <c r="AU6" s="25">
        <v>16729</v>
      </c>
      <c r="AV6" s="26">
        <v>17082</v>
      </c>
      <c r="AW6" s="24">
        <v>16360</v>
      </c>
      <c r="AX6" s="25">
        <v>16729</v>
      </c>
      <c r="AY6" s="26">
        <v>17082</v>
      </c>
      <c r="AZ6" s="24">
        <v>16360</v>
      </c>
      <c r="BA6" s="25">
        <v>16729</v>
      </c>
      <c r="BB6" s="26">
        <v>17082</v>
      </c>
      <c r="BC6" s="24">
        <v>16360</v>
      </c>
      <c r="BD6" s="25">
        <v>16729</v>
      </c>
      <c r="BE6" s="26">
        <v>17082</v>
      </c>
      <c r="BF6" s="24">
        <v>16360</v>
      </c>
      <c r="BG6" s="25">
        <v>16729</v>
      </c>
      <c r="BH6" s="26">
        <v>17082</v>
      </c>
      <c r="BI6" s="24">
        <v>16360</v>
      </c>
      <c r="BJ6" s="25">
        <v>16729</v>
      </c>
      <c r="BK6" s="26">
        <v>17082</v>
      </c>
      <c r="BL6" s="24">
        <v>16360</v>
      </c>
      <c r="BM6" s="25">
        <v>16729</v>
      </c>
      <c r="BN6" s="26">
        <v>17082</v>
      </c>
      <c r="BO6" s="24">
        <v>16360</v>
      </c>
      <c r="BP6" s="25">
        <v>16729</v>
      </c>
      <c r="BQ6" s="26">
        <v>17082</v>
      </c>
      <c r="BR6" s="24">
        <v>16360</v>
      </c>
      <c r="BS6" s="25">
        <v>16729</v>
      </c>
      <c r="BT6" s="26">
        <v>17082</v>
      </c>
      <c r="BU6" s="24">
        <v>16360</v>
      </c>
      <c r="BV6" s="25">
        <v>16729</v>
      </c>
      <c r="BW6" s="26">
        <v>17082</v>
      </c>
      <c r="BX6" s="24">
        <v>16360</v>
      </c>
      <c r="BY6" s="25">
        <v>16729</v>
      </c>
      <c r="BZ6" s="26">
        <v>17082</v>
      </c>
      <c r="CA6" s="24">
        <v>16360</v>
      </c>
      <c r="CB6" s="25">
        <v>16729</v>
      </c>
      <c r="CC6" s="26">
        <v>17082</v>
      </c>
      <c r="CD6" s="24">
        <v>16360</v>
      </c>
      <c r="CE6" s="25">
        <v>16729</v>
      </c>
      <c r="CF6" s="26">
        <v>17082</v>
      </c>
      <c r="CG6" s="24">
        <v>16360</v>
      </c>
      <c r="CH6" s="25">
        <v>16729</v>
      </c>
      <c r="CI6" s="26">
        <v>17082</v>
      </c>
      <c r="CJ6" s="24">
        <v>16360</v>
      </c>
      <c r="CK6" s="25">
        <v>16729</v>
      </c>
      <c r="CL6" s="26">
        <v>17082</v>
      </c>
      <c r="CM6" s="24">
        <v>16360</v>
      </c>
      <c r="CN6" s="25">
        <v>16729</v>
      </c>
      <c r="CO6" s="26">
        <v>17082</v>
      </c>
      <c r="CP6" s="24">
        <v>16360</v>
      </c>
      <c r="CQ6" s="25">
        <v>16729</v>
      </c>
      <c r="CR6" s="26">
        <v>17082</v>
      </c>
      <c r="CS6" s="24">
        <v>16360</v>
      </c>
      <c r="CT6" s="25">
        <v>16729</v>
      </c>
      <c r="CU6" s="26">
        <v>17082</v>
      </c>
      <c r="CV6" s="24">
        <v>16360</v>
      </c>
      <c r="CW6" s="25">
        <v>16729</v>
      </c>
      <c r="CX6" s="26">
        <v>17082</v>
      </c>
      <c r="CY6" s="24">
        <v>16360</v>
      </c>
      <c r="CZ6" s="25">
        <v>16729</v>
      </c>
      <c r="DA6" s="26">
        <v>17082</v>
      </c>
      <c r="DB6" s="24">
        <v>16360</v>
      </c>
      <c r="DC6" s="25">
        <v>16729</v>
      </c>
      <c r="DD6" s="26">
        <v>17082</v>
      </c>
      <c r="DE6" s="24">
        <v>16360</v>
      </c>
      <c r="DF6" s="25">
        <v>16729</v>
      </c>
      <c r="DG6" s="26">
        <v>17082</v>
      </c>
      <c r="DH6" s="24">
        <v>16360</v>
      </c>
      <c r="DI6" s="25">
        <v>16729</v>
      </c>
      <c r="DJ6" s="30">
        <v>17082</v>
      </c>
    </row>
    <row r="7" spans="1:114" ht="14.45" customHeight="1" x14ac:dyDescent="0.4">
      <c r="B7" s="218"/>
      <c r="C7" s="7" t="s">
        <v>86</v>
      </c>
      <c r="D7" s="32">
        <v>3.3090146036712238E-2</v>
      </c>
      <c r="E7" s="33">
        <v>2.8530552065187415E-2</v>
      </c>
      <c r="F7" s="34">
        <v>2.3000843011177465E-2</v>
      </c>
      <c r="G7" s="32">
        <v>3.4778125624626892E-2</v>
      </c>
      <c r="H7" s="33">
        <v>3.0854134765689382E-2</v>
      </c>
      <c r="I7" s="34">
        <v>2.5454821182705076E-2</v>
      </c>
      <c r="J7" s="32">
        <v>0.58554581479019807</v>
      </c>
      <c r="K7" s="33">
        <v>0.62158407915342839</v>
      </c>
      <c r="L7" s="34">
        <v>0.69417687923804927</v>
      </c>
      <c r="M7" s="111">
        <v>4.6865128967319354</v>
      </c>
      <c r="N7" s="112">
        <v>4.9577364228125598</v>
      </c>
      <c r="O7" s="113">
        <v>5.1775725900064433</v>
      </c>
      <c r="P7" s="98">
        <v>3.3615345492340269</v>
      </c>
      <c r="Q7" s="99">
        <v>3.3912150319737608</v>
      </c>
      <c r="R7" s="100">
        <v>3.3836822178210784</v>
      </c>
      <c r="S7" s="32">
        <v>8.5937397952498509E-2</v>
      </c>
      <c r="T7" s="33">
        <v>8.1042439547255193E-2</v>
      </c>
      <c r="U7" s="34">
        <v>7.6911454570473936E-2</v>
      </c>
      <c r="V7" s="35">
        <v>17430848.716320295</v>
      </c>
      <c r="W7" s="36">
        <v>16963833.231095701</v>
      </c>
      <c r="X7" s="37">
        <v>14709348.2170706</v>
      </c>
      <c r="Y7" s="32">
        <v>3.0586850987470862</v>
      </c>
      <c r="Z7" s="33">
        <v>2.8166813159587529</v>
      </c>
      <c r="AA7" s="34">
        <v>2.8496390709081587</v>
      </c>
      <c r="AB7" s="32">
        <v>0.8553288269843673</v>
      </c>
      <c r="AC7" s="33">
        <v>0.85759208906242446</v>
      </c>
      <c r="AD7" s="34">
        <v>0.85684429723068978</v>
      </c>
      <c r="AE7" s="35">
        <v>18426913.730501223</v>
      </c>
      <c r="AF7" s="36">
        <v>16313888.715882599</v>
      </c>
      <c r="AG7" s="37">
        <v>13448768.490633415</v>
      </c>
      <c r="AH7" s="35">
        <v>19366899.133129586</v>
      </c>
      <c r="AI7" s="36">
        <v>17642522.999282684</v>
      </c>
      <c r="AJ7" s="37">
        <v>14883628.260508137</v>
      </c>
      <c r="AK7" s="32">
        <v>0.65211117506420668</v>
      </c>
      <c r="AL7" s="33">
        <v>0.65851143741665497</v>
      </c>
      <c r="AM7" s="34">
        <v>0.663355063126008</v>
      </c>
      <c r="AN7" s="32">
        <v>0.69344850186856166</v>
      </c>
      <c r="AO7" s="33">
        <v>0.69994696023694136</v>
      </c>
      <c r="AP7" s="34">
        <v>0.70564147960796764</v>
      </c>
      <c r="AQ7" s="32">
        <v>0.15215902535192394</v>
      </c>
      <c r="AR7" s="33">
        <v>0.1506729322972368</v>
      </c>
      <c r="AS7" s="34">
        <v>0.14980451330606898</v>
      </c>
      <c r="AT7" s="32">
        <v>0.10293906530151595</v>
      </c>
      <c r="AU7" s="33">
        <v>0.10260578994153051</v>
      </c>
      <c r="AV7" s="34">
        <v>0.10377757553019858</v>
      </c>
      <c r="AW7" s="32">
        <v>7.0941199548169798E-2</v>
      </c>
      <c r="AX7" s="33">
        <v>7.0434362450145144E-2</v>
      </c>
      <c r="AY7" s="34">
        <v>7.1092947629326123E-2</v>
      </c>
      <c r="AZ7" s="32">
        <v>0.36751049347887171</v>
      </c>
      <c r="BA7" s="33">
        <v>0.36065871286202389</v>
      </c>
      <c r="BB7" s="34">
        <v>0.35002380316298876</v>
      </c>
      <c r="BC7" s="32">
        <v>0.6884411472010743</v>
      </c>
      <c r="BD7" s="33">
        <v>0.67222450346990437</v>
      </c>
      <c r="BE7" s="34">
        <v>0.68338327578770353</v>
      </c>
      <c r="BF7" s="35">
        <v>5751084.6795103392</v>
      </c>
      <c r="BG7" s="36">
        <v>6348729.2394952113</v>
      </c>
      <c r="BH7" s="37">
        <v>6439695.5270579867</v>
      </c>
      <c r="BI7" s="32">
        <v>0.18306871702278246</v>
      </c>
      <c r="BJ7" s="33">
        <v>0.18468955299915288</v>
      </c>
      <c r="BK7" s="34">
        <v>0.18635010608681701</v>
      </c>
      <c r="BL7" s="32">
        <v>0.40659329045949488</v>
      </c>
      <c r="BM7" s="33">
        <v>0.40568739590305086</v>
      </c>
      <c r="BN7" s="34">
        <v>0.40212029610422978</v>
      </c>
      <c r="BO7" s="32">
        <v>4.623155451233537E-3</v>
      </c>
      <c r="BP7" s="33">
        <v>4.2676388848334659E-3</v>
      </c>
      <c r="BQ7" s="34">
        <v>4.1581139634216356E-3</v>
      </c>
      <c r="BR7" s="32">
        <v>0.96063689129758767</v>
      </c>
      <c r="BS7" s="33">
        <v>0.96223651122577414</v>
      </c>
      <c r="BT7" s="34">
        <v>0.96139964218439433</v>
      </c>
      <c r="BU7" s="35">
        <v>340585370.84810513</v>
      </c>
      <c r="BV7" s="36">
        <v>348533863.63984698</v>
      </c>
      <c r="BW7" s="37">
        <v>353904058.55660927</v>
      </c>
      <c r="BX7" s="32">
        <v>0.63017890715497771</v>
      </c>
      <c r="BY7" s="33">
        <v>0.66205611007133691</v>
      </c>
      <c r="BZ7" s="34">
        <v>0.72597598210795411</v>
      </c>
      <c r="CA7" s="35">
        <v>286698921.37243277</v>
      </c>
      <c r="CB7" s="36">
        <v>293446611.92629564</v>
      </c>
      <c r="CC7" s="37">
        <v>296967131.49894625</v>
      </c>
      <c r="CD7" s="38">
        <v>277626294.94431537</v>
      </c>
      <c r="CE7" s="39">
        <v>283141742.23145437</v>
      </c>
      <c r="CF7" s="40">
        <v>284875833.21677792</v>
      </c>
      <c r="CG7" s="32">
        <v>1.9085784578460152</v>
      </c>
      <c r="CH7" s="33">
        <v>1.76551506808479</v>
      </c>
      <c r="CI7" s="34">
        <v>1.8175330305853701</v>
      </c>
      <c r="CJ7" s="104">
        <v>3.642784282601832</v>
      </c>
      <c r="CK7" s="105">
        <v>3.6548057375570702</v>
      </c>
      <c r="CL7" s="106">
        <v>3.6300067690942819</v>
      </c>
      <c r="CM7" s="32">
        <v>1.0852970514931743</v>
      </c>
      <c r="CN7" s="33">
        <v>1.0913067565974213</v>
      </c>
      <c r="CO7" s="34">
        <v>1.0925311470369055</v>
      </c>
      <c r="CP7" s="32">
        <v>0.73516096525347274</v>
      </c>
      <c r="CQ7" s="33">
        <v>0.72825189302269588</v>
      </c>
      <c r="CR7" s="34">
        <v>0.7277822165027934</v>
      </c>
      <c r="CS7" s="32">
        <v>0.65667841742370836</v>
      </c>
      <c r="CT7" s="33">
        <v>0.64941428194980033</v>
      </c>
      <c r="CU7" s="34">
        <v>0.64999109293062307</v>
      </c>
      <c r="CV7" s="35">
        <v>939985.40262836183</v>
      </c>
      <c r="CW7" s="36">
        <v>1328634.2834000837</v>
      </c>
      <c r="CX7" s="37">
        <v>1434859.769874722</v>
      </c>
      <c r="CY7" s="98">
        <v>1.426193717239032</v>
      </c>
      <c r="CZ7" s="99">
        <v>1.4230218465580164</v>
      </c>
      <c r="DA7" s="100">
        <v>1.4082403296408401</v>
      </c>
      <c r="DB7" s="98">
        <v>2.3054733600967006</v>
      </c>
      <c r="DC7" s="99">
        <v>2.5311752453734053</v>
      </c>
      <c r="DD7" s="100">
        <v>2.4280100496712729</v>
      </c>
      <c r="DE7" s="32">
        <v>0.70000217759064209</v>
      </c>
      <c r="DF7" s="33">
        <v>0.70166469442982737</v>
      </c>
      <c r="DG7" s="34">
        <v>0.70016060174447237</v>
      </c>
      <c r="DH7" s="32">
        <v>1.5658858589039759E-2</v>
      </c>
      <c r="DI7" s="33">
        <v>1.4046372688917794E-2</v>
      </c>
      <c r="DJ7" s="41">
        <v>1.1796242750673116E-2</v>
      </c>
    </row>
    <row r="8" spans="1:114" ht="14.45" customHeight="1" thickBot="1" x14ac:dyDescent="0.45">
      <c r="B8" s="219"/>
      <c r="C8" s="8" t="s">
        <v>87</v>
      </c>
      <c r="D8" s="43">
        <v>3.5859905444856482E-2</v>
      </c>
      <c r="E8" s="44">
        <v>2.8791046299191811E-2</v>
      </c>
      <c r="F8" s="45">
        <v>2.0321189155708536E-2</v>
      </c>
      <c r="G8" s="43">
        <v>3.936050693155925E-2</v>
      </c>
      <c r="H8" s="44">
        <v>3.2004301376689727E-2</v>
      </c>
      <c r="I8" s="45">
        <v>2.3421200563922051E-2</v>
      </c>
      <c r="J8" s="43">
        <v>0.12475551704014065</v>
      </c>
      <c r="K8" s="44">
        <v>0.12963856105821758</v>
      </c>
      <c r="L8" s="45">
        <v>0.14058346224392643</v>
      </c>
      <c r="M8" s="49">
        <v>1.0435492288943666</v>
      </c>
      <c r="N8" s="50">
        <v>1.1151663531910199</v>
      </c>
      <c r="O8" s="51">
        <v>1.1275994106221425</v>
      </c>
      <c r="P8" s="101">
        <v>2.5404499608381235</v>
      </c>
      <c r="Q8" s="102">
        <v>2.6267164485922185</v>
      </c>
      <c r="R8" s="103">
        <v>2.6358654263521029</v>
      </c>
      <c r="S8" s="43">
        <v>8.3382722818973215E-2</v>
      </c>
      <c r="T8" s="44">
        <v>7.637610378871007E-2</v>
      </c>
      <c r="U8" s="45">
        <v>6.9075832563253808E-2</v>
      </c>
      <c r="V8" s="46">
        <v>8682153</v>
      </c>
      <c r="W8" s="47">
        <v>7644175</v>
      </c>
      <c r="X8" s="48">
        <v>5647729</v>
      </c>
      <c r="Y8" s="43">
        <v>3.9981538770540985</v>
      </c>
      <c r="Z8" s="44">
        <v>3.4106158250297254</v>
      </c>
      <c r="AA8" s="45">
        <v>3.3196803980197309</v>
      </c>
      <c r="AB8" s="43">
        <v>0.88065629114896704</v>
      </c>
      <c r="AC8" s="44">
        <v>0.88182249512271704</v>
      </c>
      <c r="AD8" s="45">
        <v>0.8821096888801081</v>
      </c>
      <c r="AE8" s="46">
        <v>8145248</v>
      </c>
      <c r="AF8" s="47">
        <v>6926261</v>
      </c>
      <c r="AG8" s="48">
        <v>5029475</v>
      </c>
      <c r="AH8" s="46">
        <v>8803994.5</v>
      </c>
      <c r="AI8" s="47">
        <v>7647970</v>
      </c>
      <c r="AJ8" s="48">
        <v>5656240</v>
      </c>
      <c r="AK8" s="43">
        <v>0.686005220041075</v>
      </c>
      <c r="AL8" s="44">
        <v>0.69612774227743879</v>
      </c>
      <c r="AM8" s="45">
        <v>0.70311821091237336</v>
      </c>
      <c r="AN8" s="43">
        <v>0.71993515912512462</v>
      </c>
      <c r="AO8" s="44">
        <v>0.72986294929974516</v>
      </c>
      <c r="AP8" s="45">
        <v>0.73717467748090804</v>
      </c>
      <c r="AQ8" s="43">
        <v>0.12799775052202297</v>
      </c>
      <c r="AR8" s="44">
        <v>0.12579196409205917</v>
      </c>
      <c r="AS8" s="45">
        <v>0.12457997442317681</v>
      </c>
      <c r="AT8" s="43">
        <v>8.2980180651591823E-2</v>
      </c>
      <c r="AU8" s="44">
        <v>8.2034956908163578E-2</v>
      </c>
      <c r="AV8" s="45">
        <v>8.3455801596790613E-2</v>
      </c>
      <c r="AW8" s="43">
        <v>6.3541149763673671E-2</v>
      </c>
      <c r="AX8" s="44">
        <v>6.340168147725074E-2</v>
      </c>
      <c r="AY8" s="45">
        <v>6.4772373990848731E-2</v>
      </c>
      <c r="AZ8" s="43">
        <v>0.40617339158056642</v>
      </c>
      <c r="BA8" s="44">
        <v>0.40143430876820307</v>
      </c>
      <c r="BB8" s="45">
        <v>0.39396471427813273</v>
      </c>
      <c r="BC8" s="43">
        <v>0.75302351333648976</v>
      </c>
      <c r="BD8" s="44">
        <v>0.75802195386416782</v>
      </c>
      <c r="BE8" s="45">
        <v>0.75982077061977038</v>
      </c>
      <c r="BF8" s="46">
        <v>5696292.9992804993</v>
      </c>
      <c r="BG8" s="47">
        <v>5880727.0925110132</v>
      </c>
      <c r="BH8" s="48">
        <v>5931040.3863995373</v>
      </c>
      <c r="BI8" s="43">
        <v>6.1253755659241599E-2</v>
      </c>
      <c r="BJ8" s="44">
        <v>6.3148341413605286E-2</v>
      </c>
      <c r="BK8" s="45">
        <v>6.4711380444090999E-2</v>
      </c>
      <c r="BL8" s="43">
        <v>0.1236406210972118</v>
      </c>
      <c r="BM8" s="44">
        <v>0.1254242421329903</v>
      </c>
      <c r="BN8" s="45">
        <v>0.12509418369943728</v>
      </c>
      <c r="BO8" s="43">
        <v>1.2100127941946743E-3</v>
      </c>
      <c r="BP8" s="44">
        <v>1.1430098206524674E-3</v>
      </c>
      <c r="BQ8" s="45">
        <v>1.0974198584493963E-3</v>
      </c>
      <c r="BR8" s="43">
        <v>0.97709808910067797</v>
      </c>
      <c r="BS8" s="44">
        <v>0.98078730574490269</v>
      </c>
      <c r="BT8" s="45">
        <v>0.98022862840978797</v>
      </c>
      <c r="BU8" s="46">
        <v>99299350</v>
      </c>
      <c r="BV8" s="47">
        <v>102445291</v>
      </c>
      <c r="BW8" s="48">
        <v>105519950</v>
      </c>
      <c r="BX8" s="43">
        <v>0.1504432786113577</v>
      </c>
      <c r="BY8" s="44">
        <v>0.15323570466728167</v>
      </c>
      <c r="BZ8" s="45">
        <v>0.16325232851788665</v>
      </c>
      <c r="CA8" s="46">
        <v>115401046</v>
      </c>
      <c r="CB8" s="47">
        <v>121200670</v>
      </c>
      <c r="CC8" s="48">
        <v>122240607.5</v>
      </c>
      <c r="CD8" s="46">
        <v>110113647.5</v>
      </c>
      <c r="CE8" s="47">
        <v>115157407</v>
      </c>
      <c r="CF8" s="48">
        <v>116651248</v>
      </c>
      <c r="CG8" s="43">
        <v>2.7105863835657598</v>
      </c>
      <c r="CH8" s="44">
        <v>2.3244346846189221</v>
      </c>
      <c r="CI8" s="45">
        <v>2.3243729425461535</v>
      </c>
      <c r="CJ8" s="101">
        <v>2.7659152586850144</v>
      </c>
      <c r="CK8" s="102">
        <v>2.821811808824382</v>
      </c>
      <c r="CL8" s="103">
        <v>2.8146526340595712</v>
      </c>
      <c r="CM8" s="43">
        <v>0.96211432161457133</v>
      </c>
      <c r="CN8" s="44">
        <v>0.96471768331192476</v>
      </c>
      <c r="CO8" s="45">
        <v>0.96615157487786951</v>
      </c>
      <c r="CP8" s="43">
        <v>0.86465971407603803</v>
      </c>
      <c r="CQ8" s="44">
        <v>0.85562116783974718</v>
      </c>
      <c r="CR8" s="45">
        <v>0.85334981900666951</v>
      </c>
      <c r="CS8" s="43">
        <v>0.81346193024023883</v>
      </c>
      <c r="CT8" s="44">
        <v>0.80156841115748145</v>
      </c>
      <c r="CU8" s="45">
        <v>0.8010065895746723</v>
      </c>
      <c r="CV8" s="46">
        <v>445068.5</v>
      </c>
      <c r="CW8" s="47">
        <v>399207</v>
      </c>
      <c r="CX8" s="48">
        <v>442747</v>
      </c>
      <c r="CY8" s="101">
        <v>0.96664471903828075</v>
      </c>
      <c r="CZ8" s="102">
        <v>1.0096689077091641</v>
      </c>
      <c r="DA8" s="103">
        <v>0.96766962591195393</v>
      </c>
      <c r="DB8" s="101">
        <v>1.3664372564309437</v>
      </c>
      <c r="DC8" s="102">
        <v>1.6919369677162674</v>
      </c>
      <c r="DD8" s="103">
        <v>1.6775716692260136</v>
      </c>
      <c r="DE8" s="43">
        <v>0.74635117899159409</v>
      </c>
      <c r="DF8" s="44">
        <v>0.74867432494220043</v>
      </c>
      <c r="DG8" s="45">
        <v>0.74692741269510166</v>
      </c>
      <c r="DH8" s="43">
        <v>1.8729222122765156E-2</v>
      </c>
      <c r="DI8" s="44">
        <v>1.5550123516470995E-2</v>
      </c>
      <c r="DJ8" s="52">
        <v>1.1353469064589221E-2</v>
      </c>
    </row>
    <row r="9" spans="1:114" x14ac:dyDescent="0.4">
      <c r="A9" s="56" t="s">
        <v>5</v>
      </c>
      <c r="B9" s="197" t="s">
        <v>128</v>
      </c>
      <c r="C9" s="7" t="s">
        <v>175</v>
      </c>
      <c r="D9" s="35">
        <v>651</v>
      </c>
      <c r="E9" s="36">
        <v>656</v>
      </c>
      <c r="F9" s="37">
        <v>673</v>
      </c>
      <c r="G9" s="35">
        <v>651</v>
      </c>
      <c r="H9" s="36">
        <v>656</v>
      </c>
      <c r="I9" s="37">
        <v>673</v>
      </c>
      <c r="J9" s="35">
        <v>651</v>
      </c>
      <c r="K9" s="36">
        <v>656</v>
      </c>
      <c r="L9" s="37">
        <v>673</v>
      </c>
      <c r="M9" s="53">
        <v>651</v>
      </c>
      <c r="N9" s="54">
        <v>656</v>
      </c>
      <c r="O9" s="55">
        <v>673</v>
      </c>
      <c r="P9" s="35">
        <v>651</v>
      </c>
      <c r="Q9" s="36">
        <v>656</v>
      </c>
      <c r="R9" s="37">
        <v>673</v>
      </c>
      <c r="S9" s="35">
        <v>651</v>
      </c>
      <c r="T9" s="36">
        <v>656</v>
      </c>
      <c r="U9" s="37">
        <v>673</v>
      </c>
      <c r="V9" s="35">
        <v>651</v>
      </c>
      <c r="W9" s="36">
        <v>656</v>
      </c>
      <c r="X9" s="37">
        <v>673</v>
      </c>
      <c r="Y9" s="35">
        <v>651</v>
      </c>
      <c r="Z9" s="36">
        <v>656</v>
      </c>
      <c r="AA9" s="37">
        <v>673</v>
      </c>
      <c r="AB9" s="35">
        <v>651</v>
      </c>
      <c r="AC9" s="36">
        <v>656</v>
      </c>
      <c r="AD9" s="37">
        <v>673</v>
      </c>
      <c r="AE9" s="35">
        <v>651</v>
      </c>
      <c r="AF9" s="36">
        <v>656</v>
      </c>
      <c r="AG9" s="37">
        <v>673</v>
      </c>
      <c r="AH9" s="35">
        <v>651</v>
      </c>
      <c r="AI9" s="36">
        <v>656</v>
      </c>
      <c r="AJ9" s="37">
        <v>673</v>
      </c>
      <c r="AK9" s="35">
        <v>651</v>
      </c>
      <c r="AL9" s="36">
        <v>656</v>
      </c>
      <c r="AM9" s="37">
        <v>673</v>
      </c>
      <c r="AN9" s="35">
        <v>651</v>
      </c>
      <c r="AO9" s="36">
        <v>656</v>
      </c>
      <c r="AP9" s="37">
        <v>673</v>
      </c>
      <c r="AQ9" s="35">
        <v>651</v>
      </c>
      <c r="AR9" s="36">
        <v>656</v>
      </c>
      <c r="AS9" s="37">
        <v>673</v>
      </c>
      <c r="AT9" s="35">
        <v>651</v>
      </c>
      <c r="AU9" s="36">
        <v>656</v>
      </c>
      <c r="AV9" s="37">
        <v>673</v>
      </c>
      <c r="AW9" s="35">
        <v>651</v>
      </c>
      <c r="AX9" s="36">
        <v>656</v>
      </c>
      <c r="AY9" s="37">
        <v>673</v>
      </c>
      <c r="AZ9" s="35">
        <v>651</v>
      </c>
      <c r="BA9" s="36">
        <v>656</v>
      </c>
      <c r="BB9" s="37">
        <v>673</v>
      </c>
      <c r="BC9" s="35">
        <v>651</v>
      </c>
      <c r="BD9" s="36">
        <v>656</v>
      </c>
      <c r="BE9" s="37">
        <v>673</v>
      </c>
      <c r="BF9" s="35">
        <v>651</v>
      </c>
      <c r="BG9" s="36">
        <v>656</v>
      </c>
      <c r="BH9" s="37">
        <v>673</v>
      </c>
      <c r="BI9" s="35">
        <v>651</v>
      </c>
      <c r="BJ9" s="36">
        <v>656</v>
      </c>
      <c r="BK9" s="37">
        <v>673</v>
      </c>
      <c r="BL9" s="35">
        <v>651</v>
      </c>
      <c r="BM9" s="36">
        <v>656</v>
      </c>
      <c r="BN9" s="37">
        <v>673</v>
      </c>
      <c r="BO9" s="35">
        <v>651</v>
      </c>
      <c r="BP9" s="36">
        <v>656</v>
      </c>
      <c r="BQ9" s="37">
        <v>673</v>
      </c>
      <c r="BR9" s="35">
        <v>651</v>
      </c>
      <c r="BS9" s="36">
        <v>656</v>
      </c>
      <c r="BT9" s="37">
        <v>673</v>
      </c>
      <c r="BU9" s="35">
        <v>651</v>
      </c>
      <c r="BV9" s="36">
        <v>656</v>
      </c>
      <c r="BW9" s="37">
        <v>673</v>
      </c>
      <c r="BX9" s="35">
        <v>651</v>
      </c>
      <c r="BY9" s="36">
        <v>656</v>
      </c>
      <c r="BZ9" s="37">
        <v>673</v>
      </c>
      <c r="CA9" s="35">
        <v>651</v>
      </c>
      <c r="CB9" s="36">
        <v>656</v>
      </c>
      <c r="CC9" s="37">
        <v>673</v>
      </c>
      <c r="CD9" s="35">
        <v>651</v>
      </c>
      <c r="CE9" s="36">
        <v>656</v>
      </c>
      <c r="CF9" s="37">
        <v>673</v>
      </c>
      <c r="CG9" s="35">
        <v>651</v>
      </c>
      <c r="CH9" s="36">
        <v>656</v>
      </c>
      <c r="CI9" s="37">
        <v>673</v>
      </c>
      <c r="CJ9" s="35">
        <v>651</v>
      </c>
      <c r="CK9" s="36">
        <v>656</v>
      </c>
      <c r="CL9" s="37">
        <v>673</v>
      </c>
      <c r="CM9" s="35">
        <v>651</v>
      </c>
      <c r="CN9" s="36">
        <v>656</v>
      </c>
      <c r="CO9" s="37">
        <v>673</v>
      </c>
      <c r="CP9" s="35">
        <v>651</v>
      </c>
      <c r="CQ9" s="36">
        <v>656</v>
      </c>
      <c r="CR9" s="37">
        <v>673</v>
      </c>
      <c r="CS9" s="35">
        <v>651</v>
      </c>
      <c r="CT9" s="36">
        <v>656</v>
      </c>
      <c r="CU9" s="37">
        <v>673</v>
      </c>
      <c r="CV9" s="35">
        <v>651</v>
      </c>
      <c r="CW9" s="36">
        <v>656</v>
      </c>
      <c r="CX9" s="37">
        <v>673</v>
      </c>
      <c r="CY9" s="35">
        <v>651</v>
      </c>
      <c r="CZ9" s="36">
        <v>656</v>
      </c>
      <c r="DA9" s="37">
        <v>673</v>
      </c>
      <c r="DB9" s="35">
        <v>651</v>
      </c>
      <c r="DC9" s="36">
        <v>656</v>
      </c>
      <c r="DD9" s="37">
        <v>673</v>
      </c>
      <c r="DE9" s="35">
        <v>651</v>
      </c>
      <c r="DF9" s="36">
        <v>656</v>
      </c>
      <c r="DG9" s="37">
        <v>673</v>
      </c>
      <c r="DH9" s="35">
        <v>651</v>
      </c>
      <c r="DI9" s="36">
        <v>656</v>
      </c>
      <c r="DJ9" s="37">
        <v>673</v>
      </c>
    </row>
    <row r="10" spans="1:114" x14ac:dyDescent="0.4">
      <c r="A10" s="56"/>
      <c r="B10" s="198"/>
      <c r="C10" s="7" t="s">
        <v>86</v>
      </c>
      <c r="D10" s="32">
        <v>2.4260423239532085E-2</v>
      </c>
      <c r="E10" s="33">
        <v>2.024981974150818E-2</v>
      </c>
      <c r="F10" s="34">
        <v>1.3270865745289131E-2</v>
      </c>
      <c r="G10" s="32">
        <v>2.5828679480350447E-2</v>
      </c>
      <c r="H10" s="33">
        <v>2.3082416969858376E-2</v>
      </c>
      <c r="I10" s="34">
        <v>1.673019548203759E-2</v>
      </c>
      <c r="J10" s="32">
        <v>0.65212266889027881</v>
      </c>
      <c r="K10" s="33">
        <v>0.59808791899953195</v>
      </c>
      <c r="L10" s="34">
        <v>0.7526019755122153</v>
      </c>
      <c r="M10" s="111">
        <v>5.1915101391926575</v>
      </c>
      <c r="N10" s="112">
        <v>5.2777181470859746</v>
      </c>
      <c r="O10" s="113">
        <v>6.1003796768377674</v>
      </c>
      <c r="P10" s="98">
        <v>2.6867348237883002</v>
      </c>
      <c r="Q10" s="99">
        <v>2.8021197796689017</v>
      </c>
      <c r="R10" s="100">
        <v>2.7150906638830898</v>
      </c>
      <c r="S10" s="32">
        <v>7.8668734733508897E-2</v>
      </c>
      <c r="T10" s="33">
        <v>7.3537746672998339E-2</v>
      </c>
      <c r="U10" s="34">
        <v>6.5466571534033957E-2</v>
      </c>
      <c r="V10" s="35">
        <v>8074539.6697388636</v>
      </c>
      <c r="W10" s="36">
        <v>18306013.981707316</v>
      </c>
      <c r="X10" s="37">
        <v>12449390.665676078</v>
      </c>
      <c r="Y10" s="32">
        <v>2.6830221013269928</v>
      </c>
      <c r="Z10" s="33">
        <v>2.658640075984704</v>
      </c>
      <c r="AA10" s="34">
        <v>2.5638546870703758</v>
      </c>
      <c r="AB10" s="32">
        <v>0.87515011751783411</v>
      </c>
      <c r="AC10" s="33">
        <v>0.87209567132855681</v>
      </c>
      <c r="AD10" s="34">
        <v>0.87330320645584314</v>
      </c>
      <c r="AE10" s="35">
        <v>16521476.748079877</v>
      </c>
      <c r="AF10" s="36">
        <v>13515196.823170731</v>
      </c>
      <c r="AG10" s="37">
        <v>9463868.3150074296</v>
      </c>
      <c r="AH10" s="35">
        <v>17589467.55606759</v>
      </c>
      <c r="AI10" s="36">
        <v>15405737.556402439</v>
      </c>
      <c r="AJ10" s="37">
        <v>11930824.255572066</v>
      </c>
      <c r="AK10" s="32">
        <v>0.62780373341287576</v>
      </c>
      <c r="AL10" s="33">
        <v>0.63367361070161821</v>
      </c>
      <c r="AM10" s="34">
        <v>0.63642608424401503</v>
      </c>
      <c r="AN10" s="32">
        <v>0.67825570331454099</v>
      </c>
      <c r="AO10" s="33">
        <v>0.68290519112259773</v>
      </c>
      <c r="AP10" s="34">
        <v>0.68879495247852118</v>
      </c>
      <c r="AQ10" s="32">
        <v>0.15561197765861312</v>
      </c>
      <c r="AR10" s="33">
        <v>0.1544453888547867</v>
      </c>
      <c r="AS10" s="34">
        <v>0.15712062613736821</v>
      </c>
      <c r="AT10" s="32">
        <v>0.11358360536288051</v>
      </c>
      <c r="AU10" s="33">
        <v>0.1095379910284431</v>
      </c>
      <c r="AV10" s="34">
        <v>0.1116268932320116</v>
      </c>
      <c r="AW10" s="32">
        <v>6.9075311770405379E-2</v>
      </c>
      <c r="AX10" s="33">
        <v>6.8487467765438639E-2</v>
      </c>
      <c r="AY10" s="34">
        <v>6.8073102053193918E-2</v>
      </c>
      <c r="AZ10" s="32">
        <v>0.3729933189518812</v>
      </c>
      <c r="BA10" s="33">
        <v>0.38601289490037383</v>
      </c>
      <c r="BB10" s="34">
        <v>0.3664732640061511</v>
      </c>
      <c r="BC10" s="32">
        <v>0.76719038677286677</v>
      </c>
      <c r="BD10" s="33">
        <v>0.74783344707991184</v>
      </c>
      <c r="BE10" s="34">
        <v>0.77945411442121282</v>
      </c>
      <c r="BF10" s="35">
        <v>6252400.9509849697</v>
      </c>
      <c r="BG10" s="36">
        <v>6178289.9314693483</v>
      </c>
      <c r="BH10" s="37">
        <v>6538179.9026299622</v>
      </c>
      <c r="BI10" s="32">
        <v>0.20240474840620704</v>
      </c>
      <c r="BJ10" s="33">
        <v>0.1898430563911781</v>
      </c>
      <c r="BK10" s="34">
        <v>0.20444624592625416</v>
      </c>
      <c r="BL10" s="32">
        <v>0.41206579893543388</v>
      </c>
      <c r="BM10" s="33">
        <v>0.39149033991501031</v>
      </c>
      <c r="BN10" s="34">
        <v>0.40291728877551997</v>
      </c>
      <c r="BO10" s="32">
        <v>5.1838853230386922E-3</v>
      </c>
      <c r="BP10" s="33">
        <v>4.3485432811630545E-3</v>
      </c>
      <c r="BQ10" s="34">
        <v>4.8281633555469512E-3</v>
      </c>
      <c r="BR10" s="32">
        <v>0.97727171014630476</v>
      </c>
      <c r="BS10" s="33">
        <v>0.97754208603310999</v>
      </c>
      <c r="BT10" s="34">
        <v>0.97700295778091206</v>
      </c>
      <c r="BU10" s="35">
        <v>340452171.34101385</v>
      </c>
      <c r="BV10" s="36">
        <v>359458965.54420733</v>
      </c>
      <c r="BW10" s="37">
        <v>356761666.44576526</v>
      </c>
      <c r="BX10" s="32">
        <v>0.70703536579335147</v>
      </c>
      <c r="BY10" s="33">
        <v>0.66928216315490818</v>
      </c>
      <c r="BZ10" s="34">
        <v>0.80305545284690005</v>
      </c>
      <c r="CA10" s="35">
        <v>291938438.58986175</v>
      </c>
      <c r="CB10" s="36">
        <v>298500270.16310978</v>
      </c>
      <c r="CC10" s="37">
        <v>301313715.8781575</v>
      </c>
      <c r="CD10" s="38">
        <v>285698791.60368663</v>
      </c>
      <c r="CE10" s="39">
        <v>296512802.68902439</v>
      </c>
      <c r="CF10" s="40">
        <v>290909974.87667161</v>
      </c>
      <c r="CG10" s="32">
        <v>1.5852243296031991</v>
      </c>
      <c r="CH10" s="33">
        <v>1.58545608918751</v>
      </c>
      <c r="CI10" s="34">
        <v>1.5317623161691034</v>
      </c>
      <c r="CJ10" s="104">
        <v>2.8902692146307563</v>
      </c>
      <c r="CK10" s="105">
        <v>2.9984335411136716</v>
      </c>
      <c r="CL10" s="106">
        <v>2.8797186289481056</v>
      </c>
      <c r="CM10" s="32">
        <v>1.1686708336675196</v>
      </c>
      <c r="CN10" s="33">
        <v>1.1424008443274523</v>
      </c>
      <c r="CO10" s="34">
        <v>1.1730418001702414</v>
      </c>
      <c r="CP10" s="32">
        <v>0.69640109181114274</v>
      </c>
      <c r="CQ10" s="33">
        <v>0.70913613269031095</v>
      </c>
      <c r="CR10" s="34">
        <v>0.68866908807517102</v>
      </c>
      <c r="CS10" s="32">
        <v>0.59733178662246211</v>
      </c>
      <c r="CT10" s="33">
        <v>0.61570652703281925</v>
      </c>
      <c r="CU10" s="34">
        <v>0.59390837807675945</v>
      </c>
      <c r="CV10" s="35">
        <v>1067990.8079877112</v>
      </c>
      <c r="CW10" s="36">
        <v>1890540.7332317072</v>
      </c>
      <c r="CX10" s="37">
        <v>2466955.9405646361</v>
      </c>
      <c r="CY10" s="98">
        <v>1.4623253304776547</v>
      </c>
      <c r="CZ10" s="99">
        <v>1.4840256147836102</v>
      </c>
      <c r="DA10" s="100">
        <v>1.4284549719092627</v>
      </c>
      <c r="DB10" s="98">
        <v>1.7553397765423988</v>
      </c>
      <c r="DC10" s="99">
        <v>1.9448924410688582</v>
      </c>
      <c r="DD10" s="100">
        <v>1.8787300103343201</v>
      </c>
      <c r="DE10" s="32">
        <v>0.68723622159673492</v>
      </c>
      <c r="DF10" s="33">
        <v>0.69391692015684669</v>
      </c>
      <c r="DG10" s="34">
        <v>0.68803905983461133</v>
      </c>
      <c r="DH10" s="32">
        <v>1.2686923751961369E-2</v>
      </c>
      <c r="DI10" s="33">
        <v>1.1193217659993393E-2</v>
      </c>
      <c r="DJ10" s="34">
        <v>8.4891508882871704E-3</v>
      </c>
    </row>
    <row r="11" spans="1:114" x14ac:dyDescent="0.4">
      <c r="A11" s="56" t="s">
        <v>5</v>
      </c>
      <c r="B11" s="199"/>
      <c r="C11" s="9" t="s">
        <v>87</v>
      </c>
      <c r="D11" s="58">
        <v>2.6606452960018349E-2</v>
      </c>
      <c r="E11" s="59">
        <v>2.1192678745006459E-2</v>
      </c>
      <c r="F11" s="60">
        <v>7.6511896780058113E-3</v>
      </c>
      <c r="G11" s="58">
        <v>3.0963522957337324E-2</v>
      </c>
      <c r="H11" s="59">
        <v>2.3294204628067517E-2</v>
      </c>
      <c r="I11" s="60">
        <v>1.017175818670097E-2</v>
      </c>
      <c r="J11" s="58">
        <v>0.13196255604915649</v>
      </c>
      <c r="K11" s="59">
        <v>0.12803571777640582</v>
      </c>
      <c r="L11" s="60">
        <v>0.15638475439499785</v>
      </c>
      <c r="M11" s="61">
        <v>1.2630259720496495</v>
      </c>
      <c r="N11" s="62">
        <v>1.3551459114440478</v>
      </c>
      <c r="O11" s="63">
        <v>1.4024495050875145</v>
      </c>
      <c r="P11" s="98">
        <v>2.3985851265486358</v>
      </c>
      <c r="Q11" s="99">
        <v>2.4012746401973697</v>
      </c>
      <c r="R11" s="100">
        <v>2.4322453826045236</v>
      </c>
      <c r="S11" s="58">
        <v>7.049643675742312E-2</v>
      </c>
      <c r="T11" s="59">
        <v>6.5938060656827668E-2</v>
      </c>
      <c r="U11" s="60">
        <v>5.4736996639906582E-2</v>
      </c>
      <c r="V11" s="38">
        <v>7425283</v>
      </c>
      <c r="W11" s="39">
        <v>7127079</v>
      </c>
      <c r="X11" s="40">
        <v>3997409</v>
      </c>
      <c r="Y11" s="58">
        <v>3.7831286785388123</v>
      </c>
      <c r="Z11" s="59">
        <v>3.3110828307980693</v>
      </c>
      <c r="AA11" s="60">
        <v>3.3564695471520327</v>
      </c>
      <c r="AB11" s="58">
        <v>0.88200680647498786</v>
      </c>
      <c r="AC11" s="59">
        <v>0.88810086784515496</v>
      </c>
      <c r="AD11" s="60">
        <v>0.88706925422371452</v>
      </c>
      <c r="AE11" s="38">
        <v>6106521</v>
      </c>
      <c r="AF11" s="39">
        <v>5912225</v>
      </c>
      <c r="AG11" s="40">
        <v>2280157</v>
      </c>
      <c r="AH11" s="38">
        <v>6670693</v>
      </c>
      <c r="AI11" s="39">
        <v>6719388</v>
      </c>
      <c r="AJ11" s="40">
        <v>3387014</v>
      </c>
      <c r="AK11" s="58">
        <v>0.66413337261786176</v>
      </c>
      <c r="AL11" s="59">
        <v>0.67365141251670879</v>
      </c>
      <c r="AM11" s="60">
        <v>0.68202453721781153</v>
      </c>
      <c r="AN11" s="58">
        <v>0.71469471071450652</v>
      </c>
      <c r="AO11" s="59">
        <v>0.72291092500298815</v>
      </c>
      <c r="AP11" s="60">
        <v>0.73064213436127856</v>
      </c>
      <c r="AQ11" s="58">
        <v>0.13890356366096018</v>
      </c>
      <c r="AR11" s="59">
        <v>0.13801799207469456</v>
      </c>
      <c r="AS11" s="60">
        <v>0.13825634505507989</v>
      </c>
      <c r="AT11" s="58">
        <v>9.4732223766002863E-2</v>
      </c>
      <c r="AU11" s="59">
        <v>9.2360992680596124E-2</v>
      </c>
      <c r="AV11" s="60">
        <v>9.4167720693283996E-2</v>
      </c>
      <c r="AW11" s="58">
        <v>6.4159836285369407E-2</v>
      </c>
      <c r="AX11" s="59">
        <v>6.3293654648911624E-2</v>
      </c>
      <c r="AY11" s="60">
        <v>6.4354199957079458E-2</v>
      </c>
      <c r="AZ11" s="58">
        <v>0.42501000052461768</v>
      </c>
      <c r="BA11" s="59">
        <v>0.42710527626381989</v>
      </c>
      <c r="BB11" s="60">
        <v>0.40533160884604852</v>
      </c>
      <c r="BC11" s="58">
        <v>0.77298004161616596</v>
      </c>
      <c r="BD11" s="59">
        <v>0.78092404078891497</v>
      </c>
      <c r="BE11" s="60">
        <v>0.77487010298037284</v>
      </c>
      <c r="BF11" s="38">
        <v>5803387.4581430741</v>
      </c>
      <c r="BG11" s="39">
        <v>5932210.3941361643</v>
      </c>
      <c r="BH11" s="40">
        <v>5966740.6176470593</v>
      </c>
      <c r="BI11" s="58">
        <v>6.6878539764543263E-2</v>
      </c>
      <c r="BJ11" s="59">
        <v>7.6489854917074107E-2</v>
      </c>
      <c r="BK11" s="60">
        <v>7.7198732457245081E-2</v>
      </c>
      <c r="BL11" s="58">
        <v>0.13291042002899742</v>
      </c>
      <c r="BM11" s="59">
        <v>0.13880962551815773</v>
      </c>
      <c r="BN11" s="60">
        <v>0.14478165032196325</v>
      </c>
      <c r="BO11" s="58">
        <v>1.3900297061262739E-3</v>
      </c>
      <c r="BP11" s="59">
        <v>1.3416755178854252E-3</v>
      </c>
      <c r="BQ11" s="60">
        <v>1.2908763829713719E-3</v>
      </c>
      <c r="BR11" s="58">
        <v>0.98346826584649127</v>
      </c>
      <c r="BS11" s="59">
        <v>0.98680168244506383</v>
      </c>
      <c r="BT11" s="60">
        <v>0.98526805567179587</v>
      </c>
      <c r="BU11" s="38">
        <v>136855244</v>
      </c>
      <c r="BV11" s="39">
        <v>140562878</v>
      </c>
      <c r="BW11" s="40">
        <v>142731616</v>
      </c>
      <c r="BX11" s="58">
        <v>0.18471222220111611</v>
      </c>
      <c r="BY11" s="59">
        <v>0.18025652807306874</v>
      </c>
      <c r="BZ11" s="60">
        <v>0.22397856378982342</v>
      </c>
      <c r="CA11" s="38">
        <v>126169019</v>
      </c>
      <c r="CB11" s="39">
        <v>128728935</v>
      </c>
      <c r="CC11" s="40">
        <v>130867236</v>
      </c>
      <c r="CD11" s="38">
        <v>113534062</v>
      </c>
      <c r="CE11" s="39">
        <v>123247340.5</v>
      </c>
      <c r="CF11" s="40">
        <v>121414638</v>
      </c>
      <c r="CG11" s="58">
        <v>2.4736969958980888</v>
      </c>
      <c r="CH11" s="59">
        <v>2.1623340042924664</v>
      </c>
      <c r="CI11" s="60">
        <v>2.2443187965512932</v>
      </c>
      <c r="CJ11" s="98">
        <v>2.5905466027256017</v>
      </c>
      <c r="CK11" s="99">
        <v>2.5263976197568101</v>
      </c>
      <c r="CL11" s="100">
        <v>2.5410421458855641</v>
      </c>
      <c r="CM11" s="58">
        <v>1.0019651343275928</v>
      </c>
      <c r="CN11" s="59">
        <v>1.0247916958795722</v>
      </c>
      <c r="CO11" s="60">
        <v>1.026458113902196</v>
      </c>
      <c r="CP11" s="58">
        <v>0.82127731057707754</v>
      </c>
      <c r="CQ11" s="59">
        <v>0.80845044266078991</v>
      </c>
      <c r="CR11" s="60">
        <v>0.81214486205831726</v>
      </c>
      <c r="CS11" s="58">
        <v>0.74642576915523517</v>
      </c>
      <c r="CT11" s="59">
        <v>0.73006621019851392</v>
      </c>
      <c r="CU11" s="60">
        <v>0.73363328078893297</v>
      </c>
      <c r="CV11" s="38">
        <v>582300</v>
      </c>
      <c r="CW11" s="39">
        <v>631106.5</v>
      </c>
      <c r="CX11" s="40">
        <v>584818</v>
      </c>
      <c r="CY11" s="98">
        <v>1.338487596449691</v>
      </c>
      <c r="CZ11" s="99">
        <v>1.3414512637458307</v>
      </c>
      <c r="DA11" s="100">
        <v>1.3128932539914693</v>
      </c>
      <c r="DB11" s="98">
        <v>1.255455756597839</v>
      </c>
      <c r="DC11" s="99">
        <v>1.4248020189485429</v>
      </c>
      <c r="DD11" s="100">
        <v>1.398991536023567</v>
      </c>
      <c r="DE11" s="58">
        <v>0.71831604829425211</v>
      </c>
      <c r="DF11" s="59">
        <v>0.71955565812607514</v>
      </c>
      <c r="DG11" s="60">
        <v>0.71302784855231494</v>
      </c>
      <c r="DH11" s="58">
        <v>1.5149805648385462E-2</v>
      </c>
      <c r="DI11" s="59">
        <v>1.1112108683998381E-2</v>
      </c>
      <c r="DJ11" s="60">
        <v>5.2342280115964222E-3</v>
      </c>
    </row>
    <row r="12" spans="1:114" x14ac:dyDescent="0.4">
      <c r="A12" s="56" t="s">
        <v>6</v>
      </c>
      <c r="B12" s="194" t="s">
        <v>129</v>
      </c>
      <c r="C12" s="10" t="s">
        <v>175</v>
      </c>
      <c r="D12" s="65">
        <v>409</v>
      </c>
      <c r="E12" s="66">
        <v>417</v>
      </c>
      <c r="F12" s="67">
        <v>420</v>
      </c>
      <c r="G12" s="65">
        <v>409</v>
      </c>
      <c r="H12" s="66">
        <v>417</v>
      </c>
      <c r="I12" s="67">
        <v>420</v>
      </c>
      <c r="J12" s="65">
        <v>409</v>
      </c>
      <c r="K12" s="66">
        <v>417</v>
      </c>
      <c r="L12" s="67">
        <v>420</v>
      </c>
      <c r="M12" s="68">
        <v>409</v>
      </c>
      <c r="N12" s="69">
        <v>417</v>
      </c>
      <c r="O12" s="70">
        <v>420</v>
      </c>
      <c r="P12" s="65">
        <v>409</v>
      </c>
      <c r="Q12" s="66">
        <v>417</v>
      </c>
      <c r="R12" s="67">
        <v>420</v>
      </c>
      <c r="S12" s="65">
        <v>409</v>
      </c>
      <c r="T12" s="66">
        <v>417</v>
      </c>
      <c r="U12" s="67">
        <v>420</v>
      </c>
      <c r="V12" s="65">
        <v>409</v>
      </c>
      <c r="W12" s="66">
        <v>417</v>
      </c>
      <c r="X12" s="67">
        <v>420</v>
      </c>
      <c r="Y12" s="65">
        <v>409</v>
      </c>
      <c r="Z12" s="66">
        <v>417</v>
      </c>
      <c r="AA12" s="67">
        <v>420</v>
      </c>
      <c r="AB12" s="65">
        <v>409</v>
      </c>
      <c r="AC12" s="66">
        <v>417</v>
      </c>
      <c r="AD12" s="67">
        <v>420</v>
      </c>
      <c r="AE12" s="65">
        <v>409</v>
      </c>
      <c r="AF12" s="66">
        <v>417</v>
      </c>
      <c r="AG12" s="67">
        <v>420</v>
      </c>
      <c r="AH12" s="65">
        <v>409</v>
      </c>
      <c r="AI12" s="66">
        <v>417</v>
      </c>
      <c r="AJ12" s="67">
        <v>420</v>
      </c>
      <c r="AK12" s="65">
        <v>409</v>
      </c>
      <c r="AL12" s="66">
        <v>417</v>
      </c>
      <c r="AM12" s="67">
        <v>420</v>
      </c>
      <c r="AN12" s="65">
        <v>409</v>
      </c>
      <c r="AO12" s="66">
        <v>417</v>
      </c>
      <c r="AP12" s="67">
        <v>420</v>
      </c>
      <c r="AQ12" s="65">
        <v>409</v>
      </c>
      <c r="AR12" s="66">
        <v>417</v>
      </c>
      <c r="AS12" s="67">
        <v>420</v>
      </c>
      <c r="AT12" s="65">
        <v>409</v>
      </c>
      <c r="AU12" s="66">
        <v>417</v>
      </c>
      <c r="AV12" s="67">
        <v>420</v>
      </c>
      <c r="AW12" s="65">
        <v>409</v>
      </c>
      <c r="AX12" s="66">
        <v>417</v>
      </c>
      <c r="AY12" s="67">
        <v>420</v>
      </c>
      <c r="AZ12" s="65">
        <v>409</v>
      </c>
      <c r="BA12" s="66">
        <v>417</v>
      </c>
      <c r="BB12" s="67">
        <v>420</v>
      </c>
      <c r="BC12" s="65">
        <v>409</v>
      </c>
      <c r="BD12" s="66">
        <v>417</v>
      </c>
      <c r="BE12" s="67">
        <v>420</v>
      </c>
      <c r="BF12" s="65">
        <v>409</v>
      </c>
      <c r="BG12" s="66">
        <v>417</v>
      </c>
      <c r="BH12" s="67">
        <v>420</v>
      </c>
      <c r="BI12" s="65">
        <v>409</v>
      </c>
      <c r="BJ12" s="66">
        <v>417</v>
      </c>
      <c r="BK12" s="67">
        <v>420</v>
      </c>
      <c r="BL12" s="65">
        <v>409</v>
      </c>
      <c r="BM12" s="66">
        <v>417</v>
      </c>
      <c r="BN12" s="67">
        <v>420</v>
      </c>
      <c r="BO12" s="65">
        <v>409</v>
      </c>
      <c r="BP12" s="66">
        <v>417</v>
      </c>
      <c r="BQ12" s="67">
        <v>420</v>
      </c>
      <c r="BR12" s="65">
        <v>409</v>
      </c>
      <c r="BS12" s="66">
        <v>417</v>
      </c>
      <c r="BT12" s="67">
        <v>420</v>
      </c>
      <c r="BU12" s="65">
        <v>409</v>
      </c>
      <c r="BV12" s="66">
        <v>417</v>
      </c>
      <c r="BW12" s="67">
        <v>420</v>
      </c>
      <c r="BX12" s="65">
        <v>409</v>
      </c>
      <c r="BY12" s="66">
        <v>417</v>
      </c>
      <c r="BZ12" s="67">
        <v>420</v>
      </c>
      <c r="CA12" s="65">
        <v>409</v>
      </c>
      <c r="CB12" s="66">
        <v>417</v>
      </c>
      <c r="CC12" s="67">
        <v>420</v>
      </c>
      <c r="CD12" s="65">
        <v>409</v>
      </c>
      <c r="CE12" s="66">
        <v>417</v>
      </c>
      <c r="CF12" s="67">
        <v>420</v>
      </c>
      <c r="CG12" s="65">
        <v>409</v>
      </c>
      <c r="CH12" s="66">
        <v>417</v>
      </c>
      <c r="CI12" s="67">
        <v>420</v>
      </c>
      <c r="CJ12" s="65">
        <v>409</v>
      </c>
      <c r="CK12" s="66">
        <v>417</v>
      </c>
      <c r="CL12" s="67">
        <v>420</v>
      </c>
      <c r="CM12" s="65">
        <v>409</v>
      </c>
      <c r="CN12" s="66">
        <v>417</v>
      </c>
      <c r="CO12" s="67">
        <v>420</v>
      </c>
      <c r="CP12" s="65">
        <v>409</v>
      </c>
      <c r="CQ12" s="66">
        <v>417</v>
      </c>
      <c r="CR12" s="67">
        <v>420</v>
      </c>
      <c r="CS12" s="65">
        <v>409</v>
      </c>
      <c r="CT12" s="66">
        <v>417</v>
      </c>
      <c r="CU12" s="67">
        <v>420</v>
      </c>
      <c r="CV12" s="65">
        <v>409</v>
      </c>
      <c r="CW12" s="66">
        <v>417</v>
      </c>
      <c r="CX12" s="67">
        <v>420</v>
      </c>
      <c r="CY12" s="65">
        <v>409</v>
      </c>
      <c r="CZ12" s="66">
        <v>417</v>
      </c>
      <c r="DA12" s="67">
        <v>420</v>
      </c>
      <c r="DB12" s="65">
        <v>409</v>
      </c>
      <c r="DC12" s="66">
        <v>417</v>
      </c>
      <c r="DD12" s="67">
        <v>420</v>
      </c>
      <c r="DE12" s="65">
        <v>409</v>
      </c>
      <c r="DF12" s="66">
        <v>417</v>
      </c>
      <c r="DG12" s="67">
        <v>420</v>
      </c>
      <c r="DH12" s="65">
        <v>409</v>
      </c>
      <c r="DI12" s="66">
        <v>417</v>
      </c>
      <c r="DJ12" s="67">
        <v>420</v>
      </c>
    </row>
    <row r="13" spans="1:114" x14ac:dyDescent="0.4">
      <c r="A13" s="56"/>
      <c r="B13" s="198"/>
      <c r="C13" s="7" t="s">
        <v>86</v>
      </c>
      <c r="D13" s="32">
        <v>4.7735661316841718E-2</v>
      </c>
      <c r="E13" s="33">
        <v>3.3077621015646638E-2</v>
      </c>
      <c r="F13" s="34">
        <v>1.7543740901873439E-2</v>
      </c>
      <c r="G13" s="32">
        <v>5.1646149801364241E-2</v>
      </c>
      <c r="H13" s="33">
        <v>3.6096229441585095E-2</v>
      </c>
      <c r="I13" s="34">
        <v>2.1035549948011666E-2</v>
      </c>
      <c r="J13" s="32">
        <v>0.49482764489163128</v>
      </c>
      <c r="K13" s="33">
        <v>0.4841453445094811</v>
      </c>
      <c r="L13" s="34">
        <v>0.64276022073492578</v>
      </c>
      <c r="M13" s="111">
        <v>2.7588360226622837</v>
      </c>
      <c r="N13" s="112">
        <v>3.4269288715126405</v>
      </c>
      <c r="O13" s="113">
        <v>4.0991686265576002</v>
      </c>
      <c r="P13" s="98">
        <v>4.3488116516204069</v>
      </c>
      <c r="Q13" s="99">
        <v>3.887129155983712</v>
      </c>
      <c r="R13" s="100">
        <v>4.076015384387266</v>
      </c>
      <c r="S13" s="32">
        <v>0.10992808516086815</v>
      </c>
      <c r="T13" s="33">
        <v>9.2679937543668642E-2</v>
      </c>
      <c r="U13" s="34">
        <v>8.4063262618267007E-2</v>
      </c>
      <c r="V13" s="35">
        <v>18564070.435207825</v>
      </c>
      <c r="W13" s="36">
        <v>11545796.026378896</v>
      </c>
      <c r="X13" s="37">
        <v>5731740.9238095237</v>
      </c>
      <c r="Y13" s="32">
        <v>4.2524299444570612</v>
      </c>
      <c r="Z13" s="33">
        <v>4.1785488515894817</v>
      </c>
      <c r="AA13" s="34">
        <v>4.0647342883647664</v>
      </c>
      <c r="AB13" s="32">
        <v>0.79821675240843559</v>
      </c>
      <c r="AC13" s="33">
        <v>0.81068512273127824</v>
      </c>
      <c r="AD13" s="34">
        <v>0.82050997624218525</v>
      </c>
      <c r="AE13" s="35">
        <v>16878341.342298288</v>
      </c>
      <c r="AF13" s="36">
        <v>11914691.534772182</v>
      </c>
      <c r="AG13" s="37">
        <v>6370502.583333333</v>
      </c>
      <c r="AH13" s="35">
        <v>18261009.092909537</v>
      </c>
      <c r="AI13" s="36">
        <v>13002006.376498802</v>
      </c>
      <c r="AJ13" s="37">
        <v>7638452.1428571427</v>
      </c>
      <c r="AK13" s="32">
        <v>0.63734703707713036</v>
      </c>
      <c r="AL13" s="33">
        <v>0.65270814195603377</v>
      </c>
      <c r="AM13" s="34">
        <v>0.66684636695112298</v>
      </c>
      <c r="AN13" s="32">
        <v>0.66388715781238139</v>
      </c>
      <c r="AO13" s="33">
        <v>0.6792963639255678</v>
      </c>
      <c r="AP13" s="34">
        <v>0.69467677104226944</v>
      </c>
      <c r="AQ13" s="32">
        <v>0.15254321547500665</v>
      </c>
      <c r="AR13" s="33">
        <v>0.1532341335864123</v>
      </c>
      <c r="AS13" s="34">
        <v>0.15206690330849723</v>
      </c>
      <c r="AT13" s="32">
        <v>9.0657317416504721E-2</v>
      </c>
      <c r="AU13" s="33">
        <v>9.1661757928389737E-2</v>
      </c>
      <c r="AV13" s="34">
        <v>9.2952698989424792E-2</v>
      </c>
      <c r="AW13" s="32">
        <v>7.5178430853149597E-2</v>
      </c>
      <c r="AX13" s="33">
        <v>7.3111409743352743E-2</v>
      </c>
      <c r="AY13" s="34">
        <v>7.4999020904668964E-2</v>
      </c>
      <c r="AZ13" s="32">
        <v>0.29209458393572429</v>
      </c>
      <c r="BA13" s="33">
        <v>0.29149004740702728</v>
      </c>
      <c r="BB13" s="34">
        <v>0.29710316613816623</v>
      </c>
      <c r="BC13" s="32">
        <v>0.72688065573535787</v>
      </c>
      <c r="BD13" s="33">
        <v>0.72789345183278353</v>
      </c>
      <c r="BE13" s="34">
        <v>0.70881563549622917</v>
      </c>
      <c r="BF13" s="35">
        <v>5097437.7063937355</v>
      </c>
      <c r="BG13" s="36">
        <v>5154660.494700985</v>
      </c>
      <c r="BH13" s="37">
        <v>5208594.974149284</v>
      </c>
      <c r="BI13" s="32">
        <v>0.13452612355767321</v>
      </c>
      <c r="BJ13" s="33">
        <v>0.14633260614741281</v>
      </c>
      <c r="BK13" s="34">
        <v>0.15880946802979115</v>
      </c>
      <c r="BL13" s="32">
        <v>0.30626036455647537</v>
      </c>
      <c r="BM13" s="33">
        <v>0.32066859017344701</v>
      </c>
      <c r="BN13" s="34">
        <v>0.34811499428062492</v>
      </c>
      <c r="BO13" s="32">
        <v>3.8634752474467214E-3</v>
      </c>
      <c r="BP13" s="33">
        <v>3.8224985958587288E-3</v>
      </c>
      <c r="BQ13" s="34">
        <v>3.8942916846739285E-3</v>
      </c>
      <c r="BR13" s="32">
        <v>0.98347611680695224</v>
      </c>
      <c r="BS13" s="33">
        <v>0.98340500039671452</v>
      </c>
      <c r="BT13" s="34">
        <v>0.98333611326960713</v>
      </c>
      <c r="BU13" s="35">
        <v>306547879.31295842</v>
      </c>
      <c r="BV13" s="36">
        <v>287892460.58752996</v>
      </c>
      <c r="BW13" s="37">
        <v>286020700.84523809</v>
      </c>
      <c r="BX13" s="32">
        <v>0.49965996888627279</v>
      </c>
      <c r="BY13" s="33">
        <v>0.48974963649909914</v>
      </c>
      <c r="BZ13" s="34">
        <v>0.64903756557520942</v>
      </c>
      <c r="CA13" s="35">
        <v>223425823.03178483</v>
      </c>
      <c r="CB13" s="36">
        <v>214539529.9232614</v>
      </c>
      <c r="CC13" s="37">
        <v>220239091.76190478</v>
      </c>
      <c r="CD13" s="38">
        <v>223228105.75061125</v>
      </c>
      <c r="CE13" s="39">
        <v>214373058.87769786</v>
      </c>
      <c r="CF13" s="40">
        <v>217162758.77142859</v>
      </c>
      <c r="CG13" s="32">
        <v>2.721500436144427</v>
      </c>
      <c r="CH13" s="33">
        <v>2.629724539324978</v>
      </c>
      <c r="CI13" s="34">
        <v>2.7999373356788979</v>
      </c>
      <c r="CJ13" s="98">
        <v>4.838260602173893</v>
      </c>
      <c r="CK13" s="99">
        <v>4.2432914029073014</v>
      </c>
      <c r="CL13" s="100">
        <v>4.4050377221263952</v>
      </c>
      <c r="CM13" s="32">
        <v>0.93691196961018253</v>
      </c>
      <c r="CN13" s="33">
        <v>0.96717653405052195</v>
      </c>
      <c r="CO13" s="34">
        <v>0.99136102577396645</v>
      </c>
      <c r="CP13" s="32">
        <v>0.80185408758191046</v>
      </c>
      <c r="CQ13" s="33">
        <v>0.79108529789420101</v>
      </c>
      <c r="CR13" s="34">
        <v>0.78180080706128807</v>
      </c>
      <c r="CS13" s="32">
        <v>0.76009531414331755</v>
      </c>
      <c r="CT13" s="33">
        <v>0.74618436031377</v>
      </c>
      <c r="CU13" s="34">
        <v>0.73468063140274897</v>
      </c>
      <c r="CV13" s="35">
        <v>1382667.750611247</v>
      </c>
      <c r="CW13" s="36">
        <v>1087314.8417266188</v>
      </c>
      <c r="CX13" s="37">
        <v>1267949.5595238095</v>
      </c>
      <c r="CY13" s="98">
        <v>1.2686423817145829</v>
      </c>
      <c r="CZ13" s="99">
        <v>1.2450966906227232</v>
      </c>
      <c r="DA13" s="100">
        <v>1.2428472723600379</v>
      </c>
      <c r="DB13" s="98">
        <v>2.0161043339562679</v>
      </c>
      <c r="DC13" s="99">
        <v>2.2954374961578656</v>
      </c>
      <c r="DD13" s="100">
        <v>1.9656062189744736</v>
      </c>
      <c r="DE13" s="32">
        <v>0.70353568133554933</v>
      </c>
      <c r="DF13" s="33">
        <v>0.70328201130961165</v>
      </c>
      <c r="DG13" s="34">
        <v>0.70216791959437286</v>
      </c>
      <c r="DH13" s="32">
        <v>2.2685783514684078E-2</v>
      </c>
      <c r="DI13" s="33">
        <v>1.6472007200409301E-2</v>
      </c>
      <c r="DJ13" s="34">
        <v>9.5963820916741358E-3</v>
      </c>
    </row>
    <row r="14" spans="1:114" x14ac:dyDescent="0.4">
      <c r="A14" s="56" t="s">
        <v>6</v>
      </c>
      <c r="B14" s="199"/>
      <c r="C14" s="9" t="s">
        <v>87</v>
      </c>
      <c r="D14" s="58">
        <v>4.2395543043192978E-2</v>
      </c>
      <c r="E14" s="59">
        <v>2.8329064916003042E-2</v>
      </c>
      <c r="F14" s="60">
        <v>9.3697086982286511E-3</v>
      </c>
      <c r="G14" s="58">
        <v>4.8018850621208538E-2</v>
      </c>
      <c r="H14" s="59">
        <v>3.3472662848143868E-2</v>
      </c>
      <c r="I14" s="60">
        <v>1.334493461102625E-2</v>
      </c>
      <c r="J14" s="58">
        <v>0.10363351463197253</v>
      </c>
      <c r="K14" s="59">
        <v>7.5628122338100734E-2</v>
      </c>
      <c r="L14" s="60">
        <v>7.9434622826597301E-2</v>
      </c>
      <c r="M14" s="61">
        <v>0.49553334916604247</v>
      </c>
      <c r="N14" s="62">
        <v>0.29206102056037875</v>
      </c>
      <c r="O14" s="63">
        <v>0.27489759965548088</v>
      </c>
      <c r="P14" s="98">
        <v>2.4080623916331718</v>
      </c>
      <c r="Q14" s="99">
        <v>2.4601641964465739</v>
      </c>
      <c r="R14" s="100">
        <v>2.5730517648889917</v>
      </c>
      <c r="S14" s="58">
        <v>9.2620073880455234E-2</v>
      </c>
      <c r="T14" s="59">
        <v>7.7124246903599383E-2</v>
      </c>
      <c r="U14" s="60">
        <v>6.6413011449542841E-2</v>
      </c>
      <c r="V14" s="38">
        <v>6917982</v>
      </c>
      <c r="W14" s="39">
        <v>5623073</v>
      </c>
      <c r="X14" s="40">
        <v>1439891</v>
      </c>
      <c r="Y14" s="58">
        <v>5.6298134341405879</v>
      </c>
      <c r="Z14" s="59">
        <v>4.3242928955011637</v>
      </c>
      <c r="AA14" s="60">
        <v>4.27424082310114</v>
      </c>
      <c r="AB14" s="58">
        <v>0.86701459608468923</v>
      </c>
      <c r="AC14" s="59">
        <v>0.8731249829610106</v>
      </c>
      <c r="AD14" s="60">
        <v>0.87771276250413255</v>
      </c>
      <c r="AE14" s="38">
        <v>5974694</v>
      </c>
      <c r="AF14" s="39">
        <v>4753568</v>
      </c>
      <c r="AG14" s="40">
        <v>1228268.5</v>
      </c>
      <c r="AH14" s="38">
        <v>6917982</v>
      </c>
      <c r="AI14" s="39">
        <v>5415840</v>
      </c>
      <c r="AJ14" s="40">
        <v>2081568.5</v>
      </c>
      <c r="AK14" s="58">
        <v>0.67928076590516806</v>
      </c>
      <c r="AL14" s="59">
        <v>0.69498467166941236</v>
      </c>
      <c r="AM14" s="60">
        <v>0.71025691412208802</v>
      </c>
      <c r="AN14" s="58">
        <v>0.70328957972425976</v>
      </c>
      <c r="AO14" s="59">
        <v>0.71785464442448199</v>
      </c>
      <c r="AP14" s="60">
        <v>0.73061231416307926</v>
      </c>
      <c r="AQ14" s="58">
        <v>0.13951147188566565</v>
      </c>
      <c r="AR14" s="59">
        <v>0.13770385163798199</v>
      </c>
      <c r="AS14" s="60">
        <v>0.13486478213168418</v>
      </c>
      <c r="AT14" s="58">
        <v>7.3566399328362078E-2</v>
      </c>
      <c r="AU14" s="59">
        <v>7.0950908441521715E-2</v>
      </c>
      <c r="AV14" s="60">
        <v>7.1479747500279148E-2</v>
      </c>
      <c r="AW14" s="58">
        <v>5.9725657491382998E-2</v>
      </c>
      <c r="AX14" s="59">
        <v>5.9145801009316712E-2</v>
      </c>
      <c r="AY14" s="60">
        <v>6.1494161930672642E-2</v>
      </c>
      <c r="AZ14" s="58">
        <v>0.32890568716767776</v>
      </c>
      <c r="BA14" s="59">
        <v>0.32782691994407931</v>
      </c>
      <c r="BB14" s="60">
        <v>0.3321993972625793</v>
      </c>
      <c r="BC14" s="58">
        <v>0.88697696389736824</v>
      </c>
      <c r="BD14" s="59">
        <v>0.9254079739023694</v>
      </c>
      <c r="BE14" s="60">
        <v>0.92076031877197306</v>
      </c>
      <c r="BF14" s="38">
        <v>5233042.5757575752</v>
      </c>
      <c r="BG14" s="39">
        <v>5390856.8104575165</v>
      </c>
      <c r="BH14" s="40">
        <v>5375831.2192891166</v>
      </c>
      <c r="BI14" s="58">
        <v>3.6787901871729818E-2</v>
      </c>
      <c r="BJ14" s="59">
        <v>3.0621633482721355E-2</v>
      </c>
      <c r="BK14" s="60">
        <v>2.8866017986679222E-2</v>
      </c>
      <c r="BL14" s="58">
        <v>6.7060072296100948E-2</v>
      </c>
      <c r="BM14" s="59">
        <v>5.4181853481222057E-2</v>
      </c>
      <c r="BN14" s="60">
        <v>5.2023734082332906E-2</v>
      </c>
      <c r="BO14" s="58">
        <v>4.1947075630174326E-4</v>
      </c>
      <c r="BP14" s="59">
        <v>3.3030829600064134E-4</v>
      </c>
      <c r="BQ14" s="60">
        <v>4.544351976101909E-4</v>
      </c>
      <c r="BR14" s="58">
        <v>0.98959314225978423</v>
      </c>
      <c r="BS14" s="59">
        <v>0.99064971362492726</v>
      </c>
      <c r="BT14" s="60">
        <v>0.9903388846106409</v>
      </c>
      <c r="BU14" s="38">
        <v>67467040</v>
      </c>
      <c r="BV14" s="39">
        <v>75343245</v>
      </c>
      <c r="BW14" s="40">
        <v>78067839.5</v>
      </c>
      <c r="BX14" s="58">
        <v>0.10363351463197253</v>
      </c>
      <c r="BY14" s="59">
        <v>7.5628122338100734E-2</v>
      </c>
      <c r="BZ14" s="60">
        <v>7.9434622826597301E-2</v>
      </c>
      <c r="CA14" s="38">
        <v>86844958</v>
      </c>
      <c r="CB14" s="39">
        <v>91367596</v>
      </c>
      <c r="CC14" s="40">
        <v>93110148.5</v>
      </c>
      <c r="CD14" s="38">
        <v>84642170</v>
      </c>
      <c r="CE14" s="39">
        <v>89836598</v>
      </c>
      <c r="CF14" s="40">
        <v>92280287</v>
      </c>
      <c r="CG14" s="58">
        <v>4.2720244175582387</v>
      </c>
      <c r="CH14" s="59">
        <v>3.1301345777470932</v>
      </c>
      <c r="CI14" s="60">
        <v>3.1768661254187327</v>
      </c>
      <c r="CJ14" s="98">
        <v>2.7166651555094501</v>
      </c>
      <c r="CK14" s="99">
        <v>2.715394988692668</v>
      </c>
      <c r="CL14" s="100">
        <v>2.7882114225748178</v>
      </c>
      <c r="CM14" s="58">
        <v>0.93182767144162038</v>
      </c>
      <c r="CN14" s="59">
        <v>0.92639014041456869</v>
      </c>
      <c r="CO14" s="60">
        <v>0.92407499111609814</v>
      </c>
      <c r="CP14" s="58">
        <v>0.90969473954131563</v>
      </c>
      <c r="CQ14" s="59">
        <v>0.90589028021464568</v>
      </c>
      <c r="CR14" s="60">
        <v>0.90330854699391772</v>
      </c>
      <c r="CS14" s="58">
        <v>0.878945871321689</v>
      </c>
      <c r="CT14" s="59">
        <v>0.87642482231961749</v>
      </c>
      <c r="CU14" s="60">
        <v>0.87839753233086304</v>
      </c>
      <c r="CV14" s="38">
        <v>444566</v>
      </c>
      <c r="CW14" s="39">
        <v>266354</v>
      </c>
      <c r="CX14" s="40">
        <v>276409</v>
      </c>
      <c r="CY14" s="98">
        <v>0.20881889841175799</v>
      </c>
      <c r="CZ14" s="99">
        <v>0.30607463841101917</v>
      </c>
      <c r="DA14" s="100">
        <v>0.21639659898947347</v>
      </c>
      <c r="DB14" s="98">
        <v>1.0498028450052952</v>
      </c>
      <c r="DC14" s="99">
        <v>1.3577760046567526</v>
      </c>
      <c r="DD14" s="100">
        <v>1.3328563684658628</v>
      </c>
      <c r="DE14" s="58">
        <v>0.74175442228252841</v>
      </c>
      <c r="DF14" s="59">
        <v>0.74578066680975141</v>
      </c>
      <c r="DG14" s="60">
        <v>0.74502946595032915</v>
      </c>
      <c r="DH14" s="58">
        <v>2.3471606615018389E-2</v>
      </c>
      <c r="DI14" s="59">
        <v>1.9792310294301188E-2</v>
      </c>
      <c r="DJ14" s="60">
        <v>7.0245746938228989E-3</v>
      </c>
    </row>
    <row r="15" spans="1:114" x14ac:dyDescent="0.4">
      <c r="A15" s="56" t="s">
        <v>7</v>
      </c>
      <c r="B15" s="194" t="s">
        <v>130</v>
      </c>
      <c r="C15" s="10" t="s">
        <v>175</v>
      </c>
      <c r="D15" s="65">
        <v>270</v>
      </c>
      <c r="E15" s="66">
        <v>274</v>
      </c>
      <c r="F15" s="67">
        <v>278</v>
      </c>
      <c r="G15" s="65">
        <v>270</v>
      </c>
      <c r="H15" s="66">
        <v>274</v>
      </c>
      <c r="I15" s="67">
        <v>278</v>
      </c>
      <c r="J15" s="65">
        <v>270</v>
      </c>
      <c r="K15" s="66">
        <v>274</v>
      </c>
      <c r="L15" s="67">
        <v>278</v>
      </c>
      <c r="M15" s="68">
        <v>270</v>
      </c>
      <c r="N15" s="69">
        <v>274</v>
      </c>
      <c r="O15" s="70">
        <v>278</v>
      </c>
      <c r="P15" s="65">
        <v>270</v>
      </c>
      <c r="Q15" s="66">
        <v>274</v>
      </c>
      <c r="R15" s="67">
        <v>278</v>
      </c>
      <c r="S15" s="65">
        <v>270</v>
      </c>
      <c r="T15" s="66">
        <v>274</v>
      </c>
      <c r="U15" s="67">
        <v>278</v>
      </c>
      <c r="V15" s="65">
        <v>270</v>
      </c>
      <c r="W15" s="66">
        <v>274</v>
      </c>
      <c r="X15" s="67">
        <v>278</v>
      </c>
      <c r="Y15" s="65">
        <v>270</v>
      </c>
      <c r="Z15" s="66">
        <v>274</v>
      </c>
      <c r="AA15" s="67">
        <v>278</v>
      </c>
      <c r="AB15" s="65">
        <v>270</v>
      </c>
      <c r="AC15" s="66">
        <v>274</v>
      </c>
      <c r="AD15" s="67">
        <v>278</v>
      </c>
      <c r="AE15" s="65">
        <v>270</v>
      </c>
      <c r="AF15" s="66">
        <v>274</v>
      </c>
      <c r="AG15" s="67">
        <v>278</v>
      </c>
      <c r="AH15" s="65">
        <v>270</v>
      </c>
      <c r="AI15" s="66">
        <v>274</v>
      </c>
      <c r="AJ15" s="67">
        <v>278</v>
      </c>
      <c r="AK15" s="65">
        <v>270</v>
      </c>
      <c r="AL15" s="66">
        <v>274</v>
      </c>
      <c r="AM15" s="67">
        <v>278</v>
      </c>
      <c r="AN15" s="65">
        <v>270</v>
      </c>
      <c r="AO15" s="66">
        <v>274</v>
      </c>
      <c r="AP15" s="67">
        <v>278</v>
      </c>
      <c r="AQ15" s="65">
        <v>270</v>
      </c>
      <c r="AR15" s="66">
        <v>274</v>
      </c>
      <c r="AS15" s="67">
        <v>278</v>
      </c>
      <c r="AT15" s="65">
        <v>270</v>
      </c>
      <c r="AU15" s="66">
        <v>274</v>
      </c>
      <c r="AV15" s="67">
        <v>278</v>
      </c>
      <c r="AW15" s="65">
        <v>270</v>
      </c>
      <c r="AX15" s="66">
        <v>274</v>
      </c>
      <c r="AY15" s="67">
        <v>278</v>
      </c>
      <c r="AZ15" s="65">
        <v>270</v>
      </c>
      <c r="BA15" s="66">
        <v>274</v>
      </c>
      <c r="BB15" s="67">
        <v>278</v>
      </c>
      <c r="BC15" s="65">
        <v>270</v>
      </c>
      <c r="BD15" s="66">
        <v>274</v>
      </c>
      <c r="BE15" s="67">
        <v>278</v>
      </c>
      <c r="BF15" s="65">
        <v>270</v>
      </c>
      <c r="BG15" s="66">
        <v>274</v>
      </c>
      <c r="BH15" s="67">
        <v>278</v>
      </c>
      <c r="BI15" s="65">
        <v>270</v>
      </c>
      <c r="BJ15" s="66">
        <v>274</v>
      </c>
      <c r="BK15" s="67">
        <v>278</v>
      </c>
      <c r="BL15" s="65">
        <v>270</v>
      </c>
      <c r="BM15" s="66">
        <v>274</v>
      </c>
      <c r="BN15" s="67">
        <v>278</v>
      </c>
      <c r="BO15" s="65">
        <v>270</v>
      </c>
      <c r="BP15" s="66">
        <v>274</v>
      </c>
      <c r="BQ15" s="67">
        <v>278</v>
      </c>
      <c r="BR15" s="65">
        <v>270</v>
      </c>
      <c r="BS15" s="66">
        <v>274</v>
      </c>
      <c r="BT15" s="67">
        <v>278</v>
      </c>
      <c r="BU15" s="65">
        <v>270</v>
      </c>
      <c r="BV15" s="66">
        <v>274</v>
      </c>
      <c r="BW15" s="67">
        <v>278</v>
      </c>
      <c r="BX15" s="65">
        <v>270</v>
      </c>
      <c r="BY15" s="66">
        <v>274</v>
      </c>
      <c r="BZ15" s="67">
        <v>278</v>
      </c>
      <c r="CA15" s="65">
        <v>270</v>
      </c>
      <c r="CB15" s="66">
        <v>274</v>
      </c>
      <c r="CC15" s="67">
        <v>278</v>
      </c>
      <c r="CD15" s="65">
        <v>270</v>
      </c>
      <c r="CE15" s="66">
        <v>274</v>
      </c>
      <c r="CF15" s="67">
        <v>278</v>
      </c>
      <c r="CG15" s="65">
        <v>270</v>
      </c>
      <c r="CH15" s="66">
        <v>274</v>
      </c>
      <c r="CI15" s="67">
        <v>278</v>
      </c>
      <c r="CJ15" s="65">
        <v>270</v>
      </c>
      <c r="CK15" s="66">
        <v>274</v>
      </c>
      <c r="CL15" s="67">
        <v>278</v>
      </c>
      <c r="CM15" s="65">
        <v>270</v>
      </c>
      <c r="CN15" s="66">
        <v>274</v>
      </c>
      <c r="CO15" s="67">
        <v>278</v>
      </c>
      <c r="CP15" s="65">
        <v>270</v>
      </c>
      <c r="CQ15" s="66">
        <v>274</v>
      </c>
      <c r="CR15" s="67">
        <v>278</v>
      </c>
      <c r="CS15" s="65">
        <v>270</v>
      </c>
      <c r="CT15" s="66">
        <v>274</v>
      </c>
      <c r="CU15" s="67">
        <v>278</v>
      </c>
      <c r="CV15" s="65">
        <v>270</v>
      </c>
      <c r="CW15" s="66">
        <v>274</v>
      </c>
      <c r="CX15" s="67">
        <v>278</v>
      </c>
      <c r="CY15" s="65">
        <v>270</v>
      </c>
      <c r="CZ15" s="66">
        <v>274</v>
      </c>
      <c r="DA15" s="67">
        <v>278</v>
      </c>
      <c r="DB15" s="65">
        <v>270</v>
      </c>
      <c r="DC15" s="66">
        <v>274</v>
      </c>
      <c r="DD15" s="67">
        <v>278</v>
      </c>
      <c r="DE15" s="65">
        <v>270</v>
      </c>
      <c r="DF15" s="66">
        <v>274</v>
      </c>
      <c r="DG15" s="67">
        <v>278</v>
      </c>
      <c r="DH15" s="65">
        <v>270</v>
      </c>
      <c r="DI15" s="66">
        <v>274</v>
      </c>
      <c r="DJ15" s="67">
        <v>278</v>
      </c>
    </row>
    <row r="16" spans="1:114" x14ac:dyDescent="0.4">
      <c r="A16" s="56"/>
      <c r="B16" s="198"/>
      <c r="C16" s="7" t="s">
        <v>86</v>
      </c>
      <c r="D16" s="32">
        <v>2.7936888733281588E-2</v>
      </c>
      <c r="E16" s="33">
        <v>1.8774815190833537E-2</v>
      </c>
      <c r="F16" s="34">
        <v>1.3269269062267873E-2</v>
      </c>
      <c r="G16" s="32">
        <v>3.0732571548885975E-2</v>
      </c>
      <c r="H16" s="33">
        <v>2.0704357475390296E-2</v>
      </c>
      <c r="I16" s="34">
        <v>1.5109671347381105E-2</v>
      </c>
      <c r="J16" s="32">
        <v>0.42436461842640316</v>
      </c>
      <c r="K16" s="33">
        <v>0.44276758268848093</v>
      </c>
      <c r="L16" s="34">
        <v>0.4800725435459644</v>
      </c>
      <c r="M16" s="111">
        <v>3.4965985912712099</v>
      </c>
      <c r="N16" s="112">
        <v>3.8902446203696259</v>
      </c>
      <c r="O16" s="113">
        <v>4.3985011146820918</v>
      </c>
      <c r="P16" s="98">
        <v>3.5650610187492746</v>
      </c>
      <c r="Q16" s="99">
        <v>3.5713332328431395</v>
      </c>
      <c r="R16" s="100">
        <v>3.7422078346256873</v>
      </c>
      <c r="S16" s="32">
        <v>8.1863786976401967E-2</v>
      </c>
      <c r="T16" s="33">
        <v>7.2467521632832266E-2</v>
      </c>
      <c r="U16" s="34">
        <v>6.5329093640122668E-2</v>
      </c>
      <c r="V16" s="35">
        <v>12273327.762962963</v>
      </c>
      <c r="W16" s="36">
        <v>9478888.1204379555</v>
      </c>
      <c r="X16" s="37">
        <v>6915392.0647482015</v>
      </c>
      <c r="Y16" s="32">
        <v>4.1192478969691999</v>
      </c>
      <c r="Z16" s="33">
        <v>3.9422197609959246</v>
      </c>
      <c r="AA16" s="34">
        <v>3.452480794820282</v>
      </c>
      <c r="AB16" s="32">
        <v>0.83326761328671783</v>
      </c>
      <c r="AC16" s="33">
        <v>0.8317106044797864</v>
      </c>
      <c r="AD16" s="34">
        <v>0.83052211453680269</v>
      </c>
      <c r="AE16" s="35">
        <v>11546030.055555556</v>
      </c>
      <c r="AF16" s="36">
        <v>7924017.4635036495</v>
      </c>
      <c r="AG16" s="37">
        <v>5657288.3129496407</v>
      </c>
      <c r="AH16" s="35">
        <v>12701457.137037037</v>
      </c>
      <c r="AI16" s="36">
        <v>8738391.7518248167</v>
      </c>
      <c r="AJ16" s="37">
        <v>6441934.8741007196</v>
      </c>
      <c r="AK16" s="32">
        <v>0.66531224835794545</v>
      </c>
      <c r="AL16" s="33">
        <v>0.67363066312195752</v>
      </c>
      <c r="AM16" s="34">
        <v>0.67828904979331428</v>
      </c>
      <c r="AN16" s="32">
        <v>0.69923239435744244</v>
      </c>
      <c r="AO16" s="33">
        <v>0.70706824356784959</v>
      </c>
      <c r="AP16" s="34">
        <v>0.71282127474824031</v>
      </c>
      <c r="AQ16" s="32">
        <v>0.15077923261152873</v>
      </c>
      <c r="AR16" s="33">
        <v>0.15137509952270684</v>
      </c>
      <c r="AS16" s="34">
        <v>0.15207935391365718</v>
      </c>
      <c r="AT16" s="32">
        <v>8.9268467715151428E-2</v>
      </c>
      <c r="AU16" s="33">
        <v>8.8991893906645317E-2</v>
      </c>
      <c r="AV16" s="34">
        <v>8.9306092857293698E-2</v>
      </c>
      <c r="AW16" s="32">
        <v>7.8172673511728602E-2</v>
      </c>
      <c r="AX16" s="33">
        <v>7.7000712123489773E-2</v>
      </c>
      <c r="AY16" s="34">
        <v>7.7183430482991838E-2</v>
      </c>
      <c r="AZ16" s="32">
        <v>0.42008895687207254</v>
      </c>
      <c r="BA16" s="33">
        <v>0.40489649640837755</v>
      </c>
      <c r="BB16" s="34">
        <v>0.40069603847039953</v>
      </c>
      <c r="BC16" s="32">
        <v>0.76920130797831376</v>
      </c>
      <c r="BD16" s="33">
        <v>0.78174924858804362</v>
      </c>
      <c r="BE16" s="34">
        <v>0.78388739637720395</v>
      </c>
      <c r="BF16" s="35">
        <v>5195948.193030268</v>
      </c>
      <c r="BG16" s="36">
        <v>5353013.1426102202</v>
      </c>
      <c r="BH16" s="37">
        <v>5383236.8444037056</v>
      </c>
      <c r="BI16" s="32">
        <v>0.13652567411252614</v>
      </c>
      <c r="BJ16" s="33">
        <v>0.13705841110042064</v>
      </c>
      <c r="BK16" s="34">
        <v>0.13906314689123378</v>
      </c>
      <c r="BL16" s="32">
        <v>0.2888873387774506</v>
      </c>
      <c r="BM16" s="33">
        <v>0.2843749036800739</v>
      </c>
      <c r="BN16" s="34">
        <v>0.2897635166480021</v>
      </c>
      <c r="BO16" s="32">
        <v>2.9311671697764374E-3</v>
      </c>
      <c r="BP16" s="33">
        <v>2.9453054659269069E-3</v>
      </c>
      <c r="BQ16" s="34">
        <v>2.7620015248760073E-3</v>
      </c>
      <c r="BR16" s="32">
        <v>0.98061614971186251</v>
      </c>
      <c r="BS16" s="33">
        <v>0.98137939643729866</v>
      </c>
      <c r="BT16" s="34">
        <v>0.98274903579878314</v>
      </c>
      <c r="BU16" s="35">
        <v>271088940.71111113</v>
      </c>
      <c r="BV16" s="36">
        <v>274059236.63503647</v>
      </c>
      <c r="BW16" s="37">
        <v>283216615.23741007</v>
      </c>
      <c r="BX16" s="32">
        <v>0.45932505399216178</v>
      </c>
      <c r="BY16" s="33">
        <v>0.47247587335412433</v>
      </c>
      <c r="BZ16" s="34">
        <v>0.53173948306768604</v>
      </c>
      <c r="CA16" s="35">
        <v>252066048.83703703</v>
      </c>
      <c r="CB16" s="36">
        <v>258360809.94160584</v>
      </c>
      <c r="CC16" s="37">
        <v>262185857.66546762</v>
      </c>
      <c r="CD16" s="38">
        <v>250103126.52962962</v>
      </c>
      <c r="CE16" s="39">
        <v>256805525.67883211</v>
      </c>
      <c r="CF16" s="40">
        <v>257544713.02877697</v>
      </c>
      <c r="CG16" s="32">
        <v>2.7687478736904794</v>
      </c>
      <c r="CH16" s="33">
        <v>2.6511743455413708</v>
      </c>
      <c r="CI16" s="34">
        <v>2.3154095133973871</v>
      </c>
      <c r="CJ16" s="98">
        <v>3.8474142703462042</v>
      </c>
      <c r="CK16" s="99">
        <v>3.8170715616935795</v>
      </c>
      <c r="CL16" s="100">
        <v>3.9704233356176384</v>
      </c>
      <c r="CM16" s="32">
        <v>0.98861549156783035</v>
      </c>
      <c r="CN16" s="33">
        <v>0.98978369728278914</v>
      </c>
      <c r="CO16" s="34">
        <v>0.98793302633522817</v>
      </c>
      <c r="CP16" s="32">
        <v>0.80022575060331325</v>
      </c>
      <c r="CQ16" s="33">
        <v>0.79483240807488142</v>
      </c>
      <c r="CR16" s="34">
        <v>0.78632750802951445</v>
      </c>
      <c r="CS16" s="32">
        <v>0.73357730663554688</v>
      </c>
      <c r="CT16" s="33">
        <v>0.73049759288359328</v>
      </c>
      <c r="CU16" s="34">
        <v>0.72187578962329058</v>
      </c>
      <c r="CV16" s="35">
        <v>1155427.0814814814</v>
      </c>
      <c r="CW16" s="36">
        <v>814374.28832116793</v>
      </c>
      <c r="CX16" s="37">
        <v>784646.56115107914</v>
      </c>
      <c r="CY16" s="98">
        <v>1.4477239831327509</v>
      </c>
      <c r="CZ16" s="99">
        <v>1.4175702480748593</v>
      </c>
      <c r="DA16" s="100">
        <v>1.4577555815303904</v>
      </c>
      <c r="DB16" s="98">
        <v>1.8428496092845639</v>
      </c>
      <c r="DC16" s="99">
        <v>1.9788781059345275</v>
      </c>
      <c r="DD16" s="100">
        <v>2.2258140675030127</v>
      </c>
      <c r="DE16" s="32">
        <v>0.71460786811211252</v>
      </c>
      <c r="DF16" s="33">
        <v>0.71380080740921803</v>
      </c>
      <c r="DG16" s="34">
        <v>0.71234069714215864</v>
      </c>
      <c r="DH16" s="32">
        <v>1.452394925191026E-2</v>
      </c>
      <c r="DI16" s="33">
        <v>9.9787509435944229E-3</v>
      </c>
      <c r="DJ16" s="34">
        <v>7.2514251288978227E-3</v>
      </c>
    </row>
    <row r="17" spans="1:114" x14ac:dyDescent="0.4">
      <c r="A17" s="56" t="s">
        <v>7</v>
      </c>
      <c r="B17" s="199"/>
      <c r="C17" s="9" t="s">
        <v>87</v>
      </c>
      <c r="D17" s="58">
        <v>2.291601536729701E-2</v>
      </c>
      <c r="E17" s="59">
        <v>1.4190370394707148E-2</v>
      </c>
      <c r="F17" s="60">
        <v>1.2569946837800956E-2</v>
      </c>
      <c r="G17" s="58">
        <v>2.7783117567513147E-2</v>
      </c>
      <c r="H17" s="59">
        <v>1.7259789643688052E-2</v>
      </c>
      <c r="I17" s="60">
        <v>1.424916835395099E-2</v>
      </c>
      <c r="J17" s="58">
        <v>8.7838286605035176E-2</v>
      </c>
      <c r="K17" s="59">
        <v>8.039699080287116E-2</v>
      </c>
      <c r="L17" s="60">
        <v>0.12286715511363877</v>
      </c>
      <c r="M17" s="61">
        <v>0.45079886797004254</v>
      </c>
      <c r="N17" s="62">
        <v>0.44698218224065167</v>
      </c>
      <c r="O17" s="63">
        <v>0.50142404890753856</v>
      </c>
      <c r="P17" s="98">
        <v>2.8033565506515421</v>
      </c>
      <c r="Q17" s="99">
        <v>2.8827714427923388</v>
      </c>
      <c r="R17" s="100">
        <v>2.9567073969783815</v>
      </c>
      <c r="S17" s="58">
        <v>7.7299464382756325E-2</v>
      </c>
      <c r="T17" s="59">
        <v>6.7570385607041525E-2</v>
      </c>
      <c r="U17" s="60">
        <v>6.4760984853217893E-2</v>
      </c>
      <c r="V17" s="38">
        <v>5780121.5</v>
      </c>
      <c r="W17" s="39">
        <v>3371930</v>
      </c>
      <c r="X17" s="40">
        <v>2943910.5</v>
      </c>
      <c r="Y17" s="58">
        <v>4.4821139644828065</v>
      </c>
      <c r="Z17" s="59">
        <v>4.1243063333016261</v>
      </c>
      <c r="AA17" s="60">
        <v>3.9848254880125591</v>
      </c>
      <c r="AB17" s="58">
        <v>0.86022867265043756</v>
      </c>
      <c r="AC17" s="59">
        <v>0.85451450685811459</v>
      </c>
      <c r="AD17" s="60">
        <v>0.85835112904469213</v>
      </c>
      <c r="AE17" s="38">
        <v>4679692</v>
      </c>
      <c r="AF17" s="39">
        <v>2243860</v>
      </c>
      <c r="AG17" s="40">
        <v>2683589.5</v>
      </c>
      <c r="AH17" s="38">
        <v>5988473.5</v>
      </c>
      <c r="AI17" s="39">
        <v>3258198</v>
      </c>
      <c r="AJ17" s="40">
        <v>3003391</v>
      </c>
      <c r="AK17" s="58">
        <v>0.68674796118775927</v>
      </c>
      <c r="AL17" s="59">
        <v>0.70090152824874818</v>
      </c>
      <c r="AM17" s="60">
        <v>0.70618071257888271</v>
      </c>
      <c r="AN17" s="58">
        <v>0.71532558013573566</v>
      </c>
      <c r="AO17" s="59">
        <v>0.72880054760170387</v>
      </c>
      <c r="AP17" s="60">
        <v>0.73270417622797934</v>
      </c>
      <c r="AQ17" s="58">
        <v>0.13500078656894104</v>
      </c>
      <c r="AR17" s="59">
        <v>0.13604648215080117</v>
      </c>
      <c r="AS17" s="60">
        <v>0.13773771283128189</v>
      </c>
      <c r="AT17" s="58">
        <v>7.4888506328100901E-2</v>
      </c>
      <c r="AU17" s="59">
        <v>7.4364010084339113E-2</v>
      </c>
      <c r="AV17" s="60">
        <v>7.4434611112024193E-2</v>
      </c>
      <c r="AW17" s="58">
        <v>7.4335155907834724E-2</v>
      </c>
      <c r="AX17" s="59">
        <v>7.5564826565230558E-2</v>
      </c>
      <c r="AY17" s="60">
        <v>7.5638494828240199E-2</v>
      </c>
      <c r="AZ17" s="58">
        <v>0.41823973801173481</v>
      </c>
      <c r="BA17" s="59">
        <v>0.40813716975202885</v>
      </c>
      <c r="BB17" s="60">
        <v>0.38934116613561043</v>
      </c>
      <c r="BC17" s="58">
        <v>0.87537657760259402</v>
      </c>
      <c r="BD17" s="59">
        <v>0.90020986230682731</v>
      </c>
      <c r="BE17" s="60">
        <v>0.90629125182817039</v>
      </c>
      <c r="BF17" s="38">
        <v>5162667.0460507907</v>
      </c>
      <c r="BG17" s="39">
        <v>5258579.0838218499</v>
      </c>
      <c r="BH17" s="40">
        <v>5333120.8010256169</v>
      </c>
      <c r="BI17" s="58">
        <v>3.0085140989638617E-2</v>
      </c>
      <c r="BJ17" s="59">
        <v>3.096432014400885E-2</v>
      </c>
      <c r="BK17" s="60">
        <v>3.0791581421589338E-2</v>
      </c>
      <c r="BL17" s="58">
        <v>6.1900793705676194E-2</v>
      </c>
      <c r="BM17" s="59">
        <v>5.2532066350853057E-2</v>
      </c>
      <c r="BN17" s="60">
        <v>5.7138868804795226E-2</v>
      </c>
      <c r="BO17" s="58">
        <v>4.7304753906977307E-4</v>
      </c>
      <c r="BP17" s="59">
        <v>4.4526136429779469E-4</v>
      </c>
      <c r="BQ17" s="60">
        <v>4.2771888776278104E-4</v>
      </c>
      <c r="BR17" s="58">
        <v>0.98541133924621138</v>
      </c>
      <c r="BS17" s="59">
        <v>0.98938340668915847</v>
      </c>
      <c r="BT17" s="60">
        <v>0.99129074217529012</v>
      </c>
      <c r="BU17" s="38">
        <v>112272321.5</v>
      </c>
      <c r="BV17" s="39">
        <v>108088451.5</v>
      </c>
      <c r="BW17" s="40">
        <v>114299130</v>
      </c>
      <c r="BX17" s="58">
        <v>0.10645304111773832</v>
      </c>
      <c r="BY17" s="59">
        <v>8.35500226573615E-2</v>
      </c>
      <c r="BZ17" s="60">
        <v>0.12286715511363877</v>
      </c>
      <c r="CA17" s="38">
        <v>126221155.5</v>
      </c>
      <c r="CB17" s="39">
        <v>132574988</v>
      </c>
      <c r="CC17" s="40">
        <v>131476996.5</v>
      </c>
      <c r="CD17" s="38">
        <v>124699875</v>
      </c>
      <c r="CE17" s="39">
        <v>131761010</v>
      </c>
      <c r="CF17" s="40">
        <v>122098446.5</v>
      </c>
      <c r="CG17" s="58">
        <v>3.3237734148916651</v>
      </c>
      <c r="CH17" s="59">
        <v>3.0640014182220892</v>
      </c>
      <c r="CI17" s="60">
        <v>2.7905773380323469</v>
      </c>
      <c r="CJ17" s="98">
        <v>3.1413219088010127</v>
      </c>
      <c r="CK17" s="99">
        <v>3.1083889857213043</v>
      </c>
      <c r="CL17" s="100">
        <v>3.0704465890189763</v>
      </c>
      <c r="CM17" s="58">
        <v>0.93852150309904459</v>
      </c>
      <c r="CN17" s="59">
        <v>0.93888976522302814</v>
      </c>
      <c r="CO17" s="60">
        <v>0.94424303600728288</v>
      </c>
      <c r="CP17" s="58">
        <v>0.88309776415990937</v>
      </c>
      <c r="CQ17" s="59">
        <v>0.8753552960143498</v>
      </c>
      <c r="CR17" s="60">
        <v>0.86902006290279554</v>
      </c>
      <c r="CS17" s="58">
        <v>0.83521842685909919</v>
      </c>
      <c r="CT17" s="59">
        <v>0.83673699736132434</v>
      </c>
      <c r="CU17" s="60">
        <v>0.83642360369095092</v>
      </c>
      <c r="CV17" s="38">
        <v>292628</v>
      </c>
      <c r="CW17" s="39">
        <v>259934</v>
      </c>
      <c r="CX17" s="40">
        <v>181483</v>
      </c>
      <c r="CY17" s="98">
        <v>1.4643590579442698</v>
      </c>
      <c r="CZ17" s="99">
        <v>1.2778978846340316</v>
      </c>
      <c r="DA17" s="100">
        <v>1.3377157554253527</v>
      </c>
      <c r="DB17" s="98">
        <v>1.3210706686439546</v>
      </c>
      <c r="DC17" s="99">
        <v>1.5838966643190393</v>
      </c>
      <c r="DD17" s="100">
        <v>1.6282726004144163</v>
      </c>
      <c r="DE17" s="58">
        <v>0.74172195631207327</v>
      </c>
      <c r="DF17" s="59">
        <v>0.74022084384888898</v>
      </c>
      <c r="DG17" s="60">
        <v>0.74202727070953012</v>
      </c>
      <c r="DH17" s="58">
        <v>1.3180355137232702E-2</v>
      </c>
      <c r="DI17" s="59">
        <v>8.5270254114028672E-3</v>
      </c>
      <c r="DJ17" s="60">
        <v>7.1692534208955836E-3</v>
      </c>
    </row>
    <row r="18" spans="1:114" x14ac:dyDescent="0.4">
      <c r="A18" s="56" t="s">
        <v>8</v>
      </c>
      <c r="B18" s="194" t="s">
        <v>131</v>
      </c>
      <c r="C18" s="10" t="s">
        <v>175</v>
      </c>
      <c r="D18" s="65">
        <v>189</v>
      </c>
      <c r="E18" s="66">
        <v>194</v>
      </c>
      <c r="F18" s="67">
        <v>197</v>
      </c>
      <c r="G18" s="65">
        <v>189</v>
      </c>
      <c r="H18" s="66">
        <v>194</v>
      </c>
      <c r="I18" s="67">
        <v>197</v>
      </c>
      <c r="J18" s="65">
        <v>189</v>
      </c>
      <c r="K18" s="66">
        <v>194</v>
      </c>
      <c r="L18" s="67">
        <v>197</v>
      </c>
      <c r="M18" s="68">
        <v>189</v>
      </c>
      <c r="N18" s="69">
        <v>194</v>
      </c>
      <c r="O18" s="70">
        <v>197</v>
      </c>
      <c r="P18" s="65">
        <v>189</v>
      </c>
      <c r="Q18" s="66">
        <v>194</v>
      </c>
      <c r="R18" s="67">
        <v>197</v>
      </c>
      <c r="S18" s="65">
        <v>189</v>
      </c>
      <c r="T18" s="66">
        <v>194</v>
      </c>
      <c r="U18" s="67">
        <v>197</v>
      </c>
      <c r="V18" s="65">
        <v>189</v>
      </c>
      <c r="W18" s="66">
        <v>194</v>
      </c>
      <c r="X18" s="67">
        <v>197</v>
      </c>
      <c r="Y18" s="65">
        <v>189</v>
      </c>
      <c r="Z18" s="66">
        <v>194</v>
      </c>
      <c r="AA18" s="67">
        <v>197</v>
      </c>
      <c r="AB18" s="65">
        <v>189</v>
      </c>
      <c r="AC18" s="66">
        <v>194</v>
      </c>
      <c r="AD18" s="67">
        <v>197</v>
      </c>
      <c r="AE18" s="65">
        <v>189</v>
      </c>
      <c r="AF18" s="66">
        <v>194</v>
      </c>
      <c r="AG18" s="67">
        <v>197</v>
      </c>
      <c r="AH18" s="65">
        <v>189</v>
      </c>
      <c r="AI18" s="66">
        <v>194</v>
      </c>
      <c r="AJ18" s="67">
        <v>197</v>
      </c>
      <c r="AK18" s="65">
        <v>189</v>
      </c>
      <c r="AL18" s="66">
        <v>194</v>
      </c>
      <c r="AM18" s="67">
        <v>197</v>
      </c>
      <c r="AN18" s="65">
        <v>189</v>
      </c>
      <c r="AO18" s="66">
        <v>194</v>
      </c>
      <c r="AP18" s="67">
        <v>197</v>
      </c>
      <c r="AQ18" s="65">
        <v>189</v>
      </c>
      <c r="AR18" s="66">
        <v>194</v>
      </c>
      <c r="AS18" s="67">
        <v>197</v>
      </c>
      <c r="AT18" s="65">
        <v>189</v>
      </c>
      <c r="AU18" s="66">
        <v>194</v>
      </c>
      <c r="AV18" s="67">
        <v>197</v>
      </c>
      <c r="AW18" s="65">
        <v>189</v>
      </c>
      <c r="AX18" s="66">
        <v>194</v>
      </c>
      <c r="AY18" s="67">
        <v>197</v>
      </c>
      <c r="AZ18" s="65">
        <v>189</v>
      </c>
      <c r="BA18" s="66">
        <v>194</v>
      </c>
      <c r="BB18" s="67">
        <v>197</v>
      </c>
      <c r="BC18" s="65">
        <v>189</v>
      </c>
      <c r="BD18" s="66">
        <v>194</v>
      </c>
      <c r="BE18" s="67">
        <v>197</v>
      </c>
      <c r="BF18" s="65">
        <v>189</v>
      </c>
      <c r="BG18" s="66">
        <v>194</v>
      </c>
      <c r="BH18" s="67">
        <v>197</v>
      </c>
      <c r="BI18" s="65">
        <v>189</v>
      </c>
      <c r="BJ18" s="66">
        <v>194</v>
      </c>
      <c r="BK18" s="67">
        <v>197</v>
      </c>
      <c r="BL18" s="65">
        <v>189</v>
      </c>
      <c r="BM18" s="66">
        <v>194</v>
      </c>
      <c r="BN18" s="67">
        <v>197</v>
      </c>
      <c r="BO18" s="65">
        <v>189</v>
      </c>
      <c r="BP18" s="66">
        <v>194</v>
      </c>
      <c r="BQ18" s="67">
        <v>197</v>
      </c>
      <c r="BR18" s="65">
        <v>189</v>
      </c>
      <c r="BS18" s="66">
        <v>194</v>
      </c>
      <c r="BT18" s="67">
        <v>197</v>
      </c>
      <c r="BU18" s="65">
        <v>189</v>
      </c>
      <c r="BV18" s="66">
        <v>194</v>
      </c>
      <c r="BW18" s="67">
        <v>197</v>
      </c>
      <c r="BX18" s="65">
        <v>189</v>
      </c>
      <c r="BY18" s="66">
        <v>194</v>
      </c>
      <c r="BZ18" s="67">
        <v>197</v>
      </c>
      <c r="CA18" s="65">
        <v>189</v>
      </c>
      <c r="CB18" s="66">
        <v>194</v>
      </c>
      <c r="CC18" s="67">
        <v>197</v>
      </c>
      <c r="CD18" s="65">
        <v>189</v>
      </c>
      <c r="CE18" s="66">
        <v>194</v>
      </c>
      <c r="CF18" s="67">
        <v>197</v>
      </c>
      <c r="CG18" s="65">
        <v>189</v>
      </c>
      <c r="CH18" s="66">
        <v>194</v>
      </c>
      <c r="CI18" s="67">
        <v>197</v>
      </c>
      <c r="CJ18" s="65">
        <v>189</v>
      </c>
      <c r="CK18" s="66">
        <v>194</v>
      </c>
      <c r="CL18" s="67">
        <v>197</v>
      </c>
      <c r="CM18" s="65">
        <v>189</v>
      </c>
      <c r="CN18" s="66">
        <v>194</v>
      </c>
      <c r="CO18" s="67">
        <v>197</v>
      </c>
      <c r="CP18" s="65">
        <v>189</v>
      </c>
      <c r="CQ18" s="66">
        <v>194</v>
      </c>
      <c r="CR18" s="67">
        <v>197</v>
      </c>
      <c r="CS18" s="65">
        <v>189</v>
      </c>
      <c r="CT18" s="66">
        <v>194</v>
      </c>
      <c r="CU18" s="67">
        <v>197</v>
      </c>
      <c r="CV18" s="65">
        <v>189</v>
      </c>
      <c r="CW18" s="66">
        <v>194</v>
      </c>
      <c r="CX18" s="67">
        <v>197</v>
      </c>
      <c r="CY18" s="65">
        <v>189</v>
      </c>
      <c r="CZ18" s="66">
        <v>194</v>
      </c>
      <c r="DA18" s="67">
        <v>197</v>
      </c>
      <c r="DB18" s="65">
        <v>189</v>
      </c>
      <c r="DC18" s="66">
        <v>194</v>
      </c>
      <c r="DD18" s="67">
        <v>197</v>
      </c>
      <c r="DE18" s="65">
        <v>189</v>
      </c>
      <c r="DF18" s="66">
        <v>194</v>
      </c>
      <c r="DG18" s="67">
        <v>197</v>
      </c>
      <c r="DH18" s="65">
        <v>189</v>
      </c>
      <c r="DI18" s="66">
        <v>194</v>
      </c>
      <c r="DJ18" s="67">
        <v>197</v>
      </c>
    </row>
    <row r="19" spans="1:114" x14ac:dyDescent="0.4">
      <c r="A19" s="56"/>
      <c r="B19" s="198"/>
      <c r="C19" s="7" t="s">
        <v>86</v>
      </c>
      <c r="D19" s="32">
        <v>2.4210140624020007E-2</v>
      </c>
      <c r="E19" s="33">
        <v>1.3737574929596942E-2</v>
      </c>
      <c r="F19" s="34">
        <v>8.8053158437639122E-3</v>
      </c>
      <c r="G19" s="32">
        <v>2.4662848362168893E-2</v>
      </c>
      <c r="H19" s="33">
        <v>1.4126444677986771E-2</v>
      </c>
      <c r="I19" s="34">
        <v>8.2661822979073728E-3</v>
      </c>
      <c r="J19" s="32">
        <v>0.74432501126387196</v>
      </c>
      <c r="K19" s="33">
        <v>0.91245119886296489</v>
      </c>
      <c r="L19" s="34">
        <v>0.81355300243396367</v>
      </c>
      <c r="M19" s="111">
        <v>6.9442104153925444</v>
      </c>
      <c r="N19" s="112">
        <v>7.5477582002442158</v>
      </c>
      <c r="O19" s="113">
        <v>8.1709657764967787</v>
      </c>
      <c r="P19" s="98">
        <v>3.7139910663393914</v>
      </c>
      <c r="Q19" s="99">
        <v>3.6919846382501045</v>
      </c>
      <c r="R19" s="100">
        <v>3.9909544507548276</v>
      </c>
      <c r="S19" s="32">
        <v>7.8997572841281061E-2</v>
      </c>
      <c r="T19" s="33">
        <v>6.9160728004972957E-2</v>
      </c>
      <c r="U19" s="34">
        <v>6.4521346794623999E-2</v>
      </c>
      <c r="V19" s="35">
        <v>16895259.820105821</v>
      </c>
      <c r="W19" s="36">
        <v>10222988.443298969</v>
      </c>
      <c r="X19" s="37">
        <v>5341157.1167512694</v>
      </c>
      <c r="Y19" s="32">
        <v>3.3477682299514173</v>
      </c>
      <c r="Z19" s="33">
        <v>2.9307248106887975</v>
      </c>
      <c r="AA19" s="34">
        <v>3.0809633923369706</v>
      </c>
      <c r="AB19" s="32">
        <v>0.85131226459023635</v>
      </c>
      <c r="AC19" s="33">
        <v>0.85452971279410828</v>
      </c>
      <c r="AD19" s="34">
        <v>0.85016401458955859</v>
      </c>
      <c r="AE19" s="35">
        <v>14317792.179894179</v>
      </c>
      <c r="AF19" s="36">
        <v>8437965.0360824745</v>
      </c>
      <c r="AG19" s="37">
        <v>5363479.4771573599</v>
      </c>
      <c r="AH19" s="35">
        <v>14585521.947089948</v>
      </c>
      <c r="AI19" s="36">
        <v>8676818.6443298962</v>
      </c>
      <c r="AJ19" s="37">
        <v>5035083.3401015224</v>
      </c>
      <c r="AK19" s="32">
        <v>0.64598046247619634</v>
      </c>
      <c r="AL19" s="33">
        <v>0.65768743613782665</v>
      </c>
      <c r="AM19" s="34">
        <v>0.66630338943717571</v>
      </c>
      <c r="AN19" s="32">
        <v>0.69280312847053604</v>
      </c>
      <c r="AO19" s="33">
        <v>0.70428283134620095</v>
      </c>
      <c r="AP19" s="34">
        <v>0.71457552165810989</v>
      </c>
      <c r="AQ19" s="32">
        <v>0.14624525204533251</v>
      </c>
      <c r="AR19" s="33">
        <v>0.1478734283605587</v>
      </c>
      <c r="AS19" s="34">
        <v>0.14847638155161225</v>
      </c>
      <c r="AT19" s="32">
        <v>0.10488724116512395</v>
      </c>
      <c r="AU19" s="33">
        <v>0.10453848427316512</v>
      </c>
      <c r="AV19" s="34">
        <v>0.1045075668481289</v>
      </c>
      <c r="AW19" s="32">
        <v>8.6763740825886088E-2</v>
      </c>
      <c r="AX19" s="33">
        <v>8.5492641297348085E-2</v>
      </c>
      <c r="AY19" s="34">
        <v>8.7261807664075139E-2</v>
      </c>
      <c r="AZ19" s="32">
        <v>0.4465092074457444</v>
      </c>
      <c r="BA19" s="33">
        <v>0.44454783819581939</v>
      </c>
      <c r="BB19" s="34">
        <v>0.42821238425518371</v>
      </c>
      <c r="BC19" s="32">
        <v>0.64597230333380085</v>
      </c>
      <c r="BD19" s="33">
        <v>0.637464569219239</v>
      </c>
      <c r="BE19" s="34">
        <v>0.64963415784569278</v>
      </c>
      <c r="BF19" s="35">
        <v>5408493.9227837278</v>
      </c>
      <c r="BG19" s="36">
        <v>5716776.1628819052</v>
      </c>
      <c r="BH19" s="37">
        <v>5707453.7343874928</v>
      </c>
      <c r="BI19" s="32">
        <v>0.23323449854779749</v>
      </c>
      <c r="BJ19" s="33">
        <v>0.22568040064659595</v>
      </c>
      <c r="BK19" s="34">
        <v>0.23290990947724818</v>
      </c>
      <c r="BL19" s="32">
        <v>0.55343270707634895</v>
      </c>
      <c r="BM19" s="33">
        <v>0.52641076803380016</v>
      </c>
      <c r="BN19" s="34">
        <v>0.53130278181989377</v>
      </c>
      <c r="BO19" s="32">
        <v>5.2339030283063432E-3</v>
      </c>
      <c r="BP19" s="33">
        <v>5.2222278869565007E-3</v>
      </c>
      <c r="BQ19" s="34">
        <v>5.2650912905494677E-3</v>
      </c>
      <c r="BR19" s="32">
        <v>0.96671111712789803</v>
      </c>
      <c r="BS19" s="33">
        <v>0.9740220527759722</v>
      </c>
      <c r="BT19" s="34">
        <v>0.97293225065501954</v>
      </c>
      <c r="BU19" s="35">
        <v>334663813.20105821</v>
      </c>
      <c r="BV19" s="36">
        <v>340811414.98453611</v>
      </c>
      <c r="BW19" s="37">
        <v>335176577.56852794</v>
      </c>
      <c r="BX19" s="32">
        <v>0.75283192475810856</v>
      </c>
      <c r="BY19" s="33">
        <v>0.92102225034623786</v>
      </c>
      <c r="BZ19" s="34">
        <v>0.82174462726367958</v>
      </c>
      <c r="CA19" s="35">
        <v>307476310.99470901</v>
      </c>
      <c r="CB19" s="36">
        <v>319348571.83505154</v>
      </c>
      <c r="CC19" s="37">
        <v>321552359.88832486</v>
      </c>
      <c r="CD19" s="38">
        <v>294684014.23280424</v>
      </c>
      <c r="CE19" s="39">
        <v>307258661.443299</v>
      </c>
      <c r="CF19" s="40">
        <v>311632546.59898478</v>
      </c>
      <c r="CG19" s="32">
        <v>2.1662320542178857</v>
      </c>
      <c r="CH19" s="33">
        <v>1.8825518644352248</v>
      </c>
      <c r="CI19" s="34">
        <v>2.1706299357713159</v>
      </c>
      <c r="CJ19" s="98">
        <v>3.9971631794085121</v>
      </c>
      <c r="CK19" s="99">
        <v>3.9331268906620367</v>
      </c>
      <c r="CL19" s="100">
        <v>4.2332860477131273</v>
      </c>
      <c r="CM19" s="32">
        <v>1.1250619459809643</v>
      </c>
      <c r="CN19" s="33">
        <v>1.1220571704329074</v>
      </c>
      <c r="CO19" s="34">
        <v>1.1271262486565246</v>
      </c>
      <c r="CP19" s="32">
        <v>0.70967149265100027</v>
      </c>
      <c r="CQ19" s="33">
        <v>0.7082160838030418</v>
      </c>
      <c r="CR19" s="34">
        <v>0.70361336498486204</v>
      </c>
      <c r="CS19" s="32">
        <v>0.58407463654132086</v>
      </c>
      <c r="CT19" s="33">
        <v>0.58493707948558016</v>
      </c>
      <c r="CU19" s="34">
        <v>0.58190983351961467</v>
      </c>
      <c r="CV19" s="35">
        <v>267729.7671957672</v>
      </c>
      <c r="CW19" s="36">
        <v>238853.60824742267</v>
      </c>
      <c r="CX19" s="37">
        <v>-328396.13705583755</v>
      </c>
      <c r="CY19" s="98">
        <v>1.4360809142904245</v>
      </c>
      <c r="CZ19" s="99">
        <v>1.4791459725298395</v>
      </c>
      <c r="DA19" s="100">
        <v>1.4424418542295614</v>
      </c>
      <c r="DB19" s="98">
        <v>1.9520954948600835</v>
      </c>
      <c r="DC19" s="99">
        <v>1.9154750758218191</v>
      </c>
      <c r="DD19" s="100">
        <v>2.6219848978822111</v>
      </c>
      <c r="DE19" s="32">
        <v>0.70080055193599777</v>
      </c>
      <c r="DF19" s="33">
        <v>0.70009612091027495</v>
      </c>
      <c r="DG19" s="34">
        <v>0.69711648525034164</v>
      </c>
      <c r="DH19" s="32">
        <v>1.0393724470854737E-2</v>
      </c>
      <c r="DI19" s="33">
        <v>6.0562243180316676E-3</v>
      </c>
      <c r="DJ19" s="34">
        <v>3.6236884816098825E-3</v>
      </c>
    </row>
    <row r="20" spans="1:114" x14ac:dyDescent="0.4">
      <c r="A20" s="56" t="s">
        <v>8</v>
      </c>
      <c r="B20" s="199"/>
      <c r="C20" s="9" t="s">
        <v>87</v>
      </c>
      <c r="D20" s="58">
        <v>2.1219121553126073E-2</v>
      </c>
      <c r="E20" s="59">
        <v>1.0625103728318704E-2</v>
      </c>
      <c r="F20" s="60">
        <v>1.1681327923930765E-2</v>
      </c>
      <c r="G20" s="58">
        <v>2.3128936700677661E-2</v>
      </c>
      <c r="H20" s="59">
        <v>1.2267747780285956E-2</v>
      </c>
      <c r="I20" s="60">
        <v>1.0429179181926705E-2</v>
      </c>
      <c r="J20" s="58">
        <v>0.26543118783996217</v>
      </c>
      <c r="K20" s="59">
        <v>0.291684002991906</v>
      </c>
      <c r="L20" s="60">
        <v>0.20882745224683977</v>
      </c>
      <c r="M20" s="61">
        <v>2.6132545492045551</v>
      </c>
      <c r="N20" s="62">
        <v>2.3636457933030983</v>
      </c>
      <c r="O20" s="63">
        <v>3.0771866252169189</v>
      </c>
      <c r="P20" s="98">
        <v>2.9974321683063914</v>
      </c>
      <c r="Q20" s="99">
        <v>3.063108360437202</v>
      </c>
      <c r="R20" s="100">
        <v>3.0340086128172472</v>
      </c>
      <c r="S20" s="58">
        <v>7.0186829754002741E-2</v>
      </c>
      <c r="T20" s="59">
        <v>6.1730591475362015E-2</v>
      </c>
      <c r="U20" s="60">
        <v>5.8457397154690657E-2</v>
      </c>
      <c r="V20" s="38">
        <v>6709082</v>
      </c>
      <c r="W20" s="39">
        <v>3394401</v>
      </c>
      <c r="X20" s="40">
        <v>3435346</v>
      </c>
      <c r="Y20" s="58">
        <v>4.3924884112638489</v>
      </c>
      <c r="Z20" s="59">
        <v>3.4908126824020531</v>
      </c>
      <c r="AA20" s="60">
        <v>3.2944664680757296</v>
      </c>
      <c r="AB20" s="58">
        <v>0.86609621196328113</v>
      </c>
      <c r="AC20" s="59">
        <v>0.86010257417231351</v>
      </c>
      <c r="AD20" s="60">
        <v>0.86111342381055866</v>
      </c>
      <c r="AE20" s="38">
        <v>6016324</v>
      </c>
      <c r="AF20" s="39">
        <v>2931201.5</v>
      </c>
      <c r="AG20" s="40">
        <v>3047991</v>
      </c>
      <c r="AH20" s="38">
        <v>7219965</v>
      </c>
      <c r="AI20" s="39">
        <v>3261121</v>
      </c>
      <c r="AJ20" s="40">
        <v>2924209</v>
      </c>
      <c r="AK20" s="58">
        <v>0.66089807995770589</v>
      </c>
      <c r="AL20" s="59">
        <v>0.67224057272697579</v>
      </c>
      <c r="AM20" s="60">
        <v>0.67965987316405096</v>
      </c>
      <c r="AN20" s="58">
        <v>0.70793527017661373</v>
      </c>
      <c r="AO20" s="59">
        <v>0.71782397360136996</v>
      </c>
      <c r="AP20" s="60">
        <v>0.7238809487663701</v>
      </c>
      <c r="AQ20" s="58">
        <v>0.14515883350209771</v>
      </c>
      <c r="AR20" s="59">
        <v>0.14514804400586437</v>
      </c>
      <c r="AS20" s="60">
        <v>0.14736415926764171</v>
      </c>
      <c r="AT20" s="58">
        <v>9.7703394629950535E-2</v>
      </c>
      <c r="AU20" s="59">
        <v>9.4710826808624499E-2</v>
      </c>
      <c r="AV20" s="60">
        <v>9.1653086108131165E-2</v>
      </c>
      <c r="AW20" s="58">
        <v>7.8912146182139431E-2</v>
      </c>
      <c r="AX20" s="59">
        <v>7.4969337914418704E-2</v>
      </c>
      <c r="AY20" s="60">
        <v>7.8584843246394198E-2</v>
      </c>
      <c r="AZ20" s="58">
        <v>0.46209468180236374</v>
      </c>
      <c r="BA20" s="59">
        <v>0.45906788417107847</v>
      </c>
      <c r="BB20" s="60">
        <v>0.4463755935112303</v>
      </c>
      <c r="BC20" s="58">
        <v>0.74564569397341174</v>
      </c>
      <c r="BD20" s="59">
        <v>0.71038002530138544</v>
      </c>
      <c r="BE20" s="60">
        <v>0.74852028460041353</v>
      </c>
      <c r="BF20" s="38">
        <v>5511079.8264947245</v>
      </c>
      <c r="BG20" s="39">
        <v>5735068.5844523013</v>
      </c>
      <c r="BH20" s="40">
        <v>5694577.6520509189</v>
      </c>
      <c r="BI20" s="58">
        <v>0.11086874521597391</v>
      </c>
      <c r="BJ20" s="59">
        <v>0.11357898296385383</v>
      </c>
      <c r="BK20" s="60">
        <v>0.11989772762201115</v>
      </c>
      <c r="BL20" s="58">
        <v>0.23090264318710779</v>
      </c>
      <c r="BM20" s="59">
        <v>0.22009917977275406</v>
      </c>
      <c r="BN20" s="60">
        <v>0.24038581139202306</v>
      </c>
      <c r="BO20" s="58">
        <v>1.9762125527543043E-3</v>
      </c>
      <c r="BP20" s="59">
        <v>1.8808755019870224E-3</v>
      </c>
      <c r="BQ20" s="60">
        <v>1.7050534691478944E-3</v>
      </c>
      <c r="BR20" s="58">
        <v>0.98154786774570413</v>
      </c>
      <c r="BS20" s="59">
        <v>0.98649296199404257</v>
      </c>
      <c r="BT20" s="60">
        <v>0.98335844911096082</v>
      </c>
      <c r="BU20" s="38">
        <v>142106085</v>
      </c>
      <c r="BV20" s="39">
        <v>166610183.5</v>
      </c>
      <c r="BW20" s="40">
        <v>136429098</v>
      </c>
      <c r="BX20" s="58">
        <v>0.27614980023332675</v>
      </c>
      <c r="BY20" s="59">
        <v>0.30490666890014634</v>
      </c>
      <c r="BZ20" s="60">
        <v>0.22124430619496199</v>
      </c>
      <c r="CA20" s="38">
        <v>116360064</v>
      </c>
      <c r="CB20" s="39">
        <v>141772891</v>
      </c>
      <c r="CC20" s="40">
        <v>137145871</v>
      </c>
      <c r="CD20" s="38">
        <v>118741380</v>
      </c>
      <c r="CE20" s="39">
        <v>135722374.5</v>
      </c>
      <c r="CF20" s="40">
        <v>137341892</v>
      </c>
      <c r="CG20" s="58">
        <v>2.7980477121312322</v>
      </c>
      <c r="CH20" s="59">
        <v>2.4107394243808136</v>
      </c>
      <c r="CI20" s="60">
        <v>2.5938823403884421</v>
      </c>
      <c r="CJ20" s="98">
        <v>3.1490773503313441</v>
      </c>
      <c r="CK20" s="99">
        <v>3.2411720495002463</v>
      </c>
      <c r="CL20" s="100">
        <v>3.2250710632652035</v>
      </c>
      <c r="CM20" s="58">
        <v>0.97998851122682173</v>
      </c>
      <c r="CN20" s="59">
        <v>0.96598371073610578</v>
      </c>
      <c r="CO20" s="60">
        <v>1.0120203572503357</v>
      </c>
      <c r="CP20" s="58">
        <v>0.80245190222142138</v>
      </c>
      <c r="CQ20" s="59">
        <v>0.81034075734130284</v>
      </c>
      <c r="CR20" s="60">
        <v>0.77798115377084021</v>
      </c>
      <c r="CS20" s="58">
        <v>0.69440924890066691</v>
      </c>
      <c r="CT20" s="59">
        <v>0.69970163405606645</v>
      </c>
      <c r="CU20" s="60">
        <v>0.66925926212520237</v>
      </c>
      <c r="CV20" s="38">
        <v>253898</v>
      </c>
      <c r="CW20" s="39">
        <v>611600</v>
      </c>
      <c r="CX20" s="40">
        <v>329706</v>
      </c>
      <c r="CY20" s="98">
        <v>1.539269724055238</v>
      </c>
      <c r="CZ20" s="99">
        <v>1.566978318730496</v>
      </c>
      <c r="DA20" s="100">
        <v>1.5119978823748914</v>
      </c>
      <c r="DB20" s="98">
        <v>1.3316177286420354</v>
      </c>
      <c r="DC20" s="99">
        <v>1.5171416702450122</v>
      </c>
      <c r="DD20" s="100">
        <v>1.5182609002022343</v>
      </c>
      <c r="DE20" s="58">
        <v>0.70759426850424367</v>
      </c>
      <c r="DF20" s="59">
        <v>0.70494909236055081</v>
      </c>
      <c r="DG20" s="60">
        <v>0.70342902456258405</v>
      </c>
      <c r="DH20" s="58">
        <v>9.6225381291806088E-3</v>
      </c>
      <c r="DI20" s="59">
        <v>4.8579828334745674E-3</v>
      </c>
      <c r="DJ20" s="60">
        <v>5.069757542079392E-3</v>
      </c>
    </row>
    <row r="21" spans="1:114" x14ac:dyDescent="0.4">
      <c r="A21" s="56" t="s">
        <v>9</v>
      </c>
      <c r="B21" s="194" t="s">
        <v>132</v>
      </c>
      <c r="C21" s="10" t="s">
        <v>175</v>
      </c>
      <c r="D21" s="65">
        <v>173</v>
      </c>
      <c r="E21" s="66">
        <v>175</v>
      </c>
      <c r="F21" s="67">
        <v>174</v>
      </c>
      <c r="G21" s="65">
        <v>173</v>
      </c>
      <c r="H21" s="66">
        <v>175</v>
      </c>
      <c r="I21" s="67">
        <v>174</v>
      </c>
      <c r="J21" s="65">
        <v>173</v>
      </c>
      <c r="K21" s="66">
        <v>175</v>
      </c>
      <c r="L21" s="67">
        <v>174</v>
      </c>
      <c r="M21" s="68">
        <v>173</v>
      </c>
      <c r="N21" s="69">
        <v>175</v>
      </c>
      <c r="O21" s="70">
        <v>174</v>
      </c>
      <c r="P21" s="65">
        <v>173</v>
      </c>
      <c r="Q21" s="66">
        <v>175</v>
      </c>
      <c r="R21" s="67">
        <v>174</v>
      </c>
      <c r="S21" s="65">
        <v>173</v>
      </c>
      <c r="T21" s="66">
        <v>175</v>
      </c>
      <c r="U21" s="67">
        <v>174</v>
      </c>
      <c r="V21" s="65">
        <v>173</v>
      </c>
      <c r="W21" s="66">
        <v>175</v>
      </c>
      <c r="X21" s="67">
        <v>174</v>
      </c>
      <c r="Y21" s="65">
        <v>173</v>
      </c>
      <c r="Z21" s="66">
        <v>175</v>
      </c>
      <c r="AA21" s="67">
        <v>174</v>
      </c>
      <c r="AB21" s="65">
        <v>173</v>
      </c>
      <c r="AC21" s="66">
        <v>175</v>
      </c>
      <c r="AD21" s="67">
        <v>174</v>
      </c>
      <c r="AE21" s="65">
        <v>173</v>
      </c>
      <c r="AF21" s="66">
        <v>175</v>
      </c>
      <c r="AG21" s="67">
        <v>174</v>
      </c>
      <c r="AH21" s="65">
        <v>173</v>
      </c>
      <c r="AI21" s="66">
        <v>175</v>
      </c>
      <c r="AJ21" s="67">
        <v>174</v>
      </c>
      <c r="AK21" s="65">
        <v>173</v>
      </c>
      <c r="AL21" s="66">
        <v>175</v>
      </c>
      <c r="AM21" s="67">
        <v>174</v>
      </c>
      <c r="AN21" s="65">
        <v>173</v>
      </c>
      <c r="AO21" s="66">
        <v>175</v>
      </c>
      <c r="AP21" s="67">
        <v>174</v>
      </c>
      <c r="AQ21" s="65">
        <v>173</v>
      </c>
      <c r="AR21" s="66">
        <v>175</v>
      </c>
      <c r="AS21" s="67">
        <v>174</v>
      </c>
      <c r="AT21" s="65">
        <v>173</v>
      </c>
      <c r="AU21" s="66">
        <v>175</v>
      </c>
      <c r="AV21" s="67">
        <v>174</v>
      </c>
      <c r="AW21" s="65">
        <v>173</v>
      </c>
      <c r="AX21" s="66">
        <v>175</v>
      </c>
      <c r="AY21" s="67">
        <v>174</v>
      </c>
      <c r="AZ21" s="65">
        <v>173</v>
      </c>
      <c r="BA21" s="66">
        <v>175</v>
      </c>
      <c r="BB21" s="67">
        <v>174</v>
      </c>
      <c r="BC21" s="65">
        <v>173</v>
      </c>
      <c r="BD21" s="66">
        <v>175</v>
      </c>
      <c r="BE21" s="67">
        <v>174</v>
      </c>
      <c r="BF21" s="65">
        <v>173</v>
      </c>
      <c r="BG21" s="66">
        <v>175</v>
      </c>
      <c r="BH21" s="67">
        <v>174</v>
      </c>
      <c r="BI21" s="65">
        <v>173</v>
      </c>
      <c r="BJ21" s="66">
        <v>175</v>
      </c>
      <c r="BK21" s="67">
        <v>174</v>
      </c>
      <c r="BL21" s="65">
        <v>173</v>
      </c>
      <c r="BM21" s="66">
        <v>175</v>
      </c>
      <c r="BN21" s="67">
        <v>174</v>
      </c>
      <c r="BO21" s="65">
        <v>173</v>
      </c>
      <c r="BP21" s="66">
        <v>175</v>
      </c>
      <c r="BQ21" s="67">
        <v>174</v>
      </c>
      <c r="BR21" s="65">
        <v>173</v>
      </c>
      <c r="BS21" s="66">
        <v>175</v>
      </c>
      <c r="BT21" s="67">
        <v>174</v>
      </c>
      <c r="BU21" s="65">
        <v>173</v>
      </c>
      <c r="BV21" s="66">
        <v>175</v>
      </c>
      <c r="BW21" s="67">
        <v>174</v>
      </c>
      <c r="BX21" s="65">
        <v>173</v>
      </c>
      <c r="BY21" s="66">
        <v>175</v>
      </c>
      <c r="BZ21" s="67">
        <v>174</v>
      </c>
      <c r="CA21" s="65">
        <v>173</v>
      </c>
      <c r="CB21" s="66">
        <v>175</v>
      </c>
      <c r="CC21" s="67">
        <v>174</v>
      </c>
      <c r="CD21" s="65">
        <v>173</v>
      </c>
      <c r="CE21" s="66">
        <v>175</v>
      </c>
      <c r="CF21" s="67">
        <v>174</v>
      </c>
      <c r="CG21" s="65">
        <v>173</v>
      </c>
      <c r="CH21" s="66">
        <v>175</v>
      </c>
      <c r="CI21" s="67">
        <v>174</v>
      </c>
      <c r="CJ21" s="65">
        <v>173</v>
      </c>
      <c r="CK21" s="66">
        <v>175</v>
      </c>
      <c r="CL21" s="67">
        <v>174</v>
      </c>
      <c r="CM21" s="65">
        <v>173</v>
      </c>
      <c r="CN21" s="66">
        <v>175</v>
      </c>
      <c r="CO21" s="67">
        <v>174</v>
      </c>
      <c r="CP21" s="65">
        <v>173</v>
      </c>
      <c r="CQ21" s="66">
        <v>175</v>
      </c>
      <c r="CR21" s="67">
        <v>174</v>
      </c>
      <c r="CS21" s="65">
        <v>173</v>
      </c>
      <c r="CT21" s="66">
        <v>175</v>
      </c>
      <c r="CU21" s="67">
        <v>174</v>
      </c>
      <c r="CV21" s="65">
        <v>173</v>
      </c>
      <c r="CW21" s="66">
        <v>175</v>
      </c>
      <c r="CX21" s="67">
        <v>174</v>
      </c>
      <c r="CY21" s="65">
        <v>173</v>
      </c>
      <c r="CZ21" s="66">
        <v>175</v>
      </c>
      <c r="DA21" s="67">
        <v>174</v>
      </c>
      <c r="DB21" s="65">
        <v>173</v>
      </c>
      <c r="DC21" s="66">
        <v>175</v>
      </c>
      <c r="DD21" s="67">
        <v>174</v>
      </c>
      <c r="DE21" s="65">
        <v>173</v>
      </c>
      <c r="DF21" s="66">
        <v>175</v>
      </c>
      <c r="DG21" s="67">
        <v>174</v>
      </c>
      <c r="DH21" s="65">
        <v>173</v>
      </c>
      <c r="DI21" s="66">
        <v>175</v>
      </c>
      <c r="DJ21" s="67">
        <v>174</v>
      </c>
    </row>
    <row r="22" spans="1:114" x14ac:dyDescent="0.4">
      <c r="A22" s="56"/>
      <c r="B22" s="198"/>
      <c r="C22" s="7" t="s">
        <v>86</v>
      </c>
      <c r="D22" s="32">
        <v>4.0161211558044072E-2</v>
      </c>
      <c r="E22" s="33">
        <v>2.8640748929016926E-2</v>
      </c>
      <c r="F22" s="34">
        <v>1.8558779630993925E-2</v>
      </c>
      <c r="G22" s="32">
        <v>4.2190474643056877E-2</v>
      </c>
      <c r="H22" s="33">
        <v>3.1223509712098692E-2</v>
      </c>
      <c r="I22" s="34">
        <v>2.0981691035694184E-2</v>
      </c>
      <c r="J22" s="32">
        <v>0.71861371961889986</v>
      </c>
      <c r="K22" s="33">
        <v>0.57728941933263955</v>
      </c>
      <c r="L22" s="34">
        <v>0.63500647576180813</v>
      </c>
      <c r="M22" s="111">
        <v>3.3785813508191893</v>
      </c>
      <c r="N22" s="112">
        <v>3.8641292509326992</v>
      </c>
      <c r="O22" s="113">
        <v>4.1488687683272936</v>
      </c>
      <c r="P22" s="98">
        <v>3.295175430641065</v>
      </c>
      <c r="Q22" s="99">
        <v>3.4711757061218078</v>
      </c>
      <c r="R22" s="100">
        <v>3.3251743668890708</v>
      </c>
      <c r="S22" s="32">
        <v>8.8664794797508453E-2</v>
      </c>
      <c r="T22" s="33">
        <v>8.0059869614021784E-2</v>
      </c>
      <c r="U22" s="34">
        <v>7.2803286562844405E-2</v>
      </c>
      <c r="V22" s="35">
        <v>25302599.664739884</v>
      </c>
      <c r="W22" s="36">
        <v>19793927.93142857</v>
      </c>
      <c r="X22" s="37">
        <v>9414907.862068966</v>
      </c>
      <c r="Y22" s="32">
        <v>3.9474601306540991</v>
      </c>
      <c r="Z22" s="33">
        <v>3.0433779434102868</v>
      </c>
      <c r="AA22" s="34">
        <v>3.37335123934638</v>
      </c>
      <c r="AB22" s="32">
        <v>0.84753528162018776</v>
      </c>
      <c r="AC22" s="33">
        <v>0.84651862368706021</v>
      </c>
      <c r="AD22" s="34">
        <v>0.84314175838592165</v>
      </c>
      <c r="AE22" s="35">
        <v>22350461.271676302</v>
      </c>
      <c r="AF22" s="36">
        <v>16152391.32</v>
      </c>
      <c r="AG22" s="37">
        <v>10515491.977011494</v>
      </c>
      <c r="AH22" s="35">
        <v>23479783.924855493</v>
      </c>
      <c r="AI22" s="36">
        <v>17608979.028571427</v>
      </c>
      <c r="AJ22" s="37">
        <v>11888324.994252874</v>
      </c>
      <c r="AK22" s="32">
        <v>0.66186537248652799</v>
      </c>
      <c r="AL22" s="33">
        <v>0.66895708517360608</v>
      </c>
      <c r="AM22" s="34">
        <v>0.67665539881342252</v>
      </c>
      <c r="AN22" s="32">
        <v>0.69471766827687487</v>
      </c>
      <c r="AO22" s="33">
        <v>0.70361266545724777</v>
      </c>
      <c r="AP22" s="34">
        <v>0.71066587133037973</v>
      </c>
      <c r="AQ22" s="32">
        <v>0.15266661422647484</v>
      </c>
      <c r="AR22" s="33">
        <v>0.15344871393513318</v>
      </c>
      <c r="AS22" s="34">
        <v>0.15538945651718661</v>
      </c>
      <c r="AT22" s="32">
        <v>9.2194461641897998E-2</v>
      </c>
      <c r="AU22" s="33">
        <v>9.4001030812099651E-2</v>
      </c>
      <c r="AV22" s="34">
        <v>9.2765313904012797E-2</v>
      </c>
      <c r="AW22" s="32">
        <v>7.5884928730294093E-2</v>
      </c>
      <c r="AX22" s="33">
        <v>7.6032023294526838E-2</v>
      </c>
      <c r="AY22" s="34">
        <v>7.5778088712097638E-2</v>
      </c>
      <c r="AZ22" s="32">
        <v>0.43883021283896523</v>
      </c>
      <c r="BA22" s="33">
        <v>0.42154922622268604</v>
      </c>
      <c r="BB22" s="34">
        <v>0.40589318465302882</v>
      </c>
      <c r="BC22" s="32">
        <v>0.74817125629568182</v>
      </c>
      <c r="BD22" s="33">
        <v>0.75729555660415526</v>
      </c>
      <c r="BE22" s="34">
        <v>0.7628372106919179</v>
      </c>
      <c r="BF22" s="35">
        <v>5345986.9486084543</v>
      </c>
      <c r="BG22" s="36">
        <v>5664454.5634658718</v>
      </c>
      <c r="BH22" s="37">
        <v>5556898.1376832016</v>
      </c>
      <c r="BI22" s="32">
        <v>0.14068355471327151</v>
      </c>
      <c r="BJ22" s="33">
        <v>0.1457745467620532</v>
      </c>
      <c r="BK22" s="34">
        <v>0.14499697409465764</v>
      </c>
      <c r="BL22" s="32">
        <v>0.30155991679129618</v>
      </c>
      <c r="BM22" s="33">
        <v>0.31172680597577662</v>
      </c>
      <c r="BN22" s="34">
        <v>0.30418480288306926</v>
      </c>
      <c r="BO22" s="32">
        <v>4.1169582155519101E-3</v>
      </c>
      <c r="BP22" s="33">
        <v>3.7034405747974658E-3</v>
      </c>
      <c r="BQ22" s="34">
        <v>3.5759013385565164E-3</v>
      </c>
      <c r="BR22" s="32">
        <v>0.98082638301168512</v>
      </c>
      <c r="BS22" s="33">
        <v>0.98298605498012026</v>
      </c>
      <c r="BT22" s="34">
        <v>0.98567788085690367</v>
      </c>
      <c r="BU22" s="35">
        <v>386313190.64161849</v>
      </c>
      <c r="BV22" s="36">
        <v>392674221.46857142</v>
      </c>
      <c r="BW22" s="37">
        <v>394876853.11494255</v>
      </c>
      <c r="BX22" s="32">
        <v>0.7500069728177754</v>
      </c>
      <c r="BY22" s="33">
        <v>0.60140836225085204</v>
      </c>
      <c r="BZ22" s="34">
        <v>0.6577748640490434</v>
      </c>
      <c r="CA22" s="35">
        <v>310677506.98265898</v>
      </c>
      <c r="CB22" s="36">
        <v>318651893.11428571</v>
      </c>
      <c r="CC22" s="37">
        <v>308952347.75862068</v>
      </c>
      <c r="CD22" s="38">
        <v>301977652.91329479</v>
      </c>
      <c r="CE22" s="39">
        <v>305906680.68000001</v>
      </c>
      <c r="CF22" s="40">
        <v>296754922.7011494</v>
      </c>
      <c r="CG22" s="32">
        <v>2.5690162571949617</v>
      </c>
      <c r="CH22" s="33">
        <v>1.9348353365108286</v>
      </c>
      <c r="CI22" s="34">
        <v>2.1305752809627791</v>
      </c>
      <c r="CJ22" s="98">
        <v>3.5918018700609111</v>
      </c>
      <c r="CK22" s="99">
        <v>3.7446342622994822</v>
      </c>
      <c r="CL22" s="100">
        <v>3.5611126385937073</v>
      </c>
      <c r="CM22" s="32">
        <v>1.0313739632993879</v>
      </c>
      <c r="CN22" s="33">
        <v>1.0385031092906341</v>
      </c>
      <c r="CO22" s="34">
        <v>1.0352102252137243</v>
      </c>
      <c r="CP22" s="32">
        <v>0.77872620729133979</v>
      </c>
      <c r="CQ22" s="33">
        <v>0.75804091864283019</v>
      </c>
      <c r="CR22" s="34">
        <v>0.76396905885569089</v>
      </c>
      <c r="CS22" s="32">
        <v>0.69692011293439249</v>
      </c>
      <c r="CT22" s="33">
        <v>0.67645409245537291</v>
      </c>
      <c r="CU22" s="34">
        <v>0.68523796592755837</v>
      </c>
      <c r="CV22" s="35">
        <v>1129322.6531791908</v>
      </c>
      <c r="CW22" s="36">
        <v>1456587.7085714287</v>
      </c>
      <c r="CX22" s="37">
        <v>1372833.0172413792</v>
      </c>
      <c r="CY22" s="98">
        <v>1.3921352591678493</v>
      </c>
      <c r="CZ22" s="99">
        <v>1.3760833790938443</v>
      </c>
      <c r="DA22" s="100">
        <v>1.4338403893127651</v>
      </c>
      <c r="DB22" s="98">
        <v>1.5264415806968754</v>
      </c>
      <c r="DC22" s="99">
        <v>3.3679731653564748</v>
      </c>
      <c r="DD22" s="100">
        <v>2.3900287173327057</v>
      </c>
      <c r="DE22" s="32">
        <v>0.71251770291634775</v>
      </c>
      <c r="DF22" s="33">
        <v>0.70855497904297604</v>
      </c>
      <c r="DG22" s="34">
        <v>0.70681242052891646</v>
      </c>
      <c r="DH22" s="32">
        <v>1.9682675373376087E-2</v>
      </c>
      <c r="DI22" s="33">
        <v>1.4601224178826136E-2</v>
      </c>
      <c r="DJ22" s="34">
        <v>1.0001425721238726E-2</v>
      </c>
    </row>
    <row r="23" spans="1:114" x14ac:dyDescent="0.4">
      <c r="A23" s="56" t="s">
        <v>9</v>
      </c>
      <c r="B23" s="199"/>
      <c r="C23" s="9" t="s">
        <v>87</v>
      </c>
      <c r="D23" s="58">
        <v>3.047214726952021E-2</v>
      </c>
      <c r="E23" s="59">
        <v>2.1863807873540319E-2</v>
      </c>
      <c r="F23" s="60">
        <v>1.5072401633380517E-2</v>
      </c>
      <c r="G23" s="58">
        <v>3.4734337256920864E-2</v>
      </c>
      <c r="H23" s="59">
        <v>2.2093423865130839E-2</v>
      </c>
      <c r="I23" s="60">
        <v>1.7385422488799776E-2</v>
      </c>
      <c r="J23" s="58">
        <v>5.6331781424050535E-2</v>
      </c>
      <c r="K23" s="59">
        <v>6.2181530206264685E-2</v>
      </c>
      <c r="L23" s="60">
        <v>0.10843479568247416</v>
      </c>
      <c r="M23" s="61">
        <v>0.44186232262314801</v>
      </c>
      <c r="N23" s="62">
        <v>0.35163687247999309</v>
      </c>
      <c r="O23" s="63">
        <v>0.41704818606367217</v>
      </c>
      <c r="P23" s="98">
        <v>2.4503890437939546</v>
      </c>
      <c r="Q23" s="99">
        <v>2.5859622406082381</v>
      </c>
      <c r="R23" s="100">
        <v>2.3994214235709439</v>
      </c>
      <c r="S23" s="58">
        <v>8.2104746131500289E-2</v>
      </c>
      <c r="T23" s="59">
        <v>6.9035187954556779E-2</v>
      </c>
      <c r="U23" s="60">
        <v>5.9556471319492918E-2</v>
      </c>
      <c r="V23" s="38">
        <v>10043817</v>
      </c>
      <c r="W23" s="39">
        <v>7774605</v>
      </c>
      <c r="X23" s="40">
        <v>2692238.5</v>
      </c>
      <c r="Y23" s="58">
        <v>4.802280640842036</v>
      </c>
      <c r="Z23" s="59">
        <v>3.884242076473341</v>
      </c>
      <c r="AA23" s="60">
        <v>3.7117044898324378</v>
      </c>
      <c r="AB23" s="58">
        <v>0.8690366881175865</v>
      </c>
      <c r="AC23" s="59">
        <v>0.87394106868623167</v>
      </c>
      <c r="AD23" s="60">
        <v>0.8621881336985594</v>
      </c>
      <c r="AE23" s="38">
        <v>8696950</v>
      </c>
      <c r="AF23" s="39">
        <v>5327277</v>
      </c>
      <c r="AG23" s="40">
        <v>3124941.5</v>
      </c>
      <c r="AH23" s="38">
        <v>9567051</v>
      </c>
      <c r="AI23" s="39">
        <v>7239614</v>
      </c>
      <c r="AJ23" s="40">
        <v>4060145</v>
      </c>
      <c r="AK23" s="58">
        <v>0.68473218721432527</v>
      </c>
      <c r="AL23" s="59">
        <v>0.69637218773720966</v>
      </c>
      <c r="AM23" s="60">
        <v>0.70882051476364716</v>
      </c>
      <c r="AN23" s="58">
        <v>0.71029433231181849</v>
      </c>
      <c r="AO23" s="59">
        <v>0.72055717912746609</v>
      </c>
      <c r="AP23" s="60">
        <v>0.73544486767791728</v>
      </c>
      <c r="AQ23" s="58">
        <v>0.14132537992844124</v>
      </c>
      <c r="AR23" s="59">
        <v>0.14071699794023107</v>
      </c>
      <c r="AS23" s="60">
        <v>0.13681231751871409</v>
      </c>
      <c r="AT23" s="58">
        <v>7.9100332513125593E-2</v>
      </c>
      <c r="AU23" s="59">
        <v>8.1605422745609266E-2</v>
      </c>
      <c r="AV23" s="60">
        <v>7.803265011436103E-2</v>
      </c>
      <c r="AW23" s="58">
        <v>6.935516577392202E-2</v>
      </c>
      <c r="AX23" s="59">
        <v>6.9800312457345873E-2</v>
      </c>
      <c r="AY23" s="60">
        <v>6.7281028965471612E-2</v>
      </c>
      <c r="AZ23" s="58">
        <v>0.43028437883272358</v>
      </c>
      <c r="BA23" s="59">
        <v>0.41477578438402379</v>
      </c>
      <c r="BB23" s="60">
        <v>0.41591439130924213</v>
      </c>
      <c r="BC23" s="58">
        <v>0.89090445385988737</v>
      </c>
      <c r="BD23" s="59">
        <v>0.8697039027897675</v>
      </c>
      <c r="BE23" s="60">
        <v>0.89175812722512371</v>
      </c>
      <c r="BF23" s="38">
        <v>5375891.938202247</v>
      </c>
      <c r="BG23" s="39">
        <v>5499939.5507060336</v>
      </c>
      <c r="BH23" s="40">
        <v>5496141.7232125755</v>
      </c>
      <c r="BI23" s="58">
        <v>1.6621357264042944E-2</v>
      </c>
      <c r="BJ23" s="59">
        <v>2.3591612723453528E-2</v>
      </c>
      <c r="BK23" s="60">
        <v>3.2474343792398511E-2</v>
      </c>
      <c r="BL23" s="58">
        <v>4.0283571685031216E-2</v>
      </c>
      <c r="BM23" s="59">
        <v>5.1392479840867228E-2</v>
      </c>
      <c r="BN23" s="60">
        <v>5.7292061268112857E-2</v>
      </c>
      <c r="BO23" s="58">
        <v>3.5060247448857315E-4</v>
      </c>
      <c r="BP23" s="59">
        <v>2.6898314727693266E-4</v>
      </c>
      <c r="BQ23" s="60">
        <v>5.0047168860970382E-4</v>
      </c>
      <c r="BR23" s="58">
        <v>0.99123143260171531</v>
      </c>
      <c r="BS23" s="59">
        <v>0.9936130476485775</v>
      </c>
      <c r="BT23" s="60">
        <v>0.99480414143574891</v>
      </c>
      <c r="BU23" s="38">
        <v>162678492</v>
      </c>
      <c r="BV23" s="39">
        <v>159715778</v>
      </c>
      <c r="BW23" s="40">
        <v>146732563.5</v>
      </c>
      <c r="BX23" s="58">
        <v>0.10616127241765792</v>
      </c>
      <c r="BY23" s="59">
        <v>7.4290598627847634E-2</v>
      </c>
      <c r="BZ23" s="60">
        <v>0.11714728912065518</v>
      </c>
      <c r="CA23" s="38">
        <v>139164720</v>
      </c>
      <c r="CB23" s="39">
        <v>152788053</v>
      </c>
      <c r="CC23" s="40">
        <v>143091131.5</v>
      </c>
      <c r="CD23" s="38">
        <v>136970714</v>
      </c>
      <c r="CE23" s="39">
        <v>151233900</v>
      </c>
      <c r="CF23" s="40">
        <v>138514563.5</v>
      </c>
      <c r="CG23" s="58">
        <v>3.0189753861801605</v>
      </c>
      <c r="CH23" s="59">
        <v>2.532410061493962</v>
      </c>
      <c r="CI23" s="60">
        <v>2.454942771666722</v>
      </c>
      <c r="CJ23" s="98">
        <v>2.6908520169908043</v>
      </c>
      <c r="CK23" s="99">
        <v>2.7642755728889039</v>
      </c>
      <c r="CL23" s="100">
        <v>2.6688352527967947</v>
      </c>
      <c r="CM23" s="58">
        <v>0.98881558155596905</v>
      </c>
      <c r="CN23" s="59">
        <v>0.98420475375234617</v>
      </c>
      <c r="CO23" s="60">
        <v>1.004818801800079</v>
      </c>
      <c r="CP23" s="58">
        <v>0.85232776043747416</v>
      </c>
      <c r="CQ23" s="59">
        <v>0.83057455170860828</v>
      </c>
      <c r="CR23" s="60">
        <v>0.83841348731217402</v>
      </c>
      <c r="CS23" s="58">
        <v>0.8097261135629773</v>
      </c>
      <c r="CT23" s="59">
        <v>0.76908922744026043</v>
      </c>
      <c r="CU23" s="60">
        <v>0.76817552006559442</v>
      </c>
      <c r="CV23" s="38">
        <v>611825</v>
      </c>
      <c r="CW23" s="39">
        <v>549604</v>
      </c>
      <c r="CX23" s="40">
        <v>358701.5</v>
      </c>
      <c r="CY23" s="98">
        <v>1.5923942740370707</v>
      </c>
      <c r="CZ23" s="99">
        <v>1.5141791005776137</v>
      </c>
      <c r="DA23" s="100">
        <v>1.5261488535544063</v>
      </c>
      <c r="DB23" s="98">
        <v>1.1555455746198173</v>
      </c>
      <c r="DC23" s="99">
        <v>1.4047731261966672</v>
      </c>
      <c r="DD23" s="100">
        <v>1.3598388077999262</v>
      </c>
      <c r="DE23" s="58">
        <v>0.73546693128773211</v>
      </c>
      <c r="DF23" s="59">
        <v>0.72292930355157226</v>
      </c>
      <c r="DG23" s="60">
        <v>0.72824384828457367</v>
      </c>
      <c r="DH23" s="58">
        <v>1.7272196271972445E-2</v>
      </c>
      <c r="DI23" s="59">
        <v>1.2021328439126747E-2</v>
      </c>
      <c r="DJ23" s="60">
        <v>6.8808636373315774E-3</v>
      </c>
    </row>
    <row r="24" spans="1:114" x14ac:dyDescent="0.4">
      <c r="A24" s="56" t="s">
        <v>10</v>
      </c>
      <c r="B24" s="194" t="s">
        <v>133</v>
      </c>
      <c r="C24" s="10" t="s">
        <v>175</v>
      </c>
      <c r="D24" s="65">
        <v>183</v>
      </c>
      <c r="E24" s="66">
        <v>181</v>
      </c>
      <c r="F24" s="67">
        <v>187</v>
      </c>
      <c r="G24" s="65">
        <v>183</v>
      </c>
      <c r="H24" s="66">
        <v>181</v>
      </c>
      <c r="I24" s="67">
        <v>187</v>
      </c>
      <c r="J24" s="65">
        <v>183</v>
      </c>
      <c r="K24" s="66">
        <v>181</v>
      </c>
      <c r="L24" s="67">
        <v>187</v>
      </c>
      <c r="M24" s="68">
        <v>183</v>
      </c>
      <c r="N24" s="69">
        <v>181</v>
      </c>
      <c r="O24" s="70">
        <v>187</v>
      </c>
      <c r="P24" s="65">
        <v>183</v>
      </c>
      <c r="Q24" s="66">
        <v>181</v>
      </c>
      <c r="R24" s="67">
        <v>187</v>
      </c>
      <c r="S24" s="65">
        <v>183</v>
      </c>
      <c r="T24" s="66">
        <v>181</v>
      </c>
      <c r="U24" s="67">
        <v>187</v>
      </c>
      <c r="V24" s="65">
        <v>183</v>
      </c>
      <c r="W24" s="66">
        <v>181</v>
      </c>
      <c r="X24" s="67">
        <v>187</v>
      </c>
      <c r="Y24" s="65">
        <v>183</v>
      </c>
      <c r="Z24" s="66">
        <v>181</v>
      </c>
      <c r="AA24" s="67">
        <v>187</v>
      </c>
      <c r="AB24" s="65">
        <v>183</v>
      </c>
      <c r="AC24" s="66">
        <v>181</v>
      </c>
      <c r="AD24" s="67">
        <v>187</v>
      </c>
      <c r="AE24" s="65">
        <v>183</v>
      </c>
      <c r="AF24" s="66">
        <v>181</v>
      </c>
      <c r="AG24" s="67">
        <v>187</v>
      </c>
      <c r="AH24" s="65">
        <v>183</v>
      </c>
      <c r="AI24" s="66">
        <v>181</v>
      </c>
      <c r="AJ24" s="67">
        <v>187</v>
      </c>
      <c r="AK24" s="65">
        <v>183</v>
      </c>
      <c r="AL24" s="66">
        <v>181</v>
      </c>
      <c r="AM24" s="67">
        <v>187</v>
      </c>
      <c r="AN24" s="65">
        <v>183</v>
      </c>
      <c r="AO24" s="66">
        <v>181</v>
      </c>
      <c r="AP24" s="67">
        <v>187</v>
      </c>
      <c r="AQ24" s="65">
        <v>183</v>
      </c>
      <c r="AR24" s="66">
        <v>181</v>
      </c>
      <c r="AS24" s="67">
        <v>187</v>
      </c>
      <c r="AT24" s="65">
        <v>183</v>
      </c>
      <c r="AU24" s="66">
        <v>181</v>
      </c>
      <c r="AV24" s="67">
        <v>187</v>
      </c>
      <c r="AW24" s="65">
        <v>183</v>
      </c>
      <c r="AX24" s="66">
        <v>181</v>
      </c>
      <c r="AY24" s="67">
        <v>187</v>
      </c>
      <c r="AZ24" s="65">
        <v>183</v>
      </c>
      <c r="BA24" s="66">
        <v>181</v>
      </c>
      <c r="BB24" s="67">
        <v>187</v>
      </c>
      <c r="BC24" s="65">
        <v>183</v>
      </c>
      <c r="BD24" s="66">
        <v>181</v>
      </c>
      <c r="BE24" s="67">
        <v>187</v>
      </c>
      <c r="BF24" s="65">
        <v>183</v>
      </c>
      <c r="BG24" s="66">
        <v>181</v>
      </c>
      <c r="BH24" s="67">
        <v>187</v>
      </c>
      <c r="BI24" s="65">
        <v>183</v>
      </c>
      <c r="BJ24" s="66">
        <v>181</v>
      </c>
      <c r="BK24" s="67">
        <v>187</v>
      </c>
      <c r="BL24" s="65">
        <v>183</v>
      </c>
      <c r="BM24" s="66">
        <v>181</v>
      </c>
      <c r="BN24" s="67">
        <v>187</v>
      </c>
      <c r="BO24" s="65">
        <v>183</v>
      </c>
      <c r="BP24" s="66">
        <v>181</v>
      </c>
      <c r="BQ24" s="67">
        <v>187</v>
      </c>
      <c r="BR24" s="65">
        <v>183</v>
      </c>
      <c r="BS24" s="66">
        <v>181</v>
      </c>
      <c r="BT24" s="67">
        <v>187</v>
      </c>
      <c r="BU24" s="65">
        <v>183</v>
      </c>
      <c r="BV24" s="66">
        <v>181</v>
      </c>
      <c r="BW24" s="67">
        <v>187</v>
      </c>
      <c r="BX24" s="65">
        <v>183</v>
      </c>
      <c r="BY24" s="66">
        <v>181</v>
      </c>
      <c r="BZ24" s="67">
        <v>187</v>
      </c>
      <c r="CA24" s="65">
        <v>183</v>
      </c>
      <c r="CB24" s="66">
        <v>181</v>
      </c>
      <c r="CC24" s="67">
        <v>187</v>
      </c>
      <c r="CD24" s="65">
        <v>183</v>
      </c>
      <c r="CE24" s="66">
        <v>181</v>
      </c>
      <c r="CF24" s="67">
        <v>187</v>
      </c>
      <c r="CG24" s="65">
        <v>183</v>
      </c>
      <c r="CH24" s="66">
        <v>181</v>
      </c>
      <c r="CI24" s="67">
        <v>187</v>
      </c>
      <c r="CJ24" s="65">
        <v>183</v>
      </c>
      <c r="CK24" s="66">
        <v>181</v>
      </c>
      <c r="CL24" s="67">
        <v>187</v>
      </c>
      <c r="CM24" s="65">
        <v>183</v>
      </c>
      <c r="CN24" s="66">
        <v>181</v>
      </c>
      <c r="CO24" s="67">
        <v>187</v>
      </c>
      <c r="CP24" s="65">
        <v>183</v>
      </c>
      <c r="CQ24" s="66">
        <v>181</v>
      </c>
      <c r="CR24" s="67">
        <v>187</v>
      </c>
      <c r="CS24" s="65">
        <v>183</v>
      </c>
      <c r="CT24" s="66">
        <v>181</v>
      </c>
      <c r="CU24" s="67">
        <v>187</v>
      </c>
      <c r="CV24" s="65">
        <v>183</v>
      </c>
      <c r="CW24" s="66">
        <v>181</v>
      </c>
      <c r="CX24" s="67">
        <v>187</v>
      </c>
      <c r="CY24" s="65">
        <v>183</v>
      </c>
      <c r="CZ24" s="66">
        <v>181</v>
      </c>
      <c r="DA24" s="67">
        <v>187</v>
      </c>
      <c r="DB24" s="65">
        <v>183</v>
      </c>
      <c r="DC24" s="66">
        <v>181</v>
      </c>
      <c r="DD24" s="67">
        <v>187</v>
      </c>
      <c r="DE24" s="65">
        <v>183</v>
      </c>
      <c r="DF24" s="66">
        <v>181</v>
      </c>
      <c r="DG24" s="67">
        <v>187</v>
      </c>
      <c r="DH24" s="65">
        <v>183</v>
      </c>
      <c r="DI24" s="66">
        <v>181</v>
      </c>
      <c r="DJ24" s="67">
        <v>187</v>
      </c>
    </row>
    <row r="25" spans="1:114" x14ac:dyDescent="0.4">
      <c r="A25" s="56"/>
      <c r="B25" s="198"/>
      <c r="C25" s="7" t="s">
        <v>86</v>
      </c>
      <c r="D25" s="32">
        <v>2.5670981190455088E-2</v>
      </c>
      <c r="E25" s="33">
        <v>2.1835690003520931E-2</v>
      </c>
      <c r="F25" s="34">
        <v>2.1013716416333952E-2</v>
      </c>
      <c r="G25" s="32">
        <v>2.6516508440056288E-2</v>
      </c>
      <c r="H25" s="33">
        <v>2.2946888763034249E-2</v>
      </c>
      <c r="I25" s="34">
        <v>2.1601727176292038E-2</v>
      </c>
      <c r="J25" s="32">
        <v>0.54410987216487217</v>
      </c>
      <c r="K25" s="33">
        <v>0.81725627969618697</v>
      </c>
      <c r="L25" s="34">
        <v>0.57632917519597548</v>
      </c>
      <c r="M25" s="111">
        <v>5.7758872343598657</v>
      </c>
      <c r="N25" s="112">
        <v>5.7380693692636555</v>
      </c>
      <c r="O25" s="113">
        <v>5.5910027447024016</v>
      </c>
      <c r="P25" s="98">
        <v>3.8332292615065633</v>
      </c>
      <c r="Q25" s="99">
        <v>3.6461848788163298</v>
      </c>
      <c r="R25" s="100">
        <v>3.55462474382752</v>
      </c>
      <c r="S25" s="32">
        <v>8.3213622695822137E-2</v>
      </c>
      <c r="T25" s="33">
        <v>7.8668128526133099E-2</v>
      </c>
      <c r="U25" s="34">
        <v>7.6447073748210054E-2</v>
      </c>
      <c r="V25" s="35">
        <v>11298113.530054646</v>
      </c>
      <c r="W25" s="36">
        <v>15532868.552486189</v>
      </c>
      <c r="X25" s="37">
        <v>11477098.695187166</v>
      </c>
      <c r="Y25" s="32">
        <v>2.9228723326788728</v>
      </c>
      <c r="Z25" s="33">
        <v>3.2920543708765733</v>
      </c>
      <c r="AA25" s="34">
        <v>3.1681609647139339</v>
      </c>
      <c r="AB25" s="32">
        <v>0.86297997979993879</v>
      </c>
      <c r="AC25" s="33">
        <v>0.85402518742532796</v>
      </c>
      <c r="AD25" s="34">
        <v>0.85615747480020254</v>
      </c>
      <c r="AE25" s="35">
        <v>12966977.524590164</v>
      </c>
      <c r="AF25" s="36">
        <v>12089759.480662983</v>
      </c>
      <c r="AG25" s="37">
        <v>11627185.106951872</v>
      </c>
      <c r="AH25" s="35">
        <v>13394071.945355192</v>
      </c>
      <c r="AI25" s="36">
        <v>12704996.541436464</v>
      </c>
      <c r="AJ25" s="37">
        <v>11952539.737967914</v>
      </c>
      <c r="AK25" s="32">
        <v>0.66174719539962701</v>
      </c>
      <c r="AL25" s="33">
        <v>0.66414730522317489</v>
      </c>
      <c r="AM25" s="34">
        <v>0.66917489042028688</v>
      </c>
      <c r="AN25" s="32">
        <v>0.70586608604682355</v>
      </c>
      <c r="AO25" s="33">
        <v>0.70772318445428728</v>
      </c>
      <c r="AP25" s="34">
        <v>0.71258989694842512</v>
      </c>
      <c r="AQ25" s="32">
        <v>0.15329955246757596</v>
      </c>
      <c r="AR25" s="33">
        <v>0.15484176776604755</v>
      </c>
      <c r="AS25" s="34">
        <v>0.15257735130778713</v>
      </c>
      <c r="AT25" s="32">
        <v>9.8444072442292058E-2</v>
      </c>
      <c r="AU25" s="33">
        <v>9.7741754345960982E-2</v>
      </c>
      <c r="AV25" s="34">
        <v>9.7504924434112503E-2</v>
      </c>
      <c r="AW25" s="32">
        <v>9.1939878947884773E-2</v>
      </c>
      <c r="AX25" s="33">
        <v>8.722106713476864E-2</v>
      </c>
      <c r="AY25" s="34">
        <v>8.4851738403498037E-2</v>
      </c>
      <c r="AZ25" s="32">
        <v>0.4327424311813477</v>
      </c>
      <c r="BA25" s="33">
        <v>0.40126124745695596</v>
      </c>
      <c r="BB25" s="34">
        <v>0.39906679882449031</v>
      </c>
      <c r="BC25" s="32">
        <v>0.61994713424255365</v>
      </c>
      <c r="BD25" s="33">
        <v>0.67707089754093575</v>
      </c>
      <c r="BE25" s="34">
        <v>0.68459261172396513</v>
      </c>
      <c r="BF25" s="35">
        <v>5570280.4032122223</v>
      </c>
      <c r="BG25" s="36">
        <v>5400120.8736695349</v>
      </c>
      <c r="BH25" s="37">
        <v>5374378.1911978833</v>
      </c>
      <c r="BI25" s="32">
        <v>0.19586386826936478</v>
      </c>
      <c r="BJ25" s="33">
        <v>0.19883152319275144</v>
      </c>
      <c r="BK25" s="34">
        <v>0.19211106556584834</v>
      </c>
      <c r="BL25" s="32">
        <v>0.48447679520300685</v>
      </c>
      <c r="BM25" s="33">
        <v>0.45456344027877427</v>
      </c>
      <c r="BN25" s="34">
        <v>0.43030325370040579</v>
      </c>
      <c r="BO25" s="32">
        <v>5.5946771596466537E-3</v>
      </c>
      <c r="BP25" s="33">
        <v>5.3261568757095295E-3</v>
      </c>
      <c r="BQ25" s="34">
        <v>4.7909210389210453E-3</v>
      </c>
      <c r="BR25" s="32">
        <v>0.98124683073247865</v>
      </c>
      <c r="BS25" s="33">
        <v>0.97407318798854547</v>
      </c>
      <c r="BT25" s="34">
        <v>0.97470402423510538</v>
      </c>
      <c r="BU25" s="35">
        <v>349483407.84153003</v>
      </c>
      <c r="BV25" s="36">
        <v>357373475.1767956</v>
      </c>
      <c r="BW25" s="37">
        <v>355627916.24598932</v>
      </c>
      <c r="BX25" s="32">
        <v>0.67203340079028884</v>
      </c>
      <c r="BY25" s="33">
        <v>0.91495183355341825</v>
      </c>
      <c r="BZ25" s="34">
        <v>0.6436487062038172</v>
      </c>
      <c r="CA25" s="35">
        <v>302738885.79781419</v>
      </c>
      <c r="CB25" s="36">
        <v>309785605.54143649</v>
      </c>
      <c r="CC25" s="37">
        <v>302300691.08556151</v>
      </c>
      <c r="CD25" s="38">
        <v>278746022.45901638</v>
      </c>
      <c r="CE25" s="39">
        <v>291174844.50828731</v>
      </c>
      <c r="CF25" s="40">
        <v>283244357.63636363</v>
      </c>
      <c r="CG25" s="32">
        <v>1.9546130949696676</v>
      </c>
      <c r="CH25" s="33">
        <v>2.2197759892573776</v>
      </c>
      <c r="CI25" s="34">
        <v>2.1256485029368197</v>
      </c>
      <c r="CJ25" s="98">
        <v>4.1479813756556876</v>
      </c>
      <c r="CK25" s="99">
        <v>3.9300013576729333</v>
      </c>
      <c r="CL25" s="100">
        <v>3.8230318181888303</v>
      </c>
      <c r="CM25" s="32">
        <v>1.0960193094079185</v>
      </c>
      <c r="CN25" s="33">
        <v>1.109504633928724</v>
      </c>
      <c r="CO25" s="34">
        <v>1.1013300507476842</v>
      </c>
      <c r="CP25" s="32">
        <v>0.73619681130547665</v>
      </c>
      <c r="CQ25" s="33">
        <v>0.7236483472813392</v>
      </c>
      <c r="CR25" s="34">
        <v>0.7290195906234761</v>
      </c>
      <c r="CS25" s="32">
        <v>0.6368245120890742</v>
      </c>
      <c r="CT25" s="33">
        <v>0.62442226275218848</v>
      </c>
      <c r="CU25" s="34">
        <v>0.6319284660510005</v>
      </c>
      <c r="CV25" s="35">
        <v>427094.42076502735</v>
      </c>
      <c r="CW25" s="36">
        <v>615237.06077348068</v>
      </c>
      <c r="CX25" s="37">
        <v>325354.63101604278</v>
      </c>
      <c r="CY25" s="98">
        <v>1.5017289519547798</v>
      </c>
      <c r="CZ25" s="99">
        <v>1.4812676213228964</v>
      </c>
      <c r="DA25" s="100">
        <v>1.490779359049498</v>
      </c>
      <c r="DB25" s="98">
        <v>1.9704719896993905</v>
      </c>
      <c r="DC25" s="99">
        <v>2.0887558803796886</v>
      </c>
      <c r="DD25" s="100">
        <v>1.8463812730664775</v>
      </c>
      <c r="DE25" s="32">
        <v>0.69720550922644786</v>
      </c>
      <c r="DF25" s="33">
        <v>0.69518151471908796</v>
      </c>
      <c r="DG25" s="34">
        <v>0.69880486622035798</v>
      </c>
      <c r="DH25" s="32">
        <v>1.0720071564811348E-2</v>
      </c>
      <c r="DI25" s="33">
        <v>1.0037245499749398E-2</v>
      </c>
      <c r="DJ25" s="34">
        <v>9.644200433561104E-3</v>
      </c>
    </row>
    <row r="26" spans="1:114" x14ac:dyDescent="0.4">
      <c r="A26" s="56" t="s">
        <v>10</v>
      </c>
      <c r="B26" s="199"/>
      <c r="C26" s="9" t="s">
        <v>87</v>
      </c>
      <c r="D26" s="58">
        <v>3.3780706225852157E-2</v>
      </c>
      <c r="E26" s="59">
        <v>2.6373244998530443E-2</v>
      </c>
      <c r="F26" s="60">
        <v>1.8349663750024243E-2</v>
      </c>
      <c r="G26" s="58">
        <v>3.4803535913189125E-2</v>
      </c>
      <c r="H26" s="59">
        <v>2.8893710428967559E-2</v>
      </c>
      <c r="I26" s="60">
        <v>2.0797798915814989E-2</v>
      </c>
      <c r="J26" s="58">
        <v>0.19235082962846151</v>
      </c>
      <c r="K26" s="59">
        <v>0.2264667579081398</v>
      </c>
      <c r="L26" s="60">
        <v>0.25389623296686115</v>
      </c>
      <c r="M26" s="61">
        <v>1.5610999060626329</v>
      </c>
      <c r="N26" s="62">
        <v>1.6027383129549388</v>
      </c>
      <c r="O26" s="63">
        <v>1.7745592831843338</v>
      </c>
      <c r="P26" s="98">
        <v>2.8682924226165851</v>
      </c>
      <c r="Q26" s="99">
        <v>2.9317987411799642</v>
      </c>
      <c r="R26" s="100">
        <v>2.9726547366491154</v>
      </c>
      <c r="S26" s="58">
        <v>8.7433847963838018E-2</v>
      </c>
      <c r="T26" s="59">
        <v>8.2676562788196239E-2</v>
      </c>
      <c r="U26" s="60">
        <v>7.4872898508456742E-2</v>
      </c>
      <c r="V26" s="38">
        <v>8535227</v>
      </c>
      <c r="W26" s="39">
        <v>8109449</v>
      </c>
      <c r="X26" s="40">
        <v>5210249</v>
      </c>
      <c r="Y26" s="58">
        <v>4.1350524193780664</v>
      </c>
      <c r="Z26" s="59">
        <v>3.5554406747272287</v>
      </c>
      <c r="AA26" s="60">
        <v>3.5669997994310623</v>
      </c>
      <c r="AB26" s="58">
        <v>0.8712669607008332</v>
      </c>
      <c r="AC26" s="59">
        <v>0.87019751000211665</v>
      </c>
      <c r="AD26" s="60">
        <v>0.86364140259890265</v>
      </c>
      <c r="AE26" s="38">
        <v>8074355</v>
      </c>
      <c r="AF26" s="39">
        <v>6742746</v>
      </c>
      <c r="AG26" s="40">
        <v>4236053</v>
      </c>
      <c r="AH26" s="38">
        <v>7882576</v>
      </c>
      <c r="AI26" s="39">
        <v>7499512</v>
      </c>
      <c r="AJ26" s="40">
        <v>4942220</v>
      </c>
      <c r="AK26" s="58">
        <v>0.67778747309659815</v>
      </c>
      <c r="AL26" s="59">
        <v>0.67789880629993504</v>
      </c>
      <c r="AM26" s="60">
        <v>0.68051480933614839</v>
      </c>
      <c r="AN26" s="58">
        <v>0.71950108444056315</v>
      </c>
      <c r="AO26" s="59">
        <v>0.72353801626648917</v>
      </c>
      <c r="AP26" s="60">
        <v>0.72772884786165626</v>
      </c>
      <c r="AQ26" s="58">
        <v>0.14150819727029851</v>
      </c>
      <c r="AR26" s="59">
        <v>0.14101755327477733</v>
      </c>
      <c r="AS26" s="60">
        <v>0.13856149630423417</v>
      </c>
      <c r="AT26" s="58">
        <v>8.4422256752196709E-2</v>
      </c>
      <c r="AU26" s="59">
        <v>8.6156697234840332E-2</v>
      </c>
      <c r="AV26" s="60">
        <v>8.0789297477620425E-2</v>
      </c>
      <c r="AW26" s="58">
        <v>8.3764779744447959E-2</v>
      </c>
      <c r="AX26" s="59">
        <v>8.2748964092589375E-2</v>
      </c>
      <c r="AY26" s="60">
        <v>8.2783814926790406E-2</v>
      </c>
      <c r="AZ26" s="58">
        <v>0.44339115248672184</v>
      </c>
      <c r="BA26" s="59">
        <v>0.42718564285577731</v>
      </c>
      <c r="BB26" s="60">
        <v>0.42826456138198199</v>
      </c>
      <c r="BC26" s="58">
        <v>0.67362497916041753</v>
      </c>
      <c r="BD26" s="59">
        <v>0.67337952570890658</v>
      </c>
      <c r="BE26" s="60">
        <v>0.71757606861396339</v>
      </c>
      <c r="BF26" s="38">
        <v>5534232.900232018</v>
      </c>
      <c r="BG26" s="39">
        <v>5654169.7009824859</v>
      </c>
      <c r="BH26" s="40">
        <v>5685109.6352101509</v>
      </c>
      <c r="BI26" s="58">
        <v>7.713659130448694E-2</v>
      </c>
      <c r="BJ26" s="59">
        <v>7.076223647247136E-2</v>
      </c>
      <c r="BK26" s="60">
        <v>7.3046022916808229E-2</v>
      </c>
      <c r="BL26" s="58">
        <v>0.16711152131792453</v>
      </c>
      <c r="BM26" s="59">
        <v>0.1574997389109164</v>
      </c>
      <c r="BN26" s="60">
        <v>0.1612823192490252</v>
      </c>
      <c r="BO26" s="58">
        <v>2.2441789963849224E-3</v>
      </c>
      <c r="BP26" s="59">
        <v>1.936687586468354E-3</v>
      </c>
      <c r="BQ26" s="60">
        <v>1.7108149864885106E-3</v>
      </c>
      <c r="BR26" s="58">
        <v>0.99444628815344804</v>
      </c>
      <c r="BS26" s="59">
        <v>0.99392054822963449</v>
      </c>
      <c r="BT26" s="60">
        <v>0.99454272703395052</v>
      </c>
      <c r="BU26" s="38">
        <v>121173172</v>
      </c>
      <c r="BV26" s="39">
        <v>120993606</v>
      </c>
      <c r="BW26" s="40">
        <v>125020501</v>
      </c>
      <c r="BX26" s="58">
        <v>0.25546294483049703</v>
      </c>
      <c r="BY26" s="59">
        <v>0.30167368514611315</v>
      </c>
      <c r="BZ26" s="60">
        <v>0.3026802149202526</v>
      </c>
      <c r="CA26" s="38">
        <v>121124389</v>
      </c>
      <c r="CB26" s="39">
        <v>132508130</v>
      </c>
      <c r="CC26" s="40">
        <v>128394560</v>
      </c>
      <c r="CD26" s="38">
        <v>113109359</v>
      </c>
      <c r="CE26" s="39">
        <v>125160370</v>
      </c>
      <c r="CF26" s="40">
        <v>122305020</v>
      </c>
      <c r="CG26" s="58">
        <v>2.9355269529949455</v>
      </c>
      <c r="CH26" s="59">
        <v>2.7776298822320502</v>
      </c>
      <c r="CI26" s="60">
        <v>2.6031511734369941</v>
      </c>
      <c r="CJ26" s="98">
        <v>3.0996800729833103</v>
      </c>
      <c r="CK26" s="99">
        <v>3.3393599707137329</v>
      </c>
      <c r="CL26" s="100">
        <v>3.3290817166394513</v>
      </c>
      <c r="CM26" s="58">
        <v>0.98922048280502195</v>
      </c>
      <c r="CN26" s="59">
        <v>0.98519017502072936</v>
      </c>
      <c r="CO26" s="60">
        <v>0.97845735424771718</v>
      </c>
      <c r="CP26" s="58">
        <v>0.85208539120083093</v>
      </c>
      <c r="CQ26" s="59">
        <v>0.84092195850872675</v>
      </c>
      <c r="CR26" s="60">
        <v>0.82549612444884635</v>
      </c>
      <c r="CS26" s="58">
        <v>0.78582125364398259</v>
      </c>
      <c r="CT26" s="59">
        <v>0.78658320039785157</v>
      </c>
      <c r="CU26" s="60">
        <v>0.76024726460721359</v>
      </c>
      <c r="CV26" s="38">
        <v>383367</v>
      </c>
      <c r="CW26" s="39">
        <v>197606</v>
      </c>
      <c r="CX26" s="40">
        <v>280764</v>
      </c>
      <c r="CY26" s="98">
        <v>1.4376748169059783</v>
      </c>
      <c r="CZ26" s="99">
        <v>1.4384711169098585</v>
      </c>
      <c r="DA26" s="100">
        <v>1.4794848112299173</v>
      </c>
      <c r="DB26" s="98">
        <v>1.3465820942374722</v>
      </c>
      <c r="DC26" s="99">
        <v>1.5979284460962169</v>
      </c>
      <c r="DD26" s="100">
        <v>1.5447327535545616</v>
      </c>
      <c r="DE26" s="58">
        <v>0.73125850298775141</v>
      </c>
      <c r="DF26" s="59">
        <v>0.71698058070799708</v>
      </c>
      <c r="DG26" s="60">
        <v>0.73025452519975409</v>
      </c>
      <c r="DH26" s="58">
        <v>1.4781856125129802E-2</v>
      </c>
      <c r="DI26" s="59">
        <v>1.224947920199069E-2</v>
      </c>
      <c r="DJ26" s="60">
        <v>8.7855141024969063E-3</v>
      </c>
    </row>
    <row r="27" spans="1:114" x14ac:dyDescent="0.4">
      <c r="A27" s="56" t="s">
        <v>11</v>
      </c>
      <c r="B27" s="194" t="s">
        <v>134</v>
      </c>
      <c r="C27" s="10" t="s">
        <v>175</v>
      </c>
      <c r="D27" s="65">
        <v>189</v>
      </c>
      <c r="E27" s="66">
        <v>189</v>
      </c>
      <c r="F27" s="67">
        <v>200</v>
      </c>
      <c r="G27" s="65">
        <v>189</v>
      </c>
      <c r="H27" s="66">
        <v>189</v>
      </c>
      <c r="I27" s="67">
        <v>200</v>
      </c>
      <c r="J27" s="65">
        <v>189</v>
      </c>
      <c r="K27" s="66">
        <v>189</v>
      </c>
      <c r="L27" s="67">
        <v>200</v>
      </c>
      <c r="M27" s="68">
        <v>189</v>
      </c>
      <c r="N27" s="69">
        <v>189</v>
      </c>
      <c r="O27" s="70">
        <v>200</v>
      </c>
      <c r="P27" s="65">
        <v>189</v>
      </c>
      <c r="Q27" s="66">
        <v>189</v>
      </c>
      <c r="R27" s="67">
        <v>200</v>
      </c>
      <c r="S27" s="65">
        <v>189</v>
      </c>
      <c r="T27" s="66">
        <v>189</v>
      </c>
      <c r="U27" s="67">
        <v>200</v>
      </c>
      <c r="V27" s="65">
        <v>189</v>
      </c>
      <c r="W27" s="66">
        <v>189</v>
      </c>
      <c r="X27" s="67">
        <v>200</v>
      </c>
      <c r="Y27" s="65">
        <v>189</v>
      </c>
      <c r="Z27" s="66">
        <v>189</v>
      </c>
      <c r="AA27" s="67">
        <v>200</v>
      </c>
      <c r="AB27" s="65">
        <v>189</v>
      </c>
      <c r="AC27" s="66">
        <v>189</v>
      </c>
      <c r="AD27" s="67">
        <v>200</v>
      </c>
      <c r="AE27" s="65">
        <v>189</v>
      </c>
      <c r="AF27" s="66">
        <v>189</v>
      </c>
      <c r="AG27" s="67">
        <v>200</v>
      </c>
      <c r="AH27" s="65">
        <v>189</v>
      </c>
      <c r="AI27" s="66">
        <v>189</v>
      </c>
      <c r="AJ27" s="67">
        <v>200</v>
      </c>
      <c r="AK27" s="65">
        <v>189</v>
      </c>
      <c r="AL27" s="66">
        <v>189</v>
      </c>
      <c r="AM27" s="67">
        <v>200</v>
      </c>
      <c r="AN27" s="65">
        <v>189</v>
      </c>
      <c r="AO27" s="66">
        <v>189</v>
      </c>
      <c r="AP27" s="67">
        <v>200</v>
      </c>
      <c r="AQ27" s="65">
        <v>189</v>
      </c>
      <c r="AR27" s="66">
        <v>189</v>
      </c>
      <c r="AS27" s="67">
        <v>200</v>
      </c>
      <c r="AT27" s="65">
        <v>189</v>
      </c>
      <c r="AU27" s="66">
        <v>189</v>
      </c>
      <c r="AV27" s="67">
        <v>200</v>
      </c>
      <c r="AW27" s="65">
        <v>189</v>
      </c>
      <c r="AX27" s="66">
        <v>189</v>
      </c>
      <c r="AY27" s="67">
        <v>200</v>
      </c>
      <c r="AZ27" s="65">
        <v>189</v>
      </c>
      <c r="BA27" s="66">
        <v>189</v>
      </c>
      <c r="BB27" s="67">
        <v>200</v>
      </c>
      <c r="BC27" s="65">
        <v>189</v>
      </c>
      <c r="BD27" s="66">
        <v>189</v>
      </c>
      <c r="BE27" s="67">
        <v>200</v>
      </c>
      <c r="BF27" s="65">
        <v>189</v>
      </c>
      <c r="BG27" s="66">
        <v>189</v>
      </c>
      <c r="BH27" s="67">
        <v>200</v>
      </c>
      <c r="BI27" s="65">
        <v>189</v>
      </c>
      <c r="BJ27" s="66">
        <v>189</v>
      </c>
      <c r="BK27" s="67">
        <v>200</v>
      </c>
      <c r="BL27" s="65">
        <v>189</v>
      </c>
      <c r="BM27" s="66">
        <v>189</v>
      </c>
      <c r="BN27" s="67">
        <v>200</v>
      </c>
      <c r="BO27" s="65">
        <v>189</v>
      </c>
      <c r="BP27" s="66">
        <v>189</v>
      </c>
      <c r="BQ27" s="67">
        <v>200</v>
      </c>
      <c r="BR27" s="65">
        <v>189</v>
      </c>
      <c r="BS27" s="66">
        <v>189</v>
      </c>
      <c r="BT27" s="67">
        <v>200</v>
      </c>
      <c r="BU27" s="65">
        <v>189</v>
      </c>
      <c r="BV27" s="66">
        <v>189</v>
      </c>
      <c r="BW27" s="67">
        <v>200</v>
      </c>
      <c r="BX27" s="65">
        <v>189</v>
      </c>
      <c r="BY27" s="66">
        <v>189</v>
      </c>
      <c r="BZ27" s="67">
        <v>200</v>
      </c>
      <c r="CA27" s="65">
        <v>189</v>
      </c>
      <c r="CB27" s="66">
        <v>189</v>
      </c>
      <c r="CC27" s="67">
        <v>200</v>
      </c>
      <c r="CD27" s="65">
        <v>189</v>
      </c>
      <c r="CE27" s="66">
        <v>189</v>
      </c>
      <c r="CF27" s="67">
        <v>200</v>
      </c>
      <c r="CG27" s="65">
        <v>189</v>
      </c>
      <c r="CH27" s="66">
        <v>189</v>
      </c>
      <c r="CI27" s="67">
        <v>200</v>
      </c>
      <c r="CJ27" s="65">
        <v>189</v>
      </c>
      <c r="CK27" s="66">
        <v>189</v>
      </c>
      <c r="CL27" s="67">
        <v>200</v>
      </c>
      <c r="CM27" s="65">
        <v>189</v>
      </c>
      <c r="CN27" s="66">
        <v>189</v>
      </c>
      <c r="CO27" s="67">
        <v>200</v>
      </c>
      <c r="CP27" s="65">
        <v>189</v>
      </c>
      <c r="CQ27" s="66">
        <v>189</v>
      </c>
      <c r="CR27" s="67">
        <v>200</v>
      </c>
      <c r="CS27" s="65">
        <v>189</v>
      </c>
      <c r="CT27" s="66">
        <v>189</v>
      </c>
      <c r="CU27" s="67">
        <v>200</v>
      </c>
      <c r="CV27" s="65">
        <v>189</v>
      </c>
      <c r="CW27" s="66">
        <v>189</v>
      </c>
      <c r="CX27" s="67">
        <v>200</v>
      </c>
      <c r="CY27" s="65">
        <v>189</v>
      </c>
      <c r="CZ27" s="66">
        <v>189</v>
      </c>
      <c r="DA27" s="67">
        <v>200</v>
      </c>
      <c r="DB27" s="65">
        <v>189</v>
      </c>
      <c r="DC27" s="66">
        <v>189</v>
      </c>
      <c r="DD27" s="67">
        <v>200</v>
      </c>
      <c r="DE27" s="65">
        <v>189</v>
      </c>
      <c r="DF27" s="66">
        <v>189</v>
      </c>
      <c r="DG27" s="67">
        <v>200</v>
      </c>
      <c r="DH27" s="65">
        <v>189</v>
      </c>
      <c r="DI27" s="66">
        <v>189</v>
      </c>
      <c r="DJ27" s="67">
        <v>200</v>
      </c>
    </row>
    <row r="28" spans="1:114" x14ac:dyDescent="0.4">
      <c r="A28" s="56"/>
      <c r="B28" s="198"/>
      <c r="C28" s="7" t="s">
        <v>86</v>
      </c>
      <c r="D28" s="32">
        <v>3.6999462388465749E-2</v>
      </c>
      <c r="E28" s="33">
        <v>1.9755257576401963E-2</v>
      </c>
      <c r="F28" s="34">
        <v>1.7121587114859647E-2</v>
      </c>
      <c r="G28" s="32">
        <v>4.1029617705704888E-2</v>
      </c>
      <c r="H28" s="33">
        <v>2.221556867623603E-2</v>
      </c>
      <c r="I28" s="34">
        <v>1.8406307700897635E-2</v>
      </c>
      <c r="J28" s="32">
        <v>0.64904128151174156</v>
      </c>
      <c r="K28" s="33">
        <v>0.64457699452285233</v>
      </c>
      <c r="L28" s="34">
        <v>0.85941094954301711</v>
      </c>
      <c r="M28" s="111">
        <v>5.7182863862785949</v>
      </c>
      <c r="N28" s="112">
        <v>7.2204975383811076</v>
      </c>
      <c r="O28" s="113">
        <v>7.4772104947979638</v>
      </c>
      <c r="P28" s="98">
        <v>3.8431959771272588</v>
      </c>
      <c r="Q28" s="99">
        <v>3.7335669553619226</v>
      </c>
      <c r="R28" s="100">
        <v>3.9283233416423182</v>
      </c>
      <c r="S28" s="32">
        <v>9.6894676921856035E-2</v>
      </c>
      <c r="T28" s="33">
        <v>7.7212672127680806E-2</v>
      </c>
      <c r="U28" s="34">
        <v>7.797652412480828E-2</v>
      </c>
      <c r="V28" s="35">
        <v>24179859.936507937</v>
      </c>
      <c r="W28" s="36">
        <v>18333164.793650795</v>
      </c>
      <c r="X28" s="37">
        <v>10318762.74</v>
      </c>
      <c r="Y28" s="32">
        <v>3.2260401458054067</v>
      </c>
      <c r="Z28" s="33">
        <v>3.1099094053155594</v>
      </c>
      <c r="AA28" s="34">
        <v>2.9683680256596467</v>
      </c>
      <c r="AB28" s="32">
        <v>0.85494328479258497</v>
      </c>
      <c r="AC28" s="33">
        <v>0.85673396532117552</v>
      </c>
      <c r="AD28" s="34">
        <v>0.85665101306642144</v>
      </c>
      <c r="AE28" s="35">
        <v>23145720.777777776</v>
      </c>
      <c r="AF28" s="36">
        <v>12549278.613756614</v>
      </c>
      <c r="AG28" s="37">
        <v>11113531.74</v>
      </c>
      <c r="AH28" s="35">
        <v>25666861.455026455</v>
      </c>
      <c r="AI28" s="36">
        <v>14112160.259259259</v>
      </c>
      <c r="AJ28" s="37">
        <v>11947437.085000001</v>
      </c>
      <c r="AK28" s="32">
        <v>0.63995741358387903</v>
      </c>
      <c r="AL28" s="33">
        <v>0.65517272617604327</v>
      </c>
      <c r="AM28" s="34">
        <v>0.65451555139720485</v>
      </c>
      <c r="AN28" s="32">
        <v>0.68965844150475919</v>
      </c>
      <c r="AO28" s="33">
        <v>0.70331277508828127</v>
      </c>
      <c r="AP28" s="34">
        <v>0.70454187122859002</v>
      </c>
      <c r="AQ28" s="32">
        <v>0.15031919348481071</v>
      </c>
      <c r="AR28" s="33">
        <v>0.15307878001122921</v>
      </c>
      <c r="AS28" s="34">
        <v>0.15110927139265035</v>
      </c>
      <c r="AT28" s="32">
        <v>0.11026083057691725</v>
      </c>
      <c r="AU28" s="33">
        <v>0.1106103226103925</v>
      </c>
      <c r="AV28" s="34">
        <v>0.11336327875130704</v>
      </c>
      <c r="AW28" s="32">
        <v>8.6783818403078611E-2</v>
      </c>
      <c r="AX28" s="33">
        <v>8.5305800225011413E-2</v>
      </c>
      <c r="AY28" s="34">
        <v>8.8884132560441559E-2</v>
      </c>
      <c r="AZ28" s="32">
        <v>0.40741192281036948</v>
      </c>
      <c r="BA28" s="33">
        <v>0.40807784516469114</v>
      </c>
      <c r="BB28" s="34">
        <v>0.37845626072108951</v>
      </c>
      <c r="BC28" s="32">
        <v>0.61198751740096802</v>
      </c>
      <c r="BD28" s="33">
        <v>0.62388160587250552</v>
      </c>
      <c r="BE28" s="34">
        <v>0.61009114526361796</v>
      </c>
      <c r="BF28" s="35">
        <v>5840253.1925334111</v>
      </c>
      <c r="BG28" s="36">
        <v>6005095.5876604589</v>
      </c>
      <c r="BH28" s="37">
        <v>6039174.6316315383</v>
      </c>
      <c r="BI28" s="32">
        <v>0.22772268718195077</v>
      </c>
      <c r="BJ28" s="33">
        <v>0.23618532192724814</v>
      </c>
      <c r="BK28" s="34">
        <v>0.24074247620556694</v>
      </c>
      <c r="BL28" s="32">
        <v>0.56062065181116461</v>
      </c>
      <c r="BM28" s="33">
        <v>0.5629253286675131</v>
      </c>
      <c r="BN28" s="34">
        <v>0.58839474412950288</v>
      </c>
      <c r="BO28" s="32">
        <v>6.9146628211626702E-3</v>
      </c>
      <c r="BP28" s="33">
        <v>6.7318627153951016E-3</v>
      </c>
      <c r="BQ28" s="34">
        <v>6.4982439629141233E-3</v>
      </c>
      <c r="BR28" s="32">
        <v>0.97759084766928972</v>
      </c>
      <c r="BS28" s="33">
        <v>0.98045134115624433</v>
      </c>
      <c r="BT28" s="34">
        <v>0.98005468469497536</v>
      </c>
      <c r="BU28" s="35">
        <v>384086793.2962963</v>
      </c>
      <c r="BV28" s="36">
        <v>378744021.978836</v>
      </c>
      <c r="BW28" s="37">
        <v>400691838.88</v>
      </c>
      <c r="BX28" s="32">
        <v>0.71754397525851632</v>
      </c>
      <c r="BY28" s="33">
        <v>0.7486213371939443</v>
      </c>
      <c r="BZ28" s="34">
        <v>0.91737870629745732</v>
      </c>
      <c r="CA28" s="35">
        <v>356396680.2751323</v>
      </c>
      <c r="CB28" s="36">
        <v>339333558.73544973</v>
      </c>
      <c r="CC28" s="37">
        <v>367067681.47500002</v>
      </c>
      <c r="CD28" s="38">
        <v>350282735.11640209</v>
      </c>
      <c r="CE28" s="39">
        <v>327854210.39153439</v>
      </c>
      <c r="CF28" s="40">
        <v>350186498.65499997</v>
      </c>
      <c r="CG28" s="32">
        <v>2.1315975555564446</v>
      </c>
      <c r="CH28" s="33">
        <v>2.0448179611398349</v>
      </c>
      <c r="CI28" s="34">
        <v>1.9729604121616222</v>
      </c>
      <c r="CJ28" s="98">
        <v>4.2058217068941302</v>
      </c>
      <c r="CK28" s="99">
        <v>4.007072856489633</v>
      </c>
      <c r="CL28" s="100">
        <v>4.2218222363984541</v>
      </c>
      <c r="CM28" s="32">
        <v>1.1403040980165347</v>
      </c>
      <c r="CN28" s="33">
        <v>1.1623061081043053</v>
      </c>
      <c r="CO28" s="34">
        <v>1.1559854942005421</v>
      </c>
      <c r="CP28" s="32">
        <v>0.70429880267182587</v>
      </c>
      <c r="CQ28" s="33">
        <v>0.68954694480739864</v>
      </c>
      <c r="CR28" s="34">
        <v>0.69073886784431981</v>
      </c>
      <c r="CS28" s="32">
        <v>0.5997843786310626</v>
      </c>
      <c r="CT28" s="33">
        <v>0.58383889965775115</v>
      </c>
      <c r="CU28" s="34">
        <v>0.58695975885055107</v>
      </c>
      <c r="CV28" s="35">
        <v>2521140.6772486772</v>
      </c>
      <c r="CW28" s="36">
        <v>1562881.6455026455</v>
      </c>
      <c r="CX28" s="37">
        <v>833905.34499999997</v>
      </c>
      <c r="CY28" s="98">
        <v>1.5359521414261756</v>
      </c>
      <c r="CZ28" s="99">
        <v>1.5389757018595882</v>
      </c>
      <c r="DA28" s="100">
        <v>1.5325078002145045</v>
      </c>
      <c r="DB28" s="98">
        <v>2.3736344639728526</v>
      </c>
      <c r="DC28" s="99">
        <v>2.2463733688933236</v>
      </c>
      <c r="DD28" s="100">
        <v>1.9792401327811349</v>
      </c>
      <c r="DE28" s="32">
        <v>0.68797526501930539</v>
      </c>
      <c r="DF28" s="33">
        <v>0.6857940231054912</v>
      </c>
      <c r="DG28" s="34">
        <v>0.68027291794403311</v>
      </c>
      <c r="DH28" s="32">
        <v>1.6666126671941471E-2</v>
      </c>
      <c r="DI28" s="33">
        <v>9.3209364943903361E-3</v>
      </c>
      <c r="DJ28" s="34">
        <v>7.530964778197289E-3</v>
      </c>
    </row>
    <row r="29" spans="1:114" x14ac:dyDescent="0.4">
      <c r="A29" s="56" t="s">
        <v>11</v>
      </c>
      <c r="B29" s="199"/>
      <c r="C29" s="9" t="s">
        <v>87</v>
      </c>
      <c r="D29" s="58">
        <v>2.5358793261914724E-2</v>
      </c>
      <c r="E29" s="59">
        <v>1.9914678815612565E-2</v>
      </c>
      <c r="F29" s="60">
        <v>1.3133151258906822E-2</v>
      </c>
      <c r="G29" s="58">
        <v>3.1733150521214087E-2</v>
      </c>
      <c r="H29" s="59">
        <v>2.0814853695389782E-2</v>
      </c>
      <c r="I29" s="60">
        <v>1.3537131859845463E-2</v>
      </c>
      <c r="J29" s="58">
        <v>0.19112003449875029</v>
      </c>
      <c r="K29" s="59">
        <v>0.25790405553206502</v>
      </c>
      <c r="L29" s="60">
        <v>0.28897511996040304</v>
      </c>
      <c r="M29" s="61">
        <v>1.3504632945027584</v>
      </c>
      <c r="N29" s="62">
        <v>2.0867542046961867</v>
      </c>
      <c r="O29" s="63">
        <v>2.4295033074939569</v>
      </c>
      <c r="P29" s="98">
        <v>3.0782008013961533</v>
      </c>
      <c r="Q29" s="99">
        <v>2.9158448969285073</v>
      </c>
      <c r="R29" s="100">
        <v>3.1700505080815722</v>
      </c>
      <c r="S29" s="58">
        <v>8.2546150720454806E-2</v>
      </c>
      <c r="T29" s="59">
        <v>6.6926927927928412E-2</v>
      </c>
      <c r="U29" s="60">
        <v>7.1848353644670571E-2</v>
      </c>
      <c r="V29" s="38">
        <v>10089545</v>
      </c>
      <c r="W29" s="39">
        <v>6285594</v>
      </c>
      <c r="X29" s="40">
        <v>2707109.5</v>
      </c>
      <c r="Y29" s="58">
        <v>3.8415717870347685</v>
      </c>
      <c r="Z29" s="59">
        <v>3.5562480978710935</v>
      </c>
      <c r="AA29" s="60">
        <v>3.4030244847883591</v>
      </c>
      <c r="AB29" s="58">
        <v>0.86985823653869165</v>
      </c>
      <c r="AC29" s="59">
        <v>0.8706853688685996</v>
      </c>
      <c r="AD29" s="60">
        <v>0.86639316613588724</v>
      </c>
      <c r="AE29" s="38">
        <v>6992901</v>
      </c>
      <c r="AF29" s="39">
        <v>4178417</v>
      </c>
      <c r="AG29" s="40">
        <v>3632837.5</v>
      </c>
      <c r="AH29" s="38">
        <v>8628365</v>
      </c>
      <c r="AI29" s="39">
        <v>5916807</v>
      </c>
      <c r="AJ29" s="40">
        <v>2698209</v>
      </c>
      <c r="AK29" s="58">
        <v>0.6588708731270787</v>
      </c>
      <c r="AL29" s="59">
        <v>0.66677877321028844</v>
      </c>
      <c r="AM29" s="60">
        <v>0.67052220806017382</v>
      </c>
      <c r="AN29" s="58">
        <v>0.70735291331736361</v>
      </c>
      <c r="AO29" s="59">
        <v>0.71462256369660704</v>
      </c>
      <c r="AP29" s="60">
        <v>0.71700104972929624</v>
      </c>
      <c r="AQ29" s="58">
        <v>0.1468072955016152</v>
      </c>
      <c r="AR29" s="59">
        <v>0.14395945618602818</v>
      </c>
      <c r="AS29" s="60">
        <v>0.14381109996079022</v>
      </c>
      <c r="AT29" s="58">
        <v>0.10623915598245412</v>
      </c>
      <c r="AU29" s="59">
        <v>0.10691370162281275</v>
      </c>
      <c r="AV29" s="60">
        <v>0.10872383397971838</v>
      </c>
      <c r="AW29" s="58">
        <v>7.6277482476223402E-2</v>
      </c>
      <c r="AX29" s="59">
        <v>7.7212734862476956E-2</v>
      </c>
      <c r="AY29" s="60">
        <v>8.0998149939704861E-2</v>
      </c>
      <c r="AZ29" s="58">
        <v>0.42183653870828292</v>
      </c>
      <c r="BA29" s="59">
        <v>0.42878255306232388</v>
      </c>
      <c r="BB29" s="60">
        <v>0.40183215063015976</v>
      </c>
      <c r="BC29" s="58">
        <v>0.71351777340008549</v>
      </c>
      <c r="BD29" s="59">
        <v>0.71009276616476324</v>
      </c>
      <c r="BE29" s="60">
        <v>0.71645229370999752</v>
      </c>
      <c r="BF29" s="38">
        <v>5657141.1904185824</v>
      </c>
      <c r="BG29" s="39">
        <v>5731267.3599523241</v>
      </c>
      <c r="BH29" s="40">
        <v>5804648.3797491761</v>
      </c>
      <c r="BI29" s="58">
        <v>8.5568385232973068E-2</v>
      </c>
      <c r="BJ29" s="59">
        <v>9.3591034339942661E-2</v>
      </c>
      <c r="BK29" s="60">
        <v>0.10653469312296648</v>
      </c>
      <c r="BL29" s="58">
        <v>0.15902123175337465</v>
      </c>
      <c r="BM29" s="59">
        <v>0.20126968297474987</v>
      </c>
      <c r="BN29" s="60">
        <v>0.22909319648631751</v>
      </c>
      <c r="BO29" s="58">
        <v>2.0737064256999916E-3</v>
      </c>
      <c r="BP29" s="59">
        <v>1.9783337940797339E-3</v>
      </c>
      <c r="BQ29" s="60">
        <v>2.169849433852465E-3</v>
      </c>
      <c r="BR29" s="58">
        <v>0.99225800881662207</v>
      </c>
      <c r="BS29" s="59">
        <v>0.99036961275699087</v>
      </c>
      <c r="BT29" s="60">
        <v>0.99418915688671761</v>
      </c>
      <c r="BU29" s="38">
        <v>161300108</v>
      </c>
      <c r="BV29" s="39">
        <v>157019832</v>
      </c>
      <c r="BW29" s="40">
        <v>166725647</v>
      </c>
      <c r="BX29" s="58">
        <v>0.2232428544790466</v>
      </c>
      <c r="BY29" s="59">
        <v>0.28516391967007976</v>
      </c>
      <c r="BZ29" s="60">
        <v>0.32330158780517543</v>
      </c>
      <c r="CA29" s="38">
        <v>158997158</v>
      </c>
      <c r="CB29" s="39">
        <v>161695710</v>
      </c>
      <c r="CC29" s="40">
        <v>165673157</v>
      </c>
      <c r="CD29" s="38">
        <v>151202345</v>
      </c>
      <c r="CE29" s="39">
        <v>141448088</v>
      </c>
      <c r="CF29" s="40">
        <v>156635188</v>
      </c>
      <c r="CG29" s="58">
        <v>2.6374671139237491</v>
      </c>
      <c r="CH29" s="59">
        <v>2.3984640368820949</v>
      </c>
      <c r="CI29" s="60">
        <v>2.2881820995431918</v>
      </c>
      <c r="CJ29" s="98">
        <v>3.3624084044582125</v>
      </c>
      <c r="CK29" s="99">
        <v>3.1396190847162098</v>
      </c>
      <c r="CL29" s="100">
        <v>3.3036416384053959</v>
      </c>
      <c r="CM29" s="58">
        <v>0.98010074902527855</v>
      </c>
      <c r="CN29" s="59">
        <v>0.99232721129052703</v>
      </c>
      <c r="CO29" s="60">
        <v>0.99867497359192525</v>
      </c>
      <c r="CP29" s="58">
        <v>0.81612142852131142</v>
      </c>
      <c r="CQ29" s="59">
        <v>0.80588579945246586</v>
      </c>
      <c r="CR29" s="60">
        <v>0.80876250654894699</v>
      </c>
      <c r="CS29" s="58">
        <v>0.75054781441166996</v>
      </c>
      <c r="CT29" s="59">
        <v>0.73156255651579338</v>
      </c>
      <c r="CU29" s="60">
        <v>0.71952788511933874</v>
      </c>
      <c r="CV29" s="38">
        <v>686696</v>
      </c>
      <c r="CW29" s="39">
        <v>424553</v>
      </c>
      <c r="CX29" s="40">
        <v>188607.5</v>
      </c>
      <c r="CY29" s="98">
        <v>1.6701219725998582</v>
      </c>
      <c r="CZ29" s="99">
        <v>1.6508081209544612</v>
      </c>
      <c r="DA29" s="100">
        <v>1.643343075908605</v>
      </c>
      <c r="DB29" s="98">
        <v>1.3542995835075187</v>
      </c>
      <c r="DC29" s="99">
        <v>1.5605430664424589</v>
      </c>
      <c r="DD29" s="100">
        <v>1.525206397355424</v>
      </c>
      <c r="DE29" s="58">
        <v>0.69804120194406094</v>
      </c>
      <c r="DF29" s="59">
        <v>0.69037031940281024</v>
      </c>
      <c r="DG29" s="60">
        <v>0.69417313006763626</v>
      </c>
      <c r="DH29" s="58">
        <v>1.442038370997889E-2</v>
      </c>
      <c r="DI29" s="59">
        <v>1.0262765668829766E-2</v>
      </c>
      <c r="DJ29" s="60">
        <v>5.8315686816277244E-3</v>
      </c>
    </row>
    <row r="30" spans="1:114" x14ac:dyDescent="0.4">
      <c r="A30" s="56" t="s">
        <v>12</v>
      </c>
      <c r="B30" s="194" t="s">
        <v>135</v>
      </c>
      <c r="C30" s="10" t="s">
        <v>175</v>
      </c>
      <c r="D30" s="65">
        <v>374</v>
      </c>
      <c r="E30" s="66">
        <v>388</v>
      </c>
      <c r="F30" s="67">
        <v>390</v>
      </c>
      <c r="G30" s="65">
        <v>374</v>
      </c>
      <c r="H30" s="66">
        <v>388</v>
      </c>
      <c r="I30" s="67">
        <v>390</v>
      </c>
      <c r="J30" s="65">
        <v>374</v>
      </c>
      <c r="K30" s="66">
        <v>388</v>
      </c>
      <c r="L30" s="67">
        <v>390</v>
      </c>
      <c r="M30" s="68">
        <v>374</v>
      </c>
      <c r="N30" s="69">
        <v>388</v>
      </c>
      <c r="O30" s="70">
        <v>390</v>
      </c>
      <c r="P30" s="65">
        <v>374</v>
      </c>
      <c r="Q30" s="66">
        <v>388</v>
      </c>
      <c r="R30" s="67">
        <v>390</v>
      </c>
      <c r="S30" s="65">
        <v>374</v>
      </c>
      <c r="T30" s="66">
        <v>388</v>
      </c>
      <c r="U30" s="67">
        <v>390</v>
      </c>
      <c r="V30" s="65">
        <v>374</v>
      </c>
      <c r="W30" s="66">
        <v>388</v>
      </c>
      <c r="X30" s="67">
        <v>390</v>
      </c>
      <c r="Y30" s="65">
        <v>374</v>
      </c>
      <c r="Z30" s="66">
        <v>388</v>
      </c>
      <c r="AA30" s="67">
        <v>390</v>
      </c>
      <c r="AB30" s="65">
        <v>374</v>
      </c>
      <c r="AC30" s="66">
        <v>388</v>
      </c>
      <c r="AD30" s="67">
        <v>390</v>
      </c>
      <c r="AE30" s="65">
        <v>374</v>
      </c>
      <c r="AF30" s="66">
        <v>388</v>
      </c>
      <c r="AG30" s="67">
        <v>390</v>
      </c>
      <c r="AH30" s="65">
        <v>374</v>
      </c>
      <c r="AI30" s="66">
        <v>388</v>
      </c>
      <c r="AJ30" s="67">
        <v>390</v>
      </c>
      <c r="AK30" s="65">
        <v>374</v>
      </c>
      <c r="AL30" s="66">
        <v>388</v>
      </c>
      <c r="AM30" s="67">
        <v>390</v>
      </c>
      <c r="AN30" s="65">
        <v>374</v>
      </c>
      <c r="AO30" s="66">
        <v>388</v>
      </c>
      <c r="AP30" s="67">
        <v>390</v>
      </c>
      <c r="AQ30" s="65">
        <v>374</v>
      </c>
      <c r="AR30" s="66">
        <v>388</v>
      </c>
      <c r="AS30" s="67">
        <v>390</v>
      </c>
      <c r="AT30" s="65">
        <v>374</v>
      </c>
      <c r="AU30" s="66">
        <v>388</v>
      </c>
      <c r="AV30" s="67">
        <v>390</v>
      </c>
      <c r="AW30" s="65">
        <v>374</v>
      </c>
      <c r="AX30" s="66">
        <v>388</v>
      </c>
      <c r="AY30" s="67">
        <v>390</v>
      </c>
      <c r="AZ30" s="65">
        <v>374</v>
      </c>
      <c r="BA30" s="66">
        <v>388</v>
      </c>
      <c r="BB30" s="67">
        <v>390</v>
      </c>
      <c r="BC30" s="65">
        <v>374</v>
      </c>
      <c r="BD30" s="66">
        <v>388</v>
      </c>
      <c r="BE30" s="67">
        <v>390</v>
      </c>
      <c r="BF30" s="65">
        <v>374</v>
      </c>
      <c r="BG30" s="66">
        <v>388</v>
      </c>
      <c r="BH30" s="67">
        <v>390</v>
      </c>
      <c r="BI30" s="65">
        <v>374</v>
      </c>
      <c r="BJ30" s="66">
        <v>388</v>
      </c>
      <c r="BK30" s="67">
        <v>390</v>
      </c>
      <c r="BL30" s="65">
        <v>374</v>
      </c>
      <c r="BM30" s="66">
        <v>388</v>
      </c>
      <c r="BN30" s="67">
        <v>390</v>
      </c>
      <c r="BO30" s="65">
        <v>374</v>
      </c>
      <c r="BP30" s="66">
        <v>388</v>
      </c>
      <c r="BQ30" s="67">
        <v>390</v>
      </c>
      <c r="BR30" s="65">
        <v>374</v>
      </c>
      <c r="BS30" s="66">
        <v>388</v>
      </c>
      <c r="BT30" s="67">
        <v>390</v>
      </c>
      <c r="BU30" s="65">
        <v>374</v>
      </c>
      <c r="BV30" s="66">
        <v>388</v>
      </c>
      <c r="BW30" s="67">
        <v>390</v>
      </c>
      <c r="BX30" s="65">
        <v>374</v>
      </c>
      <c r="BY30" s="66">
        <v>388</v>
      </c>
      <c r="BZ30" s="67">
        <v>390</v>
      </c>
      <c r="CA30" s="65">
        <v>374</v>
      </c>
      <c r="CB30" s="66">
        <v>388</v>
      </c>
      <c r="CC30" s="67">
        <v>390</v>
      </c>
      <c r="CD30" s="65">
        <v>374</v>
      </c>
      <c r="CE30" s="66">
        <v>388</v>
      </c>
      <c r="CF30" s="67">
        <v>390</v>
      </c>
      <c r="CG30" s="65">
        <v>374</v>
      </c>
      <c r="CH30" s="66">
        <v>388</v>
      </c>
      <c r="CI30" s="67">
        <v>390</v>
      </c>
      <c r="CJ30" s="65">
        <v>374</v>
      </c>
      <c r="CK30" s="66">
        <v>388</v>
      </c>
      <c r="CL30" s="67">
        <v>390</v>
      </c>
      <c r="CM30" s="65">
        <v>374</v>
      </c>
      <c r="CN30" s="66">
        <v>388</v>
      </c>
      <c r="CO30" s="67">
        <v>390</v>
      </c>
      <c r="CP30" s="65">
        <v>374</v>
      </c>
      <c r="CQ30" s="66">
        <v>388</v>
      </c>
      <c r="CR30" s="67">
        <v>390</v>
      </c>
      <c r="CS30" s="65">
        <v>374</v>
      </c>
      <c r="CT30" s="66">
        <v>388</v>
      </c>
      <c r="CU30" s="67">
        <v>390</v>
      </c>
      <c r="CV30" s="65">
        <v>374</v>
      </c>
      <c r="CW30" s="66">
        <v>388</v>
      </c>
      <c r="CX30" s="67">
        <v>390</v>
      </c>
      <c r="CY30" s="65">
        <v>374</v>
      </c>
      <c r="CZ30" s="66">
        <v>388</v>
      </c>
      <c r="DA30" s="67">
        <v>390</v>
      </c>
      <c r="DB30" s="65">
        <v>374</v>
      </c>
      <c r="DC30" s="66">
        <v>388</v>
      </c>
      <c r="DD30" s="67">
        <v>390</v>
      </c>
      <c r="DE30" s="65">
        <v>374</v>
      </c>
      <c r="DF30" s="66">
        <v>388</v>
      </c>
      <c r="DG30" s="67">
        <v>390</v>
      </c>
      <c r="DH30" s="65">
        <v>374</v>
      </c>
      <c r="DI30" s="66">
        <v>388</v>
      </c>
      <c r="DJ30" s="67">
        <v>390</v>
      </c>
    </row>
    <row r="31" spans="1:114" x14ac:dyDescent="0.4">
      <c r="A31" s="56"/>
      <c r="B31" s="198"/>
      <c r="C31" s="7" t="s">
        <v>86</v>
      </c>
      <c r="D31" s="32">
        <v>4.7742110847362421E-2</v>
      </c>
      <c r="E31" s="33">
        <v>3.9397166159424464E-2</v>
      </c>
      <c r="F31" s="34">
        <v>3.3894450203128909E-2</v>
      </c>
      <c r="G31" s="32">
        <v>4.5349785066911591E-2</v>
      </c>
      <c r="H31" s="33">
        <v>3.7354693489779614E-2</v>
      </c>
      <c r="I31" s="34">
        <v>3.1697810144208832E-2</v>
      </c>
      <c r="J31" s="32">
        <v>0.82966066269136873</v>
      </c>
      <c r="K31" s="33">
        <v>0.7001891133351752</v>
      </c>
      <c r="L31" s="34">
        <v>0.67039777111386156</v>
      </c>
      <c r="M31" s="111">
        <v>5.9626223878014626</v>
      </c>
      <c r="N31" s="112">
        <v>6.1589691485970821</v>
      </c>
      <c r="O31" s="113">
        <v>6.1945012055583311</v>
      </c>
      <c r="P31" s="98">
        <v>3.4077307261448682</v>
      </c>
      <c r="Q31" s="99">
        <v>3.4798245500480252</v>
      </c>
      <c r="R31" s="100">
        <v>3.5418684374645966</v>
      </c>
      <c r="S31" s="32">
        <v>0.10983294919349541</v>
      </c>
      <c r="T31" s="33">
        <v>0.10297874610192789</v>
      </c>
      <c r="U31" s="34">
        <v>9.8423917442164791E-2</v>
      </c>
      <c r="V31" s="35">
        <v>21279522.863636363</v>
      </c>
      <c r="W31" s="36">
        <v>12330060.396907216</v>
      </c>
      <c r="X31" s="37">
        <v>14944045.066666666</v>
      </c>
      <c r="Y31" s="32">
        <v>2.8593656496332707</v>
      </c>
      <c r="Z31" s="33">
        <v>2.8207778766477185</v>
      </c>
      <c r="AA31" s="34">
        <v>2.7507715195204638</v>
      </c>
      <c r="AB31" s="32">
        <v>0.87086704552674932</v>
      </c>
      <c r="AC31" s="33">
        <v>0.87097108867734907</v>
      </c>
      <c r="AD31" s="34">
        <v>0.86727917843708624</v>
      </c>
      <c r="AE31" s="35">
        <v>21193170.05882353</v>
      </c>
      <c r="AF31" s="36">
        <v>17920104.670103092</v>
      </c>
      <c r="AG31" s="37">
        <v>16238255.335897436</v>
      </c>
      <c r="AH31" s="35">
        <v>20131194.243315507</v>
      </c>
      <c r="AI31" s="36">
        <v>16991070.234536082</v>
      </c>
      <c r="AJ31" s="37">
        <v>15185882.397435898</v>
      </c>
      <c r="AK31" s="32">
        <v>0.64474380291078914</v>
      </c>
      <c r="AL31" s="33">
        <v>0.65124880450887856</v>
      </c>
      <c r="AM31" s="34">
        <v>0.65726832850910644</v>
      </c>
      <c r="AN31" s="32">
        <v>0.68189846548065669</v>
      </c>
      <c r="AO31" s="33">
        <v>0.68910405458939761</v>
      </c>
      <c r="AP31" s="34">
        <v>0.6970749348599018</v>
      </c>
      <c r="AQ31" s="32">
        <v>0.14429519262002732</v>
      </c>
      <c r="AR31" s="33">
        <v>0.14333685516845535</v>
      </c>
      <c r="AS31" s="34">
        <v>0.14367506527209856</v>
      </c>
      <c r="AT31" s="32">
        <v>9.4400475755392788E-2</v>
      </c>
      <c r="AU31" s="33">
        <v>9.5204115260688213E-2</v>
      </c>
      <c r="AV31" s="34">
        <v>9.7098253330329343E-2</v>
      </c>
      <c r="AW31" s="32">
        <v>9.0590416408085503E-2</v>
      </c>
      <c r="AX31" s="33">
        <v>9.018618042906433E-2</v>
      </c>
      <c r="AY31" s="34">
        <v>8.9643980407817916E-2</v>
      </c>
      <c r="AZ31" s="32">
        <v>0.31975301161213626</v>
      </c>
      <c r="BA31" s="33">
        <v>0.32199070810788699</v>
      </c>
      <c r="BB31" s="34">
        <v>0.30599218498330205</v>
      </c>
      <c r="BC31" s="32">
        <v>0.57100095556228891</v>
      </c>
      <c r="BD31" s="33">
        <v>0.57145904148812654</v>
      </c>
      <c r="BE31" s="34">
        <v>0.58944136613934484</v>
      </c>
      <c r="BF31" s="35">
        <v>5858297.3413822213</v>
      </c>
      <c r="BG31" s="36">
        <v>6085493.3576029241</v>
      </c>
      <c r="BH31" s="37">
        <v>6150414.8092956152</v>
      </c>
      <c r="BI31" s="32">
        <v>0.2619199189349255</v>
      </c>
      <c r="BJ31" s="33">
        <v>0.25966026456326052</v>
      </c>
      <c r="BK31" s="34">
        <v>0.25575195491701502</v>
      </c>
      <c r="BL31" s="32">
        <v>0.66047737112741756</v>
      </c>
      <c r="BM31" s="33">
        <v>0.64015522535929537</v>
      </c>
      <c r="BN31" s="34">
        <v>0.61498124816743616</v>
      </c>
      <c r="BO31" s="32">
        <v>8.4743532404877968E-3</v>
      </c>
      <c r="BP31" s="33">
        <v>7.8639045203523668E-3</v>
      </c>
      <c r="BQ31" s="34">
        <v>7.4897287873494211E-3</v>
      </c>
      <c r="BR31" s="32">
        <v>0.97784476120182429</v>
      </c>
      <c r="BS31" s="33">
        <v>0.97768875873623162</v>
      </c>
      <c r="BT31" s="34">
        <v>0.98051129673498094</v>
      </c>
      <c r="BU31" s="35">
        <v>294048189.28609627</v>
      </c>
      <c r="BV31" s="36">
        <v>301380487.93814433</v>
      </c>
      <c r="BW31" s="37">
        <v>319590988.60512823</v>
      </c>
      <c r="BX31" s="32">
        <v>0.83648010278584861</v>
      </c>
      <c r="BY31" s="33">
        <v>0.72375299348473376</v>
      </c>
      <c r="BZ31" s="34">
        <v>0.67665556681639361</v>
      </c>
      <c r="CA31" s="35">
        <v>235275143.342246</v>
      </c>
      <c r="CB31" s="36">
        <v>240042424.57731959</v>
      </c>
      <c r="CC31" s="37">
        <v>248573111.95897436</v>
      </c>
      <c r="CD31" s="38">
        <v>217836738.5</v>
      </c>
      <c r="CE31" s="39">
        <v>222380025.34536082</v>
      </c>
      <c r="CF31" s="40">
        <v>227916451.31282052</v>
      </c>
      <c r="CG31" s="32">
        <v>1.736384676577658</v>
      </c>
      <c r="CH31" s="33">
        <v>1.7739849048635592</v>
      </c>
      <c r="CI31" s="34">
        <v>1.7418322691144483</v>
      </c>
      <c r="CJ31" s="98">
        <v>3.7958213494074098</v>
      </c>
      <c r="CK31" s="99">
        <v>3.8434828511585239</v>
      </c>
      <c r="CL31" s="100">
        <v>3.8947102919214727</v>
      </c>
      <c r="CM31" s="32">
        <v>1.1909224322508456</v>
      </c>
      <c r="CN31" s="33">
        <v>1.1866796077687412</v>
      </c>
      <c r="CO31" s="34">
        <v>1.1742895555969401</v>
      </c>
      <c r="CP31" s="32">
        <v>0.68396865989218347</v>
      </c>
      <c r="CQ31" s="33">
        <v>0.68507815702666297</v>
      </c>
      <c r="CR31" s="34">
        <v>0.68650374156064764</v>
      </c>
      <c r="CS31" s="32">
        <v>0.60150224864179769</v>
      </c>
      <c r="CT31" s="33">
        <v>0.60539319214410892</v>
      </c>
      <c r="CU31" s="34">
        <v>0.60599239016386774</v>
      </c>
      <c r="CV31" s="35">
        <v>-1061975.8155080213</v>
      </c>
      <c r="CW31" s="36">
        <v>-929034.43556701031</v>
      </c>
      <c r="CX31" s="37">
        <v>-1052372.9384615384</v>
      </c>
      <c r="CY31" s="98">
        <v>1.505047165105462</v>
      </c>
      <c r="CZ31" s="99">
        <v>1.4560349669429644</v>
      </c>
      <c r="DA31" s="100">
        <v>1.4339954923055049</v>
      </c>
      <c r="DB31" s="98">
        <v>2.2470780916638402</v>
      </c>
      <c r="DC31" s="99">
        <v>2.5791787596423781</v>
      </c>
      <c r="DD31" s="100">
        <v>2.5254894472351661</v>
      </c>
      <c r="DE31" s="32">
        <v>0.69965351786557772</v>
      </c>
      <c r="DF31" s="33">
        <v>0.7003026809442271</v>
      </c>
      <c r="DG31" s="34">
        <v>0.69699780966286351</v>
      </c>
      <c r="DH31" s="32">
        <v>1.7983980296200495E-2</v>
      </c>
      <c r="DI31" s="33">
        <v>1.5151840069401441E-2</v>
      </c>
      <c r="DJ31" s="34">
        <v>1.3182153008936345E-2</v>
      </c>
    </row>
    <row r="32" spans="1:114" x14ac:dyDescent="0.4">
      <c r="A32" s="56" t="s">
        <v>12</v>
      </c>
      <c r="B32" s="199"/>
      <c r="C32" s="9" t="s">
        <v>87</v>
      </c>
      <c r="D32" s="58">
        <v>4.4017875468119833E-2</v>
      </c>
      <c r="E32" s="59">
        <v>3.1025378881792021E-2</v>
      </c>
      <c r="F32" s="60">
        <v>2.5033973594252548E-2</v>
      </c>
      <c r="G32" s="58">
        <v>4.3853120938745008E-2</v>
      </c>
      <c r="H32" s="59">
        <v>3.1654845683129193E-2</v>
      </c>
      <c r="I32" s="60">
        <v>2.5024942556028131E-2</v>
      </c>
      <c r="J32" s="58">
        <v>0.25451077367810293</v>
      </c>
      <c r="K32" s="59">
        <v>0.28486656480449601</v>
      </c>
      <c r="L32" s="60">
        <v>0.29587530871752804</v>
      </c>
      <c r="M32" s="61">
        <v>2.3023458949697475</v>
      </c>
      <c r="N32" s="62">
        <v>2.2240423039165265</v>
      </c>
      <c r="O32" s="63">
        <v>2.1717928457736644</v>
      </c>
      <c r="P32" s="98">
        <v>2.3406141352911973</v>
      </c>
      <c r="Q32" s="99">
        <v>2.2552537879977859</v>
      </c>
      <c r="R32" s="100">
        <v>2.4807543133298755</v>
      </c>
      <c r="S32" s="58">
        <v>9.7882152055688065E-2</v>
      </c>
      <c r="T32" s="59">
        <v>8.8348762589982491E-2</v>
      </c>
      <c r="U32" s="60">
        <v>8.412872816578329E-2</v>
      </c>
      <c r="V32" s="38">
        <v>10948564</v>
      </c>
      <c r="W32" s="39">
        <v>7201207.5</v>
      </c>
      <c r="X32" s="40">
        <v>6360576</v>
      </c>
      <c r="Y32" s="58">
        <v>3.7445003021515442</v>
      </c>
      <c r="Z32" s="59">
        <v>3.243541037683368</v>
      </c>
      <c r="AA32" s="60">
        <v>3.0158425747719368</v>
      </c>
      <c r="AB32" s="58">
        <v>0.88956673355182814</v>
      </c>
      <c r="AC32" s="59">
        <v>0.89764593700487072</v>
      </c>
      <c r="AD32" s="60">
        <v>0.89799521364675761</v>
      </c>
      <c r="AE32" s="38">
        <v>9724048</v>
      </c>
      <c r="AF32" s="39">
        <v>8574552</v>
      </c>
      <c r="AG32" s="40">
        <v>5728504</v>
      </c>
      <c r="AH32" s="38">
        <v>10155201.5</v>
      </c>
      <c r="AI32" s="39">
        <v>7226568</v>
      </c>
      <c r="AJ32" s="40">
        <v>6020409.5</v>
      </c>
      <c r="AK32" s="58">
        <v>0.66491708500678715</v>
      </c>
      <c r="AL32" s="59">
        <v>0.68185681009534593</v>
      </c>
      <c r="AM32" s="60">
        <v>0.6840317193245673</v>
      </c>
      <c r="AN32" s="58">
        <v>0.69931547966610363</v>
      </c>
      <c r="AO32" s="59">
        <v>0.71531061645060467</v>
      </c>
      <c r="AP32" s="60">
        <v>0.71986882853594447</v>
      </c>
      <c r="AQ32" s="58">
        <v>0.13366710996270603</v>
      </c>
      <c r="AR32" s="59">
        <v>0.13258587418019246</v>
      </c>
      <c r="AS32" s="60">
        <v>0.13278929736638334</v>
      </c>
      <c r="AT32" s="58">
        <v>7.9274540631708551E-2</v>
      </c>
      <c r="AU32" s="59">
        <v>7.7162839513398668E-2</v>
      </c>
      <c r="AV32" s="60">
        <v>7.6482408135644081E-2</v>
      </c>
      <c r="AW32" s="58">
        <v>8.0352437625154705E-2</v>
      </c>
      <c r="AX32" s="59">
        <v>8.0714148316355178E-2</v>
      </c>
      <c r="AY32" s="60">
        <v>8.20960667012363E-2</v>
      </c>
      <c r="AZ32" s="58">
        <v>0.36392976206763561</v>
      </c>
      <c r="BA32" s="59">
        <v>0.37057748301584059</v>
      </c>
      <c r="BB32" s="60">
        <v>0.35638674559363581</v>
      </c>
      <c r="BC32" s="58">
        <v>0.67132642445541268</v>
      </c>
      <c r="BD32" s="59">
        <v>0.64905194909108221</v>
      </c>
      <c r="BE32" s="60">
        <v>0.67485302071142694</v>
      </c>
      <c r="BF32" s="38">
        <v>5708528.4736592053</v>
      </c>
      <c r="BG32" s="39">
        <v>6015888.2198830303</v>
      </c>
      <c r="BH32" s="40">
        <v>6177891.322623861</v>
      </c>
      <c r="BI32" s="58">
        <v>0.13886797969623449</v>
      </c>
      <c r="BJ32" s="59">
        <v>0.12661905653178473</v>
      </c>
      <c r="BK32" s="60">
        <v>0.12145643330952699</v>
      </c>
      <c r="BL32" s="58">
        <v>0.29167806522661499</v>
      </c>
      <c r="BM32" s="59">
        <v>0.26480814829172716</v>
      </c>
      <c r="BN32" s="60">
        <v>0.27061752350570856</v>
      </c>
      <c r="BO32" s="58">
        <v>3.1403057927628197E-3</v>
      </c>
      <c r="BP32" s="59">
        <v>2.6767834354298773E-3</v>
      </c>
      <c r="BQ32" s="60">
        <v>2.4284001805969912E-3</v>
      </c>
      <c r="BR32" s="58">
        <v>0.98265761897875159</v>
      </c>
      <c r="BS32" s="59">
        <v>0.98879055931765247</v>
      </c>
      <c r="BT32" s="60">
        <v>0.98798354849829384</v>
      </c>
      <c r="BU32" s="38">
        <v>118360067</v>
      </c>
      <c r="BV32" s="39">
        <v>122329107</v>
      </c>
      <c r="BW32" s="40">
        <v>131109016</v>
      </c>
      <c r="BX32" s="58">
        <v>0.25683756788753931</v>
      </c>
      <c r="BY32" s="59">
        <v>0.28859833382898697</v>
      </c>
      <c r="BZ32" s="60">
        <v>0.29979684082863278</v>
      </c>
      <c r="CA32" s="38">
        <v>123781687</v>
      </c>
      <c r="CB32" s="39">
        <v>123376116</v>
      </c>
      <c r="CC32" s="40">
        <v>125027278</v>
      </c>
      <c r="CD32" s="38">
        <v>111888160</v>
      </c>
      <c r="CE32" s="39">
        <v>113462331</v>
      </c>
      <c r="CF32" s="40">
        <v>116047586.5</v>
      </c>
      <c r="CG32" s="58">
        <v>2.0092521052753538</v>
      </c>
      <c r="CH32" s="59">
        <v>1.8091209773451007</v>
      </c>
      <c r="CI32" s="60">
        <v>1.879620371139282</v>
      </c>
      <c r="CJ32" s="98">
        <v>2.607236745801818</v>
      </c>
      <c r="CK32" s="99">
        <v>2.4127689026859773</v>
      </c>
      <c r="CL32" s="100">
        <v>2.6707752882575764</v>
      </c>
      <c r="CM32" s="58">
        <v>1.0389629995707097</v>
      </c>
      <c r="CN32" s="59">
        <v>1.0379308336830575</v>
      </c>
      <c r="CO32" s="60">
        <v>1.0418152216066516</v>
      </c>
      <c r="CP32" s="58">
        <v>0.80050724614819058</v>
      </c>
      <c r="CQ32" s="59">
        <v>0.80849521254339152</v>
      </c>
      <c r="CR32" s="60">
        <v>0.81015151194184121</v>
      </c>
      <c r="CS32" s="58">
        <v>0.71892554824651966</v>
      </c>
      <c r="CT32" s="59">
        <v>0.7255281658738455</v>
      </c>
      <c r="CU32" s="60">
        <v>0.73335573060381909</v>
      </c>
      <c r="CV32" s="38">
        <v>125532.5</v>
      </c>
      <c r="CW32" s="39">
        <v>76235.5</v>
      </c>
      <c r="CX32" s="40">
        <v>77117</v>
      </c>
      <c r="CY32" s="98">
        <v>1.4433703037111614</v>
      </c>
      <c r="CZ32" s="99">
        <v>1.4875962838515018</v>
      </c>
      <c r="DA32" s="100">
        <v>1.4382923787363104</v>
      </c>
      <c r="DB32" s="98">
        <v>1.505503965793898</v>
      </c>
      <c r="DC32" s="99">
        <v>1.8335213360657097</v>
      </c>
      <c r="DD32" s="100">
        <v>1.9740874463300193</v>
      </c>
      <c r="DE32" s="58">
        <v>0.72624376196729745</v>
      </c>
      <c r="DF32" s="59">
        <v>0.73101576566358173</v>
      </c>
      <c r="DG32" s="60">
        <v>0.72390106147794087</v>
      </c>
      <c r="DH32" s="58">
        <v>1.8160375206897714E-2</v>
      </c>
      <c r="DI32" s="59">
        <v>1.4966836990076442E-2</v>
      </c>
      <c r="DJ32" s="60">
        <v>1.1774376387547934E-2</v>
      </c>
    </row>
    <row r="33" spans="1:114" x14ac:dyDescent="0.4">
      <c r="A33" s="56" t="s">
        <v>13</v>
      </c>
      <c r="B33" s="194" t="s">
        <v>136</v>
      </c>
      <c r="C33" s="10" t="s">
        <v>175</v>
      </c>
      <c r="D33" s="65">
        <v>282</v>
      </c>
      <c r="E33" s="66">
        <v>278</v>
      </c>
      <c r="F33" s="67">
        <v>298</v>
      </c>
      <c r="G33" s="65">
        <v>282</v>
      </c>
      <c r="H33" s="66">
        <v>278</v>
      </c>
      <c r="I33" s="67">
        <v>298</v>
      </c>
      <c r="J33" s="65">
        <v>282</v>
      </c>
      <c r="K33" s="66">
        <v>278</v>
      </c>
      <c r="L33" s="67">
        <v>298</v>
      </c>
      <c r="M33" s="68">
        <v>282</v>
      </c>
      <c r="N33" s="69">
        <v>278</v>
      </c>
      <c r="O33" s="70">
        <v>298</v>
      </c>
      <c r="P33" s="65">
        <v>282</v>
      </c>
      <c r="Q33" s="66">
        <v>278</v>
      </c>
      <c r="R33" s="67">
        <v>298</v>
      </c>
      <c r="S33" s="65">
        <v>282</v>
      </c>
      <c r="T33" s="66">
        <v>278</v>
      </c>
      <c r="U33" s="67">
        <v>298</v>
      </c>
      <c r="V33" s="65">
        <v>282</v>
      </c>
      <c r="W33" s="66">
        <v>278</v>
      </c>
      <c r="X33" s="67">
        <v>298</v>
      </c>
      <c r="Y33" s="65">
        <v>282</v>
      </c>
      <c r="Z33" s="66">
        <v>278</v>
      </c>
      <c r="AA33" s="67">
        <v>298</v>
      </c>
      <c r="AB33" s="65">
        <v>282</v>
      </c>
      <c r="AC33" s="66">
        <v>278</v>
      </c>
      <c r="AD33" s="67">
        <v>298</v>
      </c>
      <c r="AE33" s="65">
        <v>282</v>
      </c>
      <c r="AF33" s="66">
        <v>278</v>
      </c>
      <c r="AG33" s="67">
        <v>298</v>
      </c>
      <c r="AH33" s="65">
        <v>282</v>
      </c>
      <c r="AI33" s="66">
        <v>278</v>
      </c>
      <c r="AJ33" s="67">
        <v>298</v>
      </c>
      <c r="AK33" s="65">
        <v>282</v>
      </c>
      <c r="AL33" s="66">
        <v>278</v>
      </c>
      <c r="AM33" s="67">
        <v>298</v>
      </c>
      <c r="AN33" s="65">
        <v>282</v>
      </c>
      <c r="AO33" s="66">
        <v>278</v>
      </c>
      <c r="AP33" s="67">
        <v>298</v>
      </c>
      <c r="AQ33" s="65">
        <v>282</v>
      </c>
      <c r="AR33" s="66">
        <v>278</v>
      </c>
      <c r="AS33" s="67">
        <v>298</v>
      </c>
      <c r="AT33" s="65">
        <v>282</v>
      </c>
      <c r="AU33" s="66">
        <v>278</v>
      </c>
      <c r="AV33" s="67">
        <v>298</v>
      </c>
      <c r="AW33" s="65">
        <v>282</v>
      </c>
      <c r="AX33" s="66">
        <v>278</v>
      </c>
      <c r="AY33" s="67">
        <v>298</v>
      </c>
      <c r="AZ33" s="65">
        <v>282</v>
      </c>
      <c r="BA33" s="66">
        <v>278</v>
      </c>
      <c r="BB33" s="67">
        <v>298</v>
      </c>
      <c r="BC33" s="65">
        <v>282</v>
      </c>
      <c r="BD33" s="66">
        <v>278</v>
      </c>
      <c r="BE33" s="67">
        <v>298</v>
      </c>
      <c r="BF33" s="65">
        <v>282</v>
      </c>
      <c r="BG33" s="66">
        <v>278</v>
      </c>
      <c r="BH33" s="67">
        <v>298</v>
      </c>
      <c r="BI33" s="65">
        <v>282</v>
      </c>
      <c r="BJ33" s="66">
        <v>278</v>
      </c>
      <c r="BK33" s="67">
        <v>298</v>
      </c>
      <c r="BL33" s="65">
        <v>282</v>
      </c>
      <c r="BM33" s="66">
        <v>278</v>
      </c>
      <c r="BN33" s="67">
        <v>298</v>
      </c>
      <c r="BO33" s="65">
        <v>282</v>
      </c>
      <c r="BP33" s="66">
        <v>278</v>
      </c>
      <c r="BQ33" s="67">
        <v>298</v>
      </c>
      <c r="BR33" s="65">
        <v>282</v>
      </c>
      <c r="BS33" s="66">
        <v>278</v>
      </c>
      <c r="BT33" s="67">
        <v>298</v>
      </c>
      <c r="BU33" s="65">
        <v>282</v>
      </c>
      <c r="BV33" s="66">
        <v>278</v>
      </c>
      <c r="BW33" s="67">
        <v>298</v>
      </c>
      <c r="BX33" s="65">
        <v>282</v>
      </c>
      <c r="BY33" s="66">
        <v>278</v>
      </c>
      <c r="BZ33" s="67">
        <v>298</v>
      </c>
      <c r="CA33" s="65">
        <v>282</v>
      </c>
      <c r="CB33" s="66">
        <v>278</v>
      </c>
      <c r="CC33" s="67">
        <v>298</v>
      </c>
      <c r="CD33" s="65">
        <v>282</v>
      </c>
      <c r="CE33" s="66">
        <v>278</v>
      </c>
      <c r="CF33" s="67">
        <v>298</v>
      </c>
      <c r="CG33" s="65">
        <v>282</v>
      </c>
      <c r="CH33" s="66">
        <v>278</v>
      </c>
      <c r="CI33" s="67">
        <v>298</v>
      </c>
      <c r="CJ33" s="65">
        <v>282</v>
      </c>
      <c r="CK33" s="66">
        <v>278</v>
      </c>
      <c r="CL33" s="67">
        <v>298</v>
      </c>
      <c r="CM33" s="65">
        <v>282</v>
      </c>
      <c r="CN33" s="66">
        <v>278</v>
      </c>
      <c r="CO33" s="67">
        <v>298</v>
      </c>
      <c r="CP33" s="65">
        <v>282</v>
      </c>
      <c r="CQ33" s="66">
        <v>278</v>
      </c>
      <c r="CR33" s="67">
        <v>298</v>
      </c>
      <c r="CS33" s="65">
        <v>282</v>
      </c>
      <c r="CT33" s="66">
        <v>278</v>
      </c>
      <c r="CU33" s="67">
        <v>298</v>
      </c>
      <c r="CV33" s="65">
        <v>282</v>
      </c>
      <c r="CW33" s="66">
        <v>278</v>
      </c>
      <c r="CX33" s="67">
        <v>298</v>
      </c>
      <c r="CY33" s="65">
        <v>282</v>
      </c>
      <c r="CZ33" s="66">
        <v>278</v>
      </c>
      <c r="DA33" s="67">
        <v>298</v>
      </c>
      <c r="DB33" s="65">
        <v>282</v>
      </c>
      <c r="DC33" s="66">
        <v>278</v>
      </c>
      <c r="DD33" s="67">
        <v>298</v>
      </c>
      <c r="DE33" s="65">
        <v>282</v>
      </c>
      <c r="DF33" s="66">
        <v>278</v>
      </c>
      <c r="DG33" s="67">
        <v>298</v>
      </c>
      <c r="DH33" s="65">
        <v>282</v>
      </c>
      <c r="DI33" s="66">
        <v>278</v>
      </c>
      <c r="DJ33" s="67">
        <v>298</v>
      </c>
    </row>
    <row r="34" spans="1:114" x14ac:dyDescent="0.4">
      <c r="A34" s="56"/>
      <c r="B34" s="198"/>
      <c r="C34" s="7" t="s">
        <v>86</v>
      </c>
      <c r="D34" s="32">
        <v>4.3455021842923963E-2</v>
      </c>
      <c r="E34" s="33">
        <v>4.0350780793791979E-2</v>
      </c>
      <c r="F34" s="34">
        <v>2.5441472462309163E-2</v>
      </c>
      <c r="G34" s="32">
        <v>4.7323585378462693E-2</v>
      </c>
      <c r="H34" s="33">
        <v>4.3376245471420646E-2</v>
      </c>
      <c r="I34" s="34">
        <v>2.8571767818908658E-2</v>
      </c>
      <c r="J34" s="32">
        <v>0.49121626711658611</v>
      </c>
      <c r="K34" s="33">
        <v>0.51866800206672248</v>
      </c>
      <c r="L34" s="34">
        <v>0.54941755688508997</v>
      </c>
      <c r="M34" s="111">
        <v>3.7277622362339398</v>
      </c>
      <c r="N34" s="112">
        <v>4.0380948173411504</v>
      </c>
      <c r="O34" s="113">
        <v>4.6688834892308311</v>
      </c>
      <c r="P34" s="98">
        <v>3.3220651455774712</v>
      </c>
      <c r="Q34" s="99">
        <v>3.4694560032114845</v>
      </c>
      <c r="R34" s="100">
        <v>3.413484216532864</v>
      </c>
      <c r="S34" s="32">
        <v>9.8470300139373856E-2</v>
      </c>
      <c r="T34" s="33">
        <v>9.2893496887987967E-2</v>
      </c>
      <c r="U34" s="34">
        <v>8.1643955599224632E-2</v>
      </c>
      <c r="V34" s="35">
        <v>20472272.716312058</v>
      </c>
      <c r="W34" s="36">
        <v>18476398.406474821</v>
      </c>
      <c r="X34" s="37">
        <v>11205331.979865773</v>
      </c>
      <c r="Y34" s="32">
        <v>3.8594263197071901</v>
      </c>
      <c r="Z34" s="33">
        <v>2.9967183650449658</v>
      </c>
      <c r="AA34" s="34">
        <v>3.3089237415132269</v>
      </c>
      <c r="AB34" s="32">
        <v>0.84678091676525846</v>
      </c>
      <c r="AC34" s="33">
        <v>0.85108925244362466</v>
      </c>
      <c r="AD34" s="34">
        <v>0.84863025354824539</v>
      </c>
      <c r="AE34" s="35">
        <v>19728272.195035461</v>
      </c>
      <c r="AF34" s="36">
        <v>19374549.28057554</v>
      </c>
      <c r="AG34" s="37">
        <v>11917125.724832214</v>
      </c>
      <c r="AH34" s="35">
        <v>21484572.645390071</v>
      </c>
      <c r="AI34" s="36">
        <v>20827235.284172662</v>
      </c>
      <c r="AJ34" s="37">
        <v>13383397.906040268</v>
      </c>
      <c r="AK34" s="32">
        <v>0.6547445815149191</v>
      </c>
      <c r="AL34" s="33">
        <v>0.66472406598486555</v>
      </c>
      <c r="AM34" s="34">
        <v>0.67759810118151842</v>
      </c>
      <c r="AN34" s="32">
        <v>0.69862145727590141</v>
      </c>
      <c r="AO34" s="33">
        <v>0.70923690129282502</v>
      </c>
      <c r="AP34" s="34">
        <v>0.72434021676481142</v>
      </c>
      <c r="AQ34" s="32">
        <v>0.1351297581964151</v>
      </c>
      <c r="AR34" s="33">
        <v>0.13565174917347347</v>
      </c>
      <c r="AS34" s="34">
        <v>0.1354058104603118</v>
      </c>
      <c r="AT34" s="32">
        <v>0.10783241164381567</v>
      </c>
      <c r="AU34" s="33">
        <v>0.10053735977942133</v>
      </c>
      <c r="AV34" s="34">
        <v>0.10162144029016605</v>
      </c>
      <c r="AW34" s="32">
        <v>7.4835606593593493E-2</v>
      </c>
      <c r="AX34" s="33">
        <v>7.4219309033643099E-2</v>
      </c>
      <c r="AY34" s="34">
        <v>7.5953210948201857E-2</v>
      </c>
      <c r="AZ34" s="32">
        <v>0.38903971696136047</v>
      </c>
      <c r="BA34" s="33">
        <v>0.37182254493085998</v>
      </c>
      <c r="BB34" s="34">
        <v>0.3642939000083753</v>
      </c>
      <c r="BC34" s="32">
        <v>0.69966806043182606</v>
      </c>
      <c r="BD34" s="33">
        <v>0.6914930164298253</v>
      </c>
      <c r="BE34" s="34">
        <v>0.69481004599572027</v>
      </c>
      <c r="BF34" s="35">
        <v>5747018.4778046077</v>
      </c>
      <c r="BG34" s="36">
        <v>5944682.623940466</v>
      </c>
      <c r="BH34" s="37">
        <v>6020082.9928683918</v>
      </c>
      <c r="BI34" s="32">
        <v>0.16704974556436428</v>
      </c>
      <c r="BJ34" s="33">
        <v>0.17095365412689886</v>
      </c>
      <c r="BK34" s="34">
        <v>0.17417980344453809</v>
      </c>
      <c r="BL34" s="32">
        <v>0.3714912533309771</v>
      </c>
      <c r="BM34" s="33">
        <v>0.37910431766228236</v>
      </c>
      <c r="BN34" s="34">
        <v>0.38526865376817893</v>
      </c>
      <c r="BO34" s="32">
        <v>4.1955852889527506E-3</v>
      </c>
      <c r="BP34" s="33">
        <v>4.146829916221696E-3</v>
      </c>
      <c r="BQ34" s="34">
        <v>4.1182137763584757E-3</v>
      </c>
      <c r="BR34" s="32">
        <v>0.97435558554680657</v>
      </c>
      <c r="BS34" s="33">
        <v>0.97551939232742313</v>
      </c>
      <c r="BT34" s="34">
        <v>0.97492066877447547</v>
      </c>
      <c r="BU34" s="35">
        <v>303975201.37234044</v>
      </c>
      <c r="BV34" s="36">
        <v>325701853.89208633</v>
      </c>
      <c r="BW34" s="37">
        <v>318453370.32550335</v>
      </c>
      <c r="BX34" s="32">
        <v>0.49935548323944656</v>
      </c>
      <c r="BY34" s="33">
        <v>0.52318048584014643</v>
      </c>
      <c r="BZ34" s="34">
        <v>0.55450951363132683</v>
      </c>
      <c r="CA34" s="35">
        <v>236339421.78014183</v>
      </c>
      <c r="CB34" s="36">
        <v>248546116.48201439</v>
      </c>
      <c r="CC34" s="37">
        <v>246142408.37919462</v>
      </c>
      <c r="CD34" s="38">
        <v>234897897.0283688</v>
      </c>
      <c r="CE34" s="39">
        <v>242983184.69424459</v>
      </c>
      <c r="CF34" s="40">
        <v>241143567.52348992</v>
      </c>
      <c r="CG34" s="32">
        <v>2.4474208157200326</v>
      </c>
      <c r="CH34" s="33">
        <v>1.8776519429572949</v>
      </c>
      <c r="CI34" s="34">
        <v>2.0896279662361308</v>
      </c>
      <c r="CJ34" s="98">
        <v>3.6411031242408352</v>
      </c>
      <c r="CK34" s="99">
        <v>3.7844798517438942</v>
      </c>
      <c r="CL34" s="100">
        <v>3.677563743710532</v>
      </c>
      <c r="CM34" s="32">
        <v>1.039872832608981</v>
      </c>
      <c r="CN34" s="33">
        <v>1.050344363638851</v>
      </c>
      <c r="CO34" s="34">
        <v>1.050302983929031</v>
      </c>
      <c r="CP34" s="32">
        <v>0.77287517335150768</v>
      </c>
      <c r="CQ34" s="33">
        <v>0.75396211563006132</v>
      </c>
      <c r="CR34" s="34">
        <v>0.75821686353944384</v>
      </c>
      <c r="CS34" s="32">
        <v>0.70267358551179593</v>
      </c>
      <c r="CT34" s="33">
        <v>0.68133021634661151</v>
      </c>
      <c r="CU34" s="34">
        <v>0.68956577630409377</v>
      </c>
      <c r="CV34" s="35">
        <v>1756300.4503546099</v>
      </c>
      <c r="CW34" s="36">
        <v>1452686.0035971224</v>
      </c>
      <c r="CX34" s="37">
        <v>1466272.1812080536</v>
      </c>
      <c r="CY34" s="98">
        <v>1.4385181582531643</v>
      </c>
      <c r="CZ34" s="99">
        <v>1.4230460448825437</v>
      </c>
      <c r="DA34" s="100">
        <v>1.4320133397880472</v>
      </c>
      <c r="DB34" s="98">
        <v>2.3705927064981687</v>
      </c>
      <c r="DC34" s="99">
        <v>2.7819662501421876</v>
      </c>
      <c r="DD34" s="100">
        <v>2.5678375904764486</v>
      </c>
      <c r="DE34" s="32">
        <v>0.71131159423476198</v>
      </c>
      <c r="DF34" s="33">
        <v>0.71730504568284903</v>
      </c>
      <c r="DG34" s="34">
        <v>0.71468327114521324</v>
      </c>
      <c r="DH34" s="32">
        <v>2.1280158888754282E-2</v>
      </c>
      <c r="DI34" s="33">
        <v>1.9560124536092745E-2</v>
      </c>
      <c r="DJ34" s="34">
        <v>1.291728474166234E-2</v>
      </c>
    </row>
    <row r="35" spans="1:114" x14ac:dyDescent="0.4">
      <c r="A35" s="56" t="s">
        <v>13</v>
      </c>
      <c r="B35" s="199"/>
      <c r="C35" s="9" t="s">
        <v>87</v>
      </c>
      <c r="D35" s="58">
        <v>3.8784634155842046E-2</v>
      </c>
      <c r="E35" s="59">
        <v>3.6775307919512668E-2</v>
      </c>
      <c r="F35" s="60">
        <v>1.4992152868224796E-2</v>
      </c>
      <c r="G35" s="58">
        <v>4.1017053930593711E-2</v>
      </c>
      <c r="H35" s="59">
        <v>3.8757038310278144E-2</v>
      </c>
      <c r="I35" s="60">
        <v>1.9165049204005587E-2</v>
      </c>
      <c r="J35" s="58">
        <v>0.2080098497439111</v>
      </c>
      <c r="K35" s="59">
        <v>0.21101542050727196</v>
      </c>
      <c r="L35" s="60">
        <v>0.23207184998808711</v>
      </c>
      <c r="M35" s="61">
        <v>1.4539205489231146</v>
      </c>
      <c r="N35" s="62">
        <v>1.5887946920751546</v>
      </c>
      <c r="O35" s="63">
        <v>1.7333720181950591</v>
      </c>
      <c r="P35" s="98">
        <v>2.4513211550601621</v>
      </c>
      <c r="Q35" s="99">
        <v>2.5883919363651513</v>
      </c>
      <c r="R35" s="100">
        <v>2.5894130458487057</v>
      </c>
      <c r="S35" s="58">
        <v>9.0123293843156982E-2</v>
      </c>
      <c r="T35" s="59">
        <v>8.5148572983084342E-2</v>
      </c>
      <c r="U35" s="60">
        <v>7.1281875378430892E-2</v>
      </c>
      <c r="V35" s="38">
        <v>10588511</v>
      </c>
      <c r="W35" s="39">
        <v>10819059.5</v>
      </c>
      <c r="X35" s="40">
        <v>4474998</v>
      </c>
      <c r="Y35" s="58">
        <v>3.9791395345248439</v>
      </c>
      <c r="Z35" s="59">
        <v>3.597277132725992</v>
      </c>
      <c r="AA35" s="60">
        <v>3.35787097984411</v>
      </c>
      <c r="AB35" s="58">
        <v>0.87814823247033769</v>
      </c>
      <c r="AC35" s="59">
        <v>0.87659647096415738</v>
      </c>
      <c r="AD35" s="60">
        <v>0.87550998446206596</v>
      </c>
      <c r="AE35" s="38">
        <v>9657339</v>
      </c>
      <c r="AF35" s="39">
        <v>10064966</v>
      </c>
      <c r="AG35" s="40">
        <v>3475372</v>
      </c>
      <c r="AH35" s="38">
        <v>10820045.5</v>
      </c>
      <c r="AI35" s="39">
        <v>11363955</v>
      </c>
      <c r="AJ35" s="40">
        <v>5272022.5</v>
      </c>
      <c r="AK35" s="58">
        <v>0.68658558293766991</v>
      </c>
      <c r="AL35" s="59">
        <v>0.68433539235196816</v>
      </c>
      <c r="AM35" s="60">
        <v>0.70049868399325455</v>
      </c>
      <c r="AN35" s="58">
        <v>0.72892311505356866</v>
      </c>
      <c r="AO35" s="59">
        <v>0.72989293487585238</v>
      </c>
      <c r="AP35" s="60">
        <v>0.74803960036167894</v>
      </c>
      <c r="AQ35" s="58">
        <v>0.12624830252131386</v>
      </c>
      <c r="AR35" s="59">
        <v>0.12598529876326803</v>
      </c>
      <c r="AS35" s="60">
        <v>0.12458296005154594</v>
      </c>
      <c r="AT35" s="58">
        <v>8.6741847096036148E-2</v>
      </c>
      <c r="AU35" s="59">
        <v>8.8415425206634882E-2</v>
      </c>
      <c r="AV35" s="60">
        <v>9.0278680494847649E-2</v>
      </c>
      <c r="AW35" s="58">
        <v>7.2412927469052951E-2</v>
      </c>
      <c r="AX35" s="59">
        <v>6.9676275533063436E-2</v>
      </c>
      <c r="AY35" s="60">
        <v>7.1475086066485893E-2</v>
      </c>
      <c r="AZ35" s="58">
        <v>0.40320691240116036</v>
      </c>
      <c r="BA35" s="59">
        <v>0.40173274632797368</v>
      </c>
      <c r="BB35" s="60">
        <v>0.40174143320476285</v>
      </c>
      <c r="BC35" s="58">
        <v>0.75907948269193726</v>
      </c>
      <c r="BD35" s="59">
        <v>0.75327285670713051</v>
      </c>
      <c r="BE35" s="60">
        <v>0.75649649222949666</v>
      </c>
      <c r="BF35" s="38">
        <v>5683463.8557256237</v>
      </c>
      <c r="BG35" s="39">
        <v>5783695.693528939</v>
      </c>
      <c r="BH35" s="40">
        <v>5839513.6428674664</v>
      </c>
      <c r="BI35" s="58">
        <v>8.3803439676121999E-2</v>
      </c>
      <c r="BJ35" s="59">
        <v>9.5566887890262353E-2</v>
      </c>
      <c r="BK35" s="60">
        <v>8.7596765512527264E-2</v>
      </c>
      <c r="BL35" s="58">
        <v>0.17954834686877608</v>
      </c>
      <c r="BM35" s="59">
        <v>0.17597546363697969</v>
      </c>
      <c r="BN35" s="60">
        <v>0.17354271678744598</v>
      </c>
      <c r="BO35" s="58">
        <v>1.9609683630721058E-3</v>
      </c>
      <c r="BP35" s="59">
        <v>1.8024562394012959E-3</v>
      </c>
      <c r="BQ35" s="60">
        <v>1.6713046823492389E-3</v>
      </c>
      <c r="BR35" s="58">
        <v>0.98126658191849625</v>
      </c>
      <c r="BS35" s="59">
        <v>0.9824801079974429</v>
      </c>
      <c r="BT35" s="60">
        <v>0.98346521825959043</v>
      </c>
      <c r="BU35" s="38">
        <v>114843412.5</v>
      </c>
      <c r="BV35" s="39">
        <v>129221793.5</v>
      </c>
      <c r="BW35" s="40">
        <v>129028075.5</v>
      </c>
      <c r="BX35" s="58">
        <v>0.21101937759458267</v>
      </c>
      <c r="BY35" s="59">
        <v>0.21397647699946049</v>
      </c>
      <c r="BZ35" s="60">
        <v>0.23495861354139214</v>
      </c>
      <c r="CA35" s="38">
        <v>105927806</v>
      </c>
      <c r="CB35" s="39">
        <v>114616452.5</v>
      </c>
      <c r="CC35" s="40">
        <v>111843450.5</v>
      </c>
      <c r="CD35" s="38">
        <v>105624425</v>
      </c>
      <c r="CE35" s="39">
        <v>108573786</v>
      </c>
      <c r="CF35" s="40">
        <v>110428481</v>
      </c>
      <c r="CG35" s="58">
        <v>2.5973343048779434</v>
      </c>
      <c r="CH35" s="59">
        <v>2.2939820825925992</v>
      </c>
      <c r="CI35" s="60">
        <v>2.2396818140158317</v>
      </c>
      <c r="CJ35" s="98">
        <v>2.6609090573633374</v>
      </c>
      <c r="CK35" s="99">
        <v>2.8440854713895329</v>
      </c>
      <c r="CL35" s="100">
        <v>2.8474247719671655</v>
      </c>
      <c r="CM35" s="58">
        <v>1.0026893645107067</v>
      </c>
      <c r="CN35" s="59">
        <v>0.99974734533188869</v>
      </c>
      <c r="CO35" s="60">
        <v>0.99527693367016412</v>
      </c>
      <c r="CP35" s="58">
        <v>0.83216638243062824</v>
      </c>
      <c r="CQ35" s="59">
        <v>0.83262087147248121</v>
      </c>
      <c r="CR35" s="60">
        <v>0.8278294038579197</v>
      </c>
      <c r="CS35" s="58">
        <v>0.77319841762201791</v>
      </c>
      <c r="CT35" s="59">
        <v>0.76202247770017606</v>
      </c>
      <c r="CU35" s="60">
        <v>0.75945389682537945</v>
      </c>
      <c r="CV35" s="38">
        <v>671608.5</v>
      </c>
      <c r="CW35" s="39">
        <v>733316.5</v>
      </c>
      <c r="CX35" s="40">
        <v>906241.5</v>
      </c>
      <c r="CY35" s="98">
        <v>1.3651149525496948</v>
      </c>
      <c r="CZ35" s="99">
        <v>1.2894591822415384</v>
      </c>
      <c r="DA35" s="100">
        <v>1.2407491337759073</v>
      </c>
      <c r="DB35" s="98">
        <v>1.5337803746145395</v>
      </c>
      <c r="DC35" s="99">
        <v>2.0980677754051218</v>
      </c>
      <c r="DD35" s="100">
        <v>1.9670297583860425</v>
      </c>
      <c r="DE35" s="58">
        <v>0.73256884364083563</v>
      </c>
      <c r="DF35" s="59">
        <v>0.73870725492067768</v>
      </c>
      <c r="DG35" s="60">
        <v>0.73179383144068089</v>
      </c>
      <c r="DH35" s="58">
        <v>2.033264740626449E-2</v>
      </c>
      <c r="DI35" s="59">
        <v>1.9789033039771729E-2</v>
      </c>
      <c r="DJ35" s="60">
        <v>1.0086517019703489E-2</v>
      </c>
    </row>
    <row r="36" spans="1:114" x14ac:dyDescent="0.4">
      <c r="A36" s="56" t="s">
        <v>14</v>
      </c>
      <c r="B36" s="194" t="s">
        <v>137</v>
      </c>
      <c r="C36" s="10" t="s">
        <v>175</v>
      </c>
      <c r="D36" s="65">
        <v>414</v>
      </c>
      <c r="E36" s="66">
        <v>420</v>
      </c>
      <c r="F36" s="67">
        <v>424</v>
      </c>
      <c r="G36" s="65">
        <v>414</v>
      </c>
      <c r="H36" s="66">
        <v>420</v>
      </c>
      <c r="I36" s="67">
        <v>424</v>
      </c>
      <c r="J36" s="65">
        <v>414</v>
      </c>
      <c r="K36" s="66">
        <v>420</v>
      </c>
      <c r="L36" s="67">
        <v>424</v>
      </c>
      <c r="M36" s="68">
        <v>414</v>
      </c>
      <c r="N36" s="69">
        <v>420</v>
      </c>
      <c r="O36" s="70">
        <v>424</v>
      </c>
      <c r="P36" s="65">
        <v>414</v>
      </c>
      <c r="Q36" s="66">
        <v>420</v>
      </c>
      <c r="R36" s="67">
        <v>424</v>
      </c>
      <c r="S36" s="65">
        <v>414</v>
      </c>
      <c r="T36" s="66">
        <v>420</v>
      </c>
      <c r="U36" s="67">
        <v>424</v>
      </c>
      <c r="V36" s="65">
        <v>414</v>
      </c>
      <c r="W36" s="66">
        <v>420</v>
      </c>
      <c r="X36" s="67">
        <v>424</v>
      </c>
      <c r="Y36" s="65">
        <v>414</v>
      </c>
      <c r="Z36" s="66">
        <v>420</v>
      </c>
      <c r="AA36" s="67">
        <v>424</v>
      </c>
      <c r="AB36" s="65">
        <v>414</v>
      </c>
      <c r="AC36" s="66">
        <v>420</v>
      </c>
      <c r="AD36" s="67">
        <v>424</v>
      </c>
      <c r="AE36" s="65">
        <v>414</v>
      </c>
      <c r="AF36" s="66">
        <v>420</v>
      </c>
      <c r="AG36" s="67">
        <v>424</v>
      </c>
      <c r="AH36" s="65">
        <v>414</v>
      </c>
      <c r="AI36" s="66">
        <v>420</v>
      </c>
      <c r="AJ36" s="67">
        <v>424</v>
      </c>
      <c r="AK36" s="65">
        <v>414</v>
      </c>
      <c r="AL36" s="66">
        <v>420</v>
      </c>
      <c r="AM36" s="67">
        <v>424</v>
      </c>
      <c r="AN36" s="65">
        <v>414</v>
      </c>
      <c r="AO36" s="66">
        <v>420</v>
      </c>
      <c r="AP36" s="67">
        <v>424</v>
      </c>
      <c r="AQ36" s="65">
        <v>414</v>
      </c>
      <c r="AR36" s="66">
        <v>420</v>
      </c>
      <c r="AS36" s="67">
        <v>424</v>
      </c>
      <c r="AT36" s="65">
        <v>414</v>
      </c>
      <c r="AU36" s="66">
        <v>420</v>
      </c>
      <c r="AV36" s="67">
        <v>424</v>
      </c>
      <c r="AW36" s="65">
        <v>414</v>
      </c>
      <c r="AX36" s="66">
        <v>420</v>
      </c>
      <c r="AY36" s="67">
        <v>424</v>
      </c>
      <c r="AZ36" s="65">
        <v>414</v>
      </c>
      <c r="BA36" s="66">
        <v>420</v>
      </c>
      <c r="BB36" s="67">
        <v>424</v>
      </c>
      <c r="BC36" s="65">
        <v>414</v>
      </c>
      <c r="BD36" s="66">
        <v>420</v>
      </c>
      <c r="BE36" s="67">
        <v>424</v>
      </c>
      <c r="BF36" s="65">
        <v>414</v>
      </c>
      <c r="BG36" s="66">
        <v>420</v>
      </c>
      <c r="BH36" s="67">
        <v>424</v>
      </c>
      <c r="BI36" s="65">
        <v>414</v>
      </c>
      <c r="BJ36" s="66">
        <v>420</v>
      </c>
      <c r="BK36" s="67">
        <v>424</v>
      </c>
      <c r="BL36" s="65">
        <v>414</v>
      </c>
      <c r="BM36" s="66">
        <v>420</v>
      </c>
      <c r="BN36" s="67">
        <v>424</v>
      </c>
      <c r="BO36" s="65">
        <v>414</v>
      </c>
      <c r="BP36" s="66">
        <v>420</v>
      </c>
      <c r="BQ36" s="67">
        <v>424</v>
      </c>
      <c r="BR36" s="65">
        <v>414</v>
      </c>
      <c r="BS36" s="66">
        <v>420</v>
      </c>
      <c r="BT36" s="67">
        <v>424</v>
      </c>
      <c r="BU36" s="65">
        <v>414</v>
      </c>
      <c r="BV36" s="66">
        <v>420</v>
      </c>
      <c r="BW36" s="67">
        <v>424</v>
      </c>
      <c r="BX36" s="65">
        <v>414</v>
      </c>
      <c r="BY36" s="66">
        <v>420</v>
      </c>
      <c r="BZ36" s="67">
        <v>424</v>
      </c>
      <c r="CA36" s="65">
        <v>414</v>
      </c>
      <c r="CB36" s="66">
        <v>420</v>
      </c>
      <c r="CC36" s="67">
        <v>424</v>
      </c>
      <c r="CD36" s="65">
        <v>414</v>
      </c>
      <c r="CE36" s="66">
        <v>420</v>
      </c>
      <c r="CF36" s="67">
        <v>424</v>
      </c>
      <c r="CG36" s="65">
        <v>414</v>
      </c>
      <c r="CH36" s="66">
        <v>420</v>
      </c>
      <c r="CI36" s="67">
        <v>424</v>
      </c>
      <c r="CJ36" s="65">
        <v>414</v>
      </c>
      <c r="CK36" s="66">
        <v>420</v>
      </c>
      <c r="CL36" s="67">
        <v>424</v>
      </c>
      <c r="CM36" s="65">
        <v>414</v>
      </c>
      <c r="CN36" s="66">
        <v>420</v>
      </c>
      <c r="CO36" s="67">
        <v>424</v>
      </c>
      <c r="CP36" s="65">
        <v>414</v>
      </c>
      <c r="CQ36" s="66">
        <v>420</v>
      </c>
      <c r="CR36" s="67">
        <v>424</v>
      </c>
      <c r="CS36" s="65">
        <v>414</v>
      </c>
      <c r="CT36" s="66">
        <v>420</v>
      </c>
      <c r="CU36" s="67">
        <v>424</v>
      </c>
      <c r="CV36" s="65">
        <v>414</v>
      </c>
      <c r="CW36" s="66">
        <v>420</v>
      </c>
      <c r="CX36" s="67">
        <v>424</v>
      </c>
      <c r="CY36" s="65">
        <v>414</v>
      </c>
      <c r="CZ36" s="66">
        <v>420</v>
      </c>
      <c r="DA36" s="67">
        <v>424</v>
      </c>
      <c r="DB36" s="65">
        <v>414</v>
      </c>
      <c r="DC36" s="66">
        <v>420</v>
      </c>
      <c r="DD36" s="67">
        <v>424</v>
      </c>
      <c r="DE36" s="65">
        <v>414</v>
      </c>
      <c r="DF36" s="66">
        <v>420</v>
      </c>
      <c r="DG36" s="67">
        <v>424</v>
      </c>
      <c r="DH36" s="65">
        <v>414</v>
      </c>
      <c r="DI36" s="66">
        <v>420</v>
      </c>
      <c r="DJ36" s="67">
        <v>424</v>
      </c>
    </row>
    <row r="37" spans="1:114" x14ac:dyDescent="0.4">
      <c r="A37" s="56"/>
      <c r="B37" s="198"/>
      <c r="C37" s="7" t="s">
        <v>86</v>
      </c>
      <c r="D37" s="32">
        <v>3.1101077031894207E-2</v>
      </c>
      <c r="E37" s="33">
        <v>2.5679821932492006E-2</v>
      </c>
      <c r="F37" s="34">
        <v>2.6693520017056535E-2</v>
      </c>
      <c r="G37" s="32">
        <v>3.3686940278959999E-2</v>
      </c>
      <c r="H37" s="33">
        <v>2.7793562014188852E-2</v>
      </c>
      <c r="I37" s="34">
        <v>2.8659648241717142E-2</v>
      </c>
      <c r="J37" s="32">
        <v>0.50256923911531626</v>
      </c>
      <c r="K37" s="33">
        <v>0.49387931198437157</v>
      </c>
      <c r="L37" s="34">
        <v>0.47760652830498007</v>
      </c>
      <c r="M37" s="111">
        <v>4.8343662079371352</v>
      </c>
      <c r="N37" s="112">
        <v>4.958517517060514</v>
      </c>
      <c r="O37" s="113">
        <v>4.797938903494499</v>
      </c>
      <c r="P37" s="98">
        <v>3.5153039740344734</v>
      </c>
      <c r="Q37" s="99">
        <v>3.3958136391898588</v>
      </c>
      <c r="R37" s="100">
        <v>3.3030585115764328</v>
      </c>
      <c r="S37" s="32">
        <v>8.1814314065767377E-2</v>
      </c>
      <c r="T37" s="33">
        <v>7.9943515933859136E-2</v>
      </c>
      <c r="U37" s="34">
        <v>7.9029833481747594E-2</v>
      </c>
      <c r="V37" s="35">
        <v>9762440.8574879225</v>
      </c>
      <c r="W37" s="36">
        <v>9974567.4452380948</v>
      </c>
      <c r="X37" s="37">
        <v>9576709.0966981128</v>
      </c>
      <c r="Y37" s="32">
        <v>3.5431433777948715</v>
      </c>
      <c r="Z37" s="33">
        <v>3.3957950706676328</v>
      </c>
      <c r="AA37" s="34">
        <v>3.2606596678943554</v>
      </c>
      <c r="AB37" s="32">
        <v>0.85006258608263718</v>
      </c>
      <c r="AC37" s="33">
        <v>0.84920772003753764</v>
      </c>
      <c r="AD37" s="34">
        <v>0.8543421195528792</v>
      </c>
      <c r="AE37" s="35">
        <v>10568465.014492754</v>
      </c>
      <c r="AF37" s="36">
        <v>9088093.4000000004</v>
      </c>
      <c r="AG37" s="37">
        <v>9772336.0306603778</v>
      </c>
      <c r="AH37" s="35">
        <v>11447167.871980676</v>
      </c>
      <c r="AI37" s="36">
        <v>9836146.3785714284</v>
      </c>
      <c r="AJ37" s="37">
        <v>10492123.667452831</v>
      </c>
      <c r="AK37" s="32">
        <v>0.68151287457940135</v>
      </c>
      <c r="AL37" s="33">
        <v>0.68721010845735797</v>
      </c>
      <c r="AM37" s="34">
        <v>0.68770650350573859</v>
      </c>
      <c r="AN37" s="32">
        <v>0.71601138624564686</v>
      </c>
      <c r="AO37" s="33">
        <v>0.72132572200059641</v>
      </c>
      <c r="AP37" s="34">
        <v>0.72282106422177883</v>
      </c>
      <c r="AQ37" s="32">
        <v>0.14270941955720462</v>
      </c>
      <c r="AR37" s="33">
        <v>0.14187215046933005</v>
      </c>
      <c r="AS37" s="34">
        <v>0.14076389811226181</v>
      </c>
      <c r="AT37" s="32">
        <v>8.9915515895062179E-2</v>
      </c>
      <c r="AU37" s="33">
        <v>8.7754035112025036E-2</v>
      </c>
      <c r="AV37" s="34">
        <v>8.760163567488119E-2</v>
      </c>
      <c r="AW37" s="32">
        <v>7.6007997685956813E-2</v>
      </c>
      <c r="AX37" s="33">
        <v>7.632152585531872E-2</v>
      </c>
      <c r="AY37" s="34">
        <v>7.671141600961931E-2</v>
      </c>
      <c r="AZ37" s="32">
        <v>0.41023750968740508</v>
      </c>
      <c r="BA37" s="33">
        <v>0.39317969730303332</v>
      </c>
      <c r="BB37" s="34">
        <v>0.38183836544672312</v>
      </c>
      <c r="BC37" s="32">
        <v>0.6680989299858876</v>
      </c>
      <c r="BD37" s="33">
        <v>0.66669062547652924</v>
      </c>
      <c r="BE37" s="34">
        <v>0.67840568671193269</v>
      </c>
      <c r="BF37" s="35">
        <v>5476358.3536650976</v>
      </c>
      <c r="BG37" s="36">
        <v>5755789.505561823</v>
      </c>
      <c r="BH37" s="37">
        <v>6057579.000107361</v>
      </c>
      <c r="BI37" s="32">
        <v>0.17420375563708224</v>
      </c>
      <c r="BJ37" s="33">
        <v>0.17917780793513022</v>
      </c>
      <c r="BK37" s="34">
        <v>0.17591997652816158</v>
      </c>
      <c r="BL37" s="32">
        <v>0.39842237150568799</v>
      </c>
      <c r="BM37" s="33">
        <v>0.39910311822823086</v>
      </c>
      <c r="BN37" s="34">
        <v>0.38186254576845824</v>
      </c>
      <c r="BO37" s="32">
        <v>4.0678434487310565E-3</v>
      </c>
      <c r="BP37" s="33">
        <v>3.9263174644991608E-3</v>
      </c>
      <c r="BQ37" s="34">
        <v>3.8410558921508214E-3</v>
      </c>
      <c r="BR37" s="32">
        <v>0.96676270261573782</v>
      </c>
      <c r="BS37" s="33">
        <v>0.97090611342520183</v>
      </c>
      <c r="BT37" s="34">
        <v>0.97065130354091922</v>
      </c>
      <c r="BU37" s="35">
        <v>226375410.9879227</v>
      </c>
      <c r="BV37" s="36">
        <v>227356048.69047618</v>
      </c>
      <c r="BW37" s="37">
        <v>234506711.31132075</v>
      </c>
      <c r="BX37" s="32">
        <v>0.52973273963373679</v>
      </c>
      <c r="BY37" s="33">
        <v>0.54329518659509557</v>
      </c>
      <c r="BZ37" s="34">
        <v>0.49603839322965204</v>
      </c>
      <c r="CA37" s="35">
        <v>187777265.99033818</v>
      </c>
      <c r="CB37" s="36">
        <v>191624988.70476189</v>
      </c>
      <c r="CC37" s="37">
        <v>194661939.3726415</v>
      </c>
      <c r="CD37" s="38">
        <v>184547157.4710145</v>
      </c>
      <c r="CE37" s="39">
        <v>188344274.83095238</v>
      </c>
      <c r="CF37" s="40">
        <v>192819921.33018869</v>
      </c>
      <c r="CG37" s="32">
        <v>2.2709947284207486</v>
      </c>
      <c r="CH37" s="33">
        <v>2.1412467712468812</v>
      </c>
      <c r="CI37" s="34">
        <v>2.0948940730588377</v>
      </c>
      <c r="CJ37" s="98">
        <v>3.8006466095662814</v>
      </c>
      <c r="CK37" s="99">
        <v>3.6658891921868357</v>
      </c>
      <c r="CL37" s="100">
        <v>3.5613070680539805</v>
      </c>
      <c r="CM37" s="32">
        <v>1.0325843660609613</v>
      </c>
      <c r="CN37" s="33">
        <v>1.0391630101803842</v>
      </c>
      <c r="CO37" s="34">
        <v>1.0415671260148314</v>
      </c>
      <c r="CP37" s="32">
        <v>0.77491645697758138</v>
      </c>
      <c r="CQ37" s="33">
        <v>0.7684241062657774</v>
      </c>
      <c r="CR37" s="34">
        <v>0.77059609096079962</v>
      </c>
      <c r="CS37" s="32">
        <v>0.69721599605312368</v>
      </c>
      <c r="CT37" s="33">
        <v>0.6920296026675149</v>
      </c>
      <c r="CU37" s="34">
        <v>0.69582834660180415</v>
      </c>
      <c r="CV37" s="35">
        <v>878702.85748792265</v>
      </c>
      <c r="CW37" s="36">
        <v>748052.97857142857</v>
      </c>
      <c r="CX37" s="37">
        <v>719787.63679245277</v>
      </c>
      <c r="CY37" s="98">
        <v>1.3019032062404876</v>
      </c>
      <c r="CZ37" s="99">
        <v>1.2857982029999573</v>
      </c>
      <c r="DA37" s="100">
        <v>1.3015220504394449</v>
      </c>
      <c r="DB37" s="98">
        <v>2.5403423325348902</v>
      </c>
      <c r="DC37" s="99">
        <v>2.5343858331272364</v>
      </c>
      <c r="DD37" s="100">
        <v>2.6730610683774603</v>
      </c>
      <c r="DE37" s="32">
        <v>0.72254996289152895</v>
      </c>
      <c r="DF37" s="33">
        <v>0.7240455922724307</v>
      </c>
      <c r="DG37" s="34">
        <v>0.72419360637410812</v>
      </c>
      <c r="DH37" s="32">
        <v>1.4729071287687849E-2</v>
      </c>
      <c r="DI37" s="33">
        <v>1.2477951910071538E-2</v>
      </c>
      <c r="DJ37" s="34">
        <v>1.3203192357716425E-2</v>
      </c>
    </row>
    <row r="38" spans="1:114" x14ac:dyDescent="0.4">
      <c r="A38" s="56" t="s">
        <v>14</v>
      </c>
      <c r="B38" s="199"/>
      <c r="C38" s="9" t="s">
        <v>87</v>
      </c>
      <c r="D38" s="58">
        <v>3.4365694779345361E-2</v>
      </c>
      <c r="E38" s="59">
        <v>2.6047029851734509E-2</v>
      </c>
      <c r="F38" s="60">
        <v>2.5286728586954937E-2</v>
      </c>
      <c r="G38" s="58">
        <v>4.0516316111838105E-2</v>
      </c>
      <c r="H38" s="59">
        <v>2.9909304423485515E-2</v>
      </c>
      <c r="I38" s="60">
        <v>2.9420490865227474E-2</v>
      </c>
      <c r="J38" s="58">
        <v>0.12841089514426507</v>
      </c>
      <c r="K38" s="59">
        <v>0.13556792193744122</v>
      </c>
      <c r="L38" s="60">
        <v>0.14026018002254093</v>
      </c>
      <c r="M38" s="61">
        <v>0.95031693351634194</v>
      </c>
      <c r="N38" s="62">
        <v>1.1083143343911124</v>
      </c>
      <c r="O38" s="63">
        <v>1.0691530805932479</v>
      </c>
      <c r="P38" s="98">
        <v>1.9538688726547506</v>
      </c>
      <c r="Q38" s="99">
        <v>2.1756334899822618</v>
      </c>
      <c r="R38" s="100">
        <v>2.0753402234037619</v>
      </c>
      <c r="S38" s="58">
        <v>8.0558865680338515E-2</v>
      </c>
      <c r="T38" s="59">
        <v>7.5258953147061172E-2</v>
      </c>
      <c r="U38" s="60">
        <v>7.3204987886103634E-2</v>
      </c>
      <c r="V38" s="38">
        <v>7218314.5</v>
      </c>
      <c r="W38" s="39">
        <v>6732424.5</v>
      </c>
      <c r="X38" s="40">
        <v>5114342.5</v>
      </c>
      <c r="Y38" s="58">
        <v>3.9720665242337692</v>
      </c>
      <c r="Z38" s="59">
        <v>3.1951070072336938</v>
      </c>
      <c r="AA38" s="60">
        <v>3.3027657346924859</v>
      </c>
      <c r="AB38" s="58">
        <v>0.89688275202118484</v>
      </c>
      <c r="AC38" s="59">
        <v>0.89758801823871015</v>
      </c>
      <c r="AD38" s="60">
        <v>0.89319630789089444</v>
      </c>
      <c r="AE38" s="38">
        <v>6336354</v>
      </c>
      <c r="AF38" s="39">
        <v>6168890</v>
      </c>
      <c r="AG38" s="40">
        <v>4749124</v>
      </c>
      <c r="AH38" s="38">
        <v>6941621.5</v>
      </c>
      <c r="AI38" s="39">
        <v>6402841</v>
      </c>
      <c r="AJ38" s="40">
        <v>5382653.5</v>
      </c>
      <c r="AK38" s="58">
        <v>0.6975372144077947</v>
      </c>
      <c r="AL38" s="59">
        <v>0.70942308748936056</v>
      </c>
      <c r="AM38" s="60">
        <v>0.71154436932370591</v>
      </c>
      <c r="AN38" s="58">
        <v>0.72595269924175954</v>
      </c>
      <c r="AO38" s="59">
        <v>0.73895975604713326</v>
      </c>
      <c r="AP38" s="60">
        <v>0.73907954425998978</v>
      </c>
      <c r="AQ38" s="58">
        <v>0.13262802032084048</v>
      </c>
      <c r="AR38" s="59">
        <v>0.12953873001978053</v>
      </c>
      <c r="AS38" s="60">
        <v>0.12729009385983425</v>
      </c>
      <c r="AT38" s="58">
        <v>7.4065670243274984E-2</v>
      </c>
      <c r="AU38" s="59">
        <v>7.0773480956171669E-2</v>
      </c>
      <c r="AV38" s="60">
        <v>7.2747187822605475E-2</v>
      </c>
      <c r="AW38" s="58">
        <v>6.3513142561902186E-2</v>
      </c>
      <c r="AX38" s="59">
        <v>6.4969381825645253E-2</v>
      </c>
      <c r="AY38" s="60">
        <v>6.5532404690922835E-2</v>
      </c>
      <c r="AZ38" s="58">
        <v>0.43630432890427751</v>
      </c>
      <c r="BA38" s="59">
        <v>0.41849561625178822</v>
      </c>
      <c r="BB38" s="60">
        <v>0.41279428274333252</v>
      </c>
      <c r="BC38" s="58">
        <v>0.76268296403210945</v>
      </c>
      <c r="BD38" s="59">
        <v>0.76410982020534679</v>
      </c>
      <c r="BE38" s="60">
        <v>0.77913330884496967</v>
      </c>
      <c r="BF38" s="38">
        <v>5680692.6593447272</v>
      </c>
      <c r="BG38" s="39">
        <v>5921489.9958540164</v>
      </c>
      <c r="BH38" s="40">
        <v>6092135.2196969697</v>
      </c>
      <c r="BI38" s="58">
        <v>5.6235807375041136E-2</v>
      </c>
      <c r="BJ38" s="59">
        <v>6.3805464200300949E-2</v>
      </c>
      <c r="BK38" s="60">
        <v>5.868377266895082E-2</v>
      </c>
      <c r="BL38" s="58">
        <v>0.11697469951034226</v>
      </c>
      <c r="BM38" s="59">
        <v>0.12234761419310444</v>
      </c>
      <c r="BN38" s="60">
        <v>0.10915238187559932</v>
      </c>
      <c r="BO38" s="58">
        <v>1.0945846950465141E-3</v>
      </c>
      <c r="BP38" s="59">
        <v>1.0000313722795238E-3</v>
      </c>
      <c r="BQ38" s="60">
        <v>9.264385520611144E-4</v>
      </c>
      <c r="BR38" s="58">
        <v>0.95733960821388586</v>
      </c>
      <c r="BS38" s="59">
        <v>0.96776065043736392</v>
      </c>
      <c r="BT38" s="60">
        <v>0.96629914838569519</v>
      </c>
      <c r="BU38" s="38">
        <v>72457304.5</v>
      </c>
      <c r="BV38" s="39">
        <v>70046894</v>
      </c>
      <c r="BW38" s="40">
        <v>74645849</v>
      </c>
      <c r="BX38" s="58">
        <v>0.15849871567936141</v>
      </c>
      <c r="BY38" s="59">
        <v>0.14569119943421818</v>
      </c>
      <c r="BZ38" s="60">
        <v>0.15308360709585722</v>
      </c>
      <c r="CA38" s="38">
        <v>87623949</v>
      </c>
      <c r="CB38" s="39">
        <v>94758240</v>
      </c>
      <c r="CC38" s="40">
        <v>102611183</v>
      </c>
      <c r="CD38" s="38">
        <v>84123940.5</v>
      </c>
      <c r="CE38" s="39">
        <v>92392026.5</v>
      </c>
      <c r="CF38" s="40">
        <v>98472466.5</v>
      </c>
      <c r="CG38" s="58">
        <v>2.3245104805991383</v>
      </c>
      <c r="CH38" s="59">
        <v>2.0065665304500171</v>
      </c>
      <c r="CI38" s="60">
        <v>2.0701561643981132</v>
      </c>
      <c r="CJ38" s="98">
        <v>2.1140087397323102</v>
      </c>
      <c r="CK38" s="99">
        <v>2.3759209728169601</v>
      </c>
      <c r="CL38" s="100">
        <v>2.2286717952525628</v>
      </c>
      <c r="CM38" s="58">
        <v>0.96101257744979895</v>
      </c>
      <c r="CN38" s="59">
        <v>0.96398944124744257</v>
      </c>
      <c r="CO38" s="60">
        <v>0.96418830910460129</v>
      </c>
      <c r="CP38" s="58">
        <v>0.89346458913782723</v>
      </c>
      <c r="CQ38" s="59">
        <v>0.88453222203861981</v>
      </c>
      <c r="CR38" s="60">
        <v>0.88554996725864776</v>
      </c>
      <c r="CS38" s="58">
        <v>0.84999820683991656</v>
      </c>
      <c r="CT38" s="59">
        <v>0.83430091305305187</v>
      </c>
      <c r="CU38" s="60">
        <v>0.83859055081713452</v>
      </c>
      <c r="CV38" s="38">
        <v>354300.5</v>
      </c>
      <c r="CW38" s="39">
        <v>343357</v>
      </c>
      <c r="CX38" s="40">
        <v>248178</v>
      </c>
      <c r="CY38" s="98">
        <v>0.31238221820427375</v>
      </c>
      <c r="CZ38" s="99">
        <v>0.45952485906305207</v>
      </c>
      <c r="DA38" s="100">
        <v>0.57924237217441377</v>
      </c>
      <c r="DB38" s="98">
        <v>1.3976944477884286</v>
      </c>
      <c r="DC38" s="99">
        <v>1.7761343265168095</v>
      </c>
      <c r="DD38" s="100">
        <v>1.7382908817222029</v>
      </c>
      <c r="DE38" s="58">
        <v>0.75329984260236582</v>
      </c>
      <c r="DF38" s="59">
        <v>0.75793838745320508</v>
      </c>
      <c r="DG38" s="60">
        <v>0.75309161323319351</v>
      </c>
      <c r="DH38" s="58">
        <v>1.8877500072292393E-2</v>
      </c>
      <c r="DI38" s="59">
        <v>1.6659985318544887E-2</v>
      </c>
      <c r="DJ38" s="60">
        <v>1.4080945878625444E-2</v>
      </c>
    </row>
    <row r="39" spans="1:114" x14ac:dyDescent="0.4">
      <c r="A39" s="56" t="s">
        <v>15</v>
      </c>
      <c r="B39" s="194" t="s">
        <v>138</v>
      </c>
      <c r="C39" s="10" t="s">
        <v>175</v>
      </c>
      <c r="D39" s="65">
        <v>657</v>
      </c>
      <c r="E39" s="66">
        <v>667</v>
      </c>
      <c r="F39" s="67">
        <v>697</v>
      </c>
      <c r="G39" s="65">
        <v>657</v>
      </c>
      <c r="H39" s="66">
        <v>667</v>
      </c>
      <c r="I39" s="67">
        <v>697</v>
      </c>
      <c r="J39" s="65">
        <v>657</v>
      </c>
      <c r="K39" s="66">
        <v>667</v>
      </c>
      <c r="L39" s="67">
        <v>697</v>
      </c>
      <c r="M39" s="68">
        <v>657</v>
      </c>
      <c r="N39" s="69">
        <v>667</v>
      </c>
      <c r="O39" s="70">
        <v>697</v>
      </c>
      <c r="P39" s="65">
        <v>657</v>
      </c>
      <c r="Q39" s="66">
        <v>667</v>
      </c>
      <c r="R39" s="67">
        <v>697</v>
      </c>
      <c r="S39" s="65">
        <v>657</v>
      </c>
      <c r="T39" s="66">
        <v>667</v>
      </c>
      <c r="U39" s="67">
        <v>697</v>
      </c>
      <c r="V39" s="65">
        <v>657</v>
      </c>
      <c r="W39" s="66">
        <v>667</v>
      </c>
      <c r="X39" s="67">
        <v>697</v>
      </c>
      <c r="Y39" s="65">
        <v>657</v>
      </c>
      <c r="Z39" s="66">
        <v>667</v>
      </c>
      <c r="AA39" s="67">
        <v>697</v>
      </c>
      <c r="AB39" s="65">
        <v>657</v>
      </c>
      <c r="AC39" s="66">
        <v>667</v>
      </c>
      <c r="AD39" s="67">
        <v>697</v>
      </c>
      <c r="AE39" s="65">
        <v>657</v>
      </c>
      <c r="AF39" s="66">
        <v>667</v>
      </c>
      <c r="AG39" s="67">
        <v>697</v>
      </c>
      <c r="AH39" s="65">
        <v>657</v>
      </c>
      <c r="AI39" s="66">
        <v>667</v>
      </c>
      <c r="AJ39" s="67">
        <v>697</v>
      </c>
      <c r="AK39" s="65">
        <v>657</v>
      </c>
      <c r="AL39" s="66">
        <v>667</v>
      </c>
      <c r="AM39" s="67">
        <v>697</v>
      </c>
      <c r="AN39" s="65">
        <v>657</v>
      </c>
      <c r="AO39" s="66">
        <v>667</v>
      </c>
      <c r="AP39" s="67">
        <v>697</v>
      </c>
      <c r="AQ39" s="65">
        <v>657</v>
      </c>
      <c r="AR39" s="66">
        <v>667</v>
      </c>
      <c r="AS39" s="67">
        <v>697</v>
      </c>
      <c r="AT39" s="65">
        <v>657</v>
      </c>
      <c r="AU39" s="66">
        <v>667</v>
      </c>
      <c r="AV39" s="67">
        <v>697</v>
      </c>
      <c r="AW39" s="65">
        <v>657</v>
      </c>
      <c r="AX39" s="66">
        <v>667</v>
      </c>
      <c r="AY39" s="67">
        <v>697</v>
      </c>
      <c r="AZ39" s="65">
        <v>657</v>
      </c>
      <c r="BA39" s="66">
        <v>667</v>
      </c>
      <c r="BB39" s="67">
        <v>697</v>
      </c>
      <c r="BC39" s="65">
        <v>657</v>
      </c>
      <c r="BD39" s="66">
        <v>667</v>
      </c>
      <c r="BE39" s="67">
        <v>697</v>
      </c>
      <c r="BF39" s="65">
        <v>657</v>
      </c>
      <c r="BG39" s="66">
        <v>667</v>
      </c>
      <c r="BH39" s="67">
        <v>697</v>
      </c>
      <c r="BI39" s="65">
        <v>657</v>
      </c>
      <c r="BJ39" s="66">
        <v>667</v>
      </c>
      <c r="BK39" s="67">
        <v>697</v>
      </c>
      <c r="BL39" s="65">
        <v>657</v>
      </c>
      <c r="BM39" s="66">
        <v>667</v>
      </c>
      <c r="BN39" s="67">
        <v>697</v>
      </c>
      <c r="BO39" s="65">
        <v>657</v>
      </c>
      <c r="BP39" s="66">
        <v>667</v>
      </c>
      <c r="BQ39" s="67">
        <v>697</v>
      </c>
      <c r="BR39" s="65">
        <v>657</v>
      </c>
      <c r="BS39" s="66">
        <v>667</v>
      </c>
      <c r="BT39" s="67">
        <v>697</v>
      </c>
      <c r="BU39" s="65">
        <v>657</v>
      </c>
      <c r="BV39" s="66">
        <v>667</v>
      </c>
      <c r="BW39" s="67">
        <v>697</v>
      </c>
      <c r="BX39" s="65">
        <v>657</v>
      </c>
      <c r="BY39" s="66">
        <v>667</v>
      </c>
      <c r="BZ39" s="67">
        <v>697</v>
      </c>
      <c r="CA39" s="65">
        <v>657</v>
      </c>
      <c r="CB39" s="66">
        <v>667</v>
      </c>
      <c r="CC39" s="67">
        <v>697</v>
      </c>
      <c r="CD39" s="65">
        <v>657</v>
      </c>
      <c r="CE39" s="66">
        <v>667</v>
      </c>
      <c r="CF39" s="67">
        <v>697</v>
      </c>
      <c r="CG39" s="65">
        <v>657</v>
      </c>
      <c r="CH39" s="66">
        <v>667</v>
      </c>
      <c r="CI39" s="67">
        <v>697</v>
      </c>
      <c r="CJ39" s="65">
        <v>657</v>
      </c>
      <c r="CK39" s="66">
        <v>667</v>
      </c>
      <c r="CL39" s="67">
        <v>697</v>
      </c>
      <c r="CM39" s="65">
        <v>657</v>
      </c>
      <c r="CN39" s="66">
        <v>667</v>
      </c>
      <c r="CO39" s="67">
        <v>697</v>
      </c>
      <c r="CP39" s="65">
        <v>657</v>
      </c>
      <c r="CQ39" s="66">
        <v>667</v>
      </c>
      <c r="CR39" s="67">
        <v>697</v>
      </c>
      <c r="CS39" s="65">
        <v>657</v>
      </c>
      <c r="CT39" s="66">
        <v>667</v>
      </c>
      <c r="CU39" s="67">
        <v>697</v>
      </c>
      <c r="CV39" s="65">
        <v>657</v>
      </c>
      <c r="CW39" s="66">
        <v>667</v>
      </c>
      <c r="CX39" s="67">
        <v>697</v>
      </c>
      <c r="CY39" s="65">
        <v>657</v>
      </c>
      <c r="CZ39" s="66">
        <v>667</v>
      </c>
      <c r="DA39" s="67">
        <v>697</v>
      </c>
      <c r="DB39" s="65">
        <v>657</v>
      </c>
      <c r="DC39" s="66">
        <v>667</v>
      </c>
      <c r="DD39" s="67">
        <v>697</v>
      </c>
      <c r="DE39" s="65">
        <v>657</v>
      </c>
      <c r="DF39" s="66">
        <v>667</v>
      </c>
      <c r="DG39" s="67">
        <v>697</v>
      </c>
      <c r="DH39" s="65">
        <v>657</v>
      </c>
      <c r="DI39" s="66">
        <v>667</v>
      </c>
      <c r="DJ39" s="67">
        <v>697</v>
      </c>
    </row>
    <row r="40" spans="1:114" x14ac:dyDescent="0.4">
      <c r="A40" s="56" t="s">
        <v>15</v>
      </c>
      <c r="B40" s="198"/>
      <c r="C40" s="7" t="s">
        <v>86</v>
      </c>
      <c r="D40" s="32">
        <v>4.3231034196365807E-2</v>
      </c>
      <c r="E40" s="33">
        <v>3.6549919877895978E-2</v>
      </c>
      <c r="F40" s="34">
        <v>3.2273257999493044E-2</v>
      </c>
      <c r="G40" s="32">
        <v>4.4293727068853997E-2</v>
      </c>
      <c r="H40" s="33">
        <v>3.782162646540152E-2</v>
      </c>
      <c r="I40" s="34">
        <v>3.2458248713599987E-2</v>
      </c>
      <c r="J40" s="32">
        <v>0.61053723871163568</v>
      </c>
      <c r="K40" s="33">
        <v>0.5840769235863178</v>
      </c>
      <c r="L40" s="34">
        <v>0.73283653035118534</v>
      </c>
      <c r="M40" s="111">
        <v>5.5511122319178252</v>
      </c>
      <c r="N40" s="112">
        <v>5.8031208047896552</v>
      </c>
      <c r="O40" s="113">
        <v>6.0721107699866099</v>
      </c>
      <c r="P40" s="98">
        <v>3.463454673584053</v>
      </c>
      <c r="Q40" s="99">
        <v>3.4260706200965725</v>
      </c>
      <c r="R40" s="100">
        <v>3.421609778809251</v>
      </c>
      <c r="S40" s="32">
        <v>9.6165005956087207E-2</v>
      </c>
      <c r="T40" s="33">
        <v>8.9752004969855345E-2</v>
      </c>
      <c r="U40" s="34">
        <v>8.5774670271353437E-2</v>
      </c>
      <c r="V40" s="35">
        <v>21112402.444444444</v>
      </c>
      <c r="W40" s="36">
        <v>22257209.929535232</v>
      </c>
      <c r="X40" s="37">
        <v>19351542.189383071</v>
      </c>
      <c r="Y40" s="32">
        <v>3.1206344386836058</v>
      </c>
      <c r="Z40" s="33">
        <v>3.0080480240013285</v>
      </c>
      <c r="AA40" s="34">
        <v>3.0897943539007708</v>
      </c>
      <c r="AB40" s="32">
        <v>0.86237609119924807</v>
      </c>
      <c r="AC40" s="33">
        <v>0.86465741954564113</v>
      </c>
      <c r="AD40" s="34">
        <v>0.85996170419877749</v>
      </c>
      <c r="AE40" s="35">
        <v>23519119.913242009</v>
      </c>
      <c r="AF40" s="36">
        <v>20576920.779610194</v>
      </c>
      <c r="AG40" s="37">
        <v>18799661.268292684</v>
      </c>
      <c r="AH40" s="35">
        <v>24097260.1674277</v>
      </c>
      <c r="AI40" s="36">
        <v>21292867.785607196</v>
      </c>
      <c r="AJ40" s="37">
        <v>18907421.159253944</v>
      </c>
      <c r="AK40" s="32">
        <v>0.65125266332585985</v>
      </c>
      <c r="AL40" s="33">
        <v>0.65743361460981731</v>
      </c>
      <c r="AM40" s="34">
        <v>0.66092295767813514</v>
      </c>
      <c r="AN40" s="32">
        <v>0.70045763039997511</v>
      </c>
      <c r="AO40" s="33">
        <v>0.70749602141598578</v>
      </c>
      <c r="AP40" s="34">
        <v>0.71152246253981943</v>
      </c>
      <c r="AQ40" s="32">
        <v>0.13846678438112237</v>
      </c>
      <c r="AR40" s="33">
        <v>0.13682516039840634</v>
      </c>
      <c r="AS40" s="34">
        <v>0.13512724542986657</v>
      </c>
      <c r="AT40" s="32">
        <v>0.11045868340762663</v>
      </c>
      <c r="AU40" s="33">
        <v>0.112620148332085</v>
      </c>
      <c r="AV40" s="34">
        <v>0.11445782812103004</v>
      </c>
      <c r="AW40" s="32">
        <v>7.3154670454994755E-2</v>
      </c>
      <c r="AX40" s="33">
        <v>7.2967003492637225E-2</v>
      </c>
      <c r="AY40" s="34">
        <v>7.4002330512520989E-2</v>
      </c>
      <c r="AZ40" s="32">
        <v>0.3878206255279209</v>
      </c>
      <c r="BA40" s="33">
        <v>0.37549019807587475</v>
      </c>
      <c r="BB40" s="34">
        <v>0.37403598632318907</v>
      </c>
      <c r="BC40" s="32">
        <v>0.60903482890035721</v>
      </c>
      <c r="BD40" s="33">
        <v>0.62237206740937245</v>
      </c>
      <c r="BE40" s="34">
        <v>0.63208182355479448</v>
      </c>
      <c r="BF40" s="35">
        <v>6167165.2854508618</v>
      </c>
      <c r="BG40" s="36">
        <v>6458430.5302849747</v>
      </c>
      <c r="BH40" s="37">
        <v>6511232.5526787499</v>
      </c>
      <c r="BI40" s="32">
        <v>0.21991698404405471</v>
      </c>
      <c r="BJ40" s="33">
        <v>0.22486754046040872</v>
      </c>
      <c r="BK40" s="34">
        <v>0.22770811734611388</v>
      </c>
      <c r="BL40" s="32">
        <v>0.53644206979739351</v>
      </c>
      <c r="BM40" s="33">
        <v>0.52615244492882107</v>
      </c>
      <c r="BN40" s="34">
        <v>0.52601088606365565</v>
      </c>
      <c r="BO40" s="32">
        <v>5.7724382310962632E-3</v>
      </c>
      <c r="BP40" s="33">
        <v>5.3511124870000391E-3</v>
      </c>
      <c r="BQ40" s="34">
        <v>5.3380240453422849E-3</v>
      </c>
      <c r="BR40" s="32">
        <v>0.96229688669066182</v>
      </c>
      <c r="BS40" s="33">
        <v>0.96238597716208951</v>
      </c>
      <c r="BT40" s="34">
        <v>0.96325532642812739</v>
      </c>
      <c r="BU40" s="35">
        <v>331731140.0502283</v>
      </c>
      <c r="BV40" s="36">
        <v>333284252.92653674</v>
      </c>
      <c r="BW40" s="37">
        <v>343349138.46484935</v>
      </c>
      <c r="BX40" s="32">
        <v>0.64123953660943211</v>
      </c>
      <c r="BY40" s="33">
        <v>0.5933174486832492</v>
      </c>
      <c r="BZ40" s="34">
        <v>0.75384306309356586</v>
      </c>
      <c r="CA40" s="35">
        <v>285403891.35312027</v>
      </c>
      <c r="CB40" s="36">
        <v>291694399.28635681</v>
      </c>
      <c r="CC40" s="37">
        <v>301432278.84074605</v>
      </c>
      <c r="CD40" s="38">
        <v>273031612.28767121</v>
      </c>
      <c r="CE40" s="39">
        <v>277368851.13793105</v>
      </c>
      <c r="CF40" s="40">
        <v>288886804.14060259</v>
      </c>
      <c r="CG40" s="32">
        <v>1.9207805463219361</v>
      </c>
      <c r="CH40" s="33">
        <v>1.9113410393471435</v>
      </c>
      <c r="CI40" s="34">
        <v>1.9660080264841724</v>
      </c>
      <c r="CJ40" s="98">
        <v>3.8132440178499567</v>
      </c>
      <c r="CK40" s="99">
        <v>3.7258962484886857</v>
      </c>
      <c r="CL40" s="100">
        <v>3.7057937051348193</v>
      </c>
      <c r="CM40" s="32">
        <v>1.1303841737892859</v>
      </c>
      <c r="CN40" s="33">
        <v>1.1404630783358432</v>
      </c>
      <c r="CO40" s="34">
        <v>1.1401921361218159</v>
      </c>
      <c r="CP40" s="32">
        <v>0.71459455577558018</v>
      </c>
      <c r="CQ40" s="33">
        <v>0.7084548310490606</v>
      </c>
      <c r="CR40" s="34">
        <v>0.70690797311174347</v>
      </c>
      <c r="CS40" s="32">
        <v>0.62921935545537699</v>
      </c>
      <c r="CT40" s="33">
        <v>0.62195847584059816</v>
      </c>
      <c r="CU40" s="34">
        <v>0.62138408107946186</v>
      </c>
      <c r="CV40" s="35">
        <v>578140.25418569252</v>
      </c>
      <c r="CW40" s="36">
        <v>715947.00599700154</v>
      </c>
      <c r="CX40" s="37">
        <v>107759.89096126256</v>
      </c>
      <c r="CY40" s="98">
        <v>1.3811885606373382</v>
      </c>
      <c r="CZ40" s="99">
        <v>1.3697655098432573</v>
      </c>
      <c r="DA40" s="100">
        <v>1.370038284977519</v>
      </c>
      <c r="DB40" s="98">
        <v>2.5707056562816493</v>
      </c>
      <c r="DC40" s="99">
        <v>2.2222154730116457</v>
      </c>
      <c r="DD40" s="100">
        <v>2.3811606488073238</v>
      </c>
      <c r="DE40" s="32">
        <v>0.7062278994753215</v>
      </c>
      <c r="DF40" s="33">
        <v>0.70492454426755957</v>
      </c>
      <c r="DG40" s="34">
        <v>0.70402438045777938</v>
      </c>
      <c r="DH40" s="32">
        <v>1.8158424585774737E-2</v>
      </c>
      <c r="DI40" s="33">
        <v>1.6164243274851064E-2</v>
      </c>
      <c r="DJ40" s="34">
        <v>1.4051052749564859E-2</v>
      </c>
    </row>
    <row r="41" spans="1:114" x14ac:dyDescent="0.4">
      <c r="A41" s="56"/>
      <c r="B41" s="199"/>
      <c r="C41" s="9" t="s">
        <v>87</v>
      </c>
      <c r="D41" s="58">
        <v>3.6162663991158819E-2</v>
      </c>
      <c r="E41" s="59">
        <v>3.1770379707170768E-2</v>
      </c>
      <c r="F41" s="60">
        <v>1.9514257573817952E-2</v>
      </c>
      <c r="G41" s="58">
        <v>3.8504948643238932E-2</v>
      </c>
      <c r="H41" s="59">
        <v>3.360364864036295E-2</v>
      </c>
      <c r="I41" s="60">
        <v>2.2361169858667772E-2</v>
      </c>
      <c r="J41" s="58">
        <v>0.21292919586064157</v>
      </c>
      <c r="K41" s="59">
        <v>0.20290908054988513</v>
      </c>
      <c r="L41" s="60">
        <v>0.19440709557432886</v>
      </c>
      <c r="M41" s="61">
        <v>1.9006981051348972</v>
      </c>
      <c r="N41" s="62">
        <v>1.730251261711901</v>
      </c>
      <c r="O41" s="63">
        <v>1.6917281604986165</v>
      </c>
      <c r="P41" s="98">
        <v>2.5620555706906534</v>
      </c>
      <c r="Q41" s="99">
        <v>2.6117902290447814</v>
      </c>
      <c r="R41" s="100">
        <v>2.5123918323629106</v>
      </c>
      <c r="S41" s="58">
        <v>8.2695207491718326E-2</v>
      </c>
      <c r="T41" s="59">
        <v>7.8690231382118239E-2</v>
      </c>
      <c r="U41" s="60">
        <v>6.967285235057831E-2</v>
      </c>
      <c r="V41" s="38">
        <v>9275104</v>
      </c>
      <c r="W41" s="39">
        <v>8641666</v>
      </c>
      <c r="X41" s="40">
        <v>6324981</v>
      </c>
      <c r="Y41" s="58">
        <v>3.7270890550034648</v>
      </c>
      <c r="Z41" s="59">
        <v>3.3451249894042894</v>
      </c>
      <c r="AA41" s="60">
        <v>3.2737240493346298</v>
      </c>
      <c r="AB41" s="58">
        <v>0.88920212253181141</v>
      </c>
      <c r="AC41" s="59">
        <v>0.88880362782025857</v>
      </c>
      <c r="AD41" s="60">
        <v>0.88922132429181577</v>
      </c>
      <c r="AE41" s="38">
        <v>9431199</v>
      </c>
      <c r="AF41" s="39">
        <v>8237610</v>
      </c>
      <c r="AG41" s="40">
        <v>5488884</v>
      </c>
      <c r="AH41" s="38">
        <v>9628246</v>
      </c>
      <c r="AI41" s="39">
        <v>8879496</v>
      </c>
      <c r="AJ41" s="40">
        <v>6093650</v>
      </c>
      <c r="AK41" s="58">
        <v>0.67283896794776576</v>
      </c>
      <c r="AL41" s="59">
        <v>0.68016724391186234</v>
      </c>
      <c r="AM41" s="60">
        <v>0.6904866735878763</v>
      </c>
      <c r="AN41" s="58">
        <v>0.72009827849953523</v>
      </c>
      <c r="AO41" s="59">
        <v>0.7239777213964973</v>
      </c>
      <c r="AP41" s="60">
        <v>0.73382559907733047</v>
      </c>
      <c r="AQ41" s="58">
        <v>0.12388773585963202</v>
      </c>
      <c r="AR41" s="59">
        <v>0.11929957141311767</v>
      </c>
      <c r="AS41" s="60">
        <v>0.11972613912336483</v>
      </c>
      <c r="AT41" s="58">
        <v>0.10046950001751866</v>
      </c>
      <c r="AU41" s="59">
        <v>0.10069245445472422</v>
      </c>
      <c r="AV41" s="60">
        <v>0.10434386967024595</v>
      </c>
      <c r="AW41" s="58">
        <v>6.8728929996086957E-2</v>
      </c>
      <c r="AX41" s="59">
        <v>6.7604637357406225E-2</v>
      </c>
      <c r="AY41" s="60">
        <v>6.8812176908880154E-2</v>
      </c>
      <c r="AZ41" s="58">
        <v>0.43206477059677978</v>
      </c>
      <c r="BA41" s="59">
        <v>0.42123006114391037</v>
      </c>
      <c r="BB41" s="60">
        <v>0.42026324229834155</v>
      </c>
      <c r="BC41" s="58">
        <v>0.67536560214634767</v>
      </c>
      <c r="BD41" s="59">
        <v>0.69927676262482907</v>
      </c>
      <c r="BE41" s="60">
        <v>0.69492072128332394</v>
      </c>
      <c r="BF41" s="38">
        <v>5936876.8133233907</v>
      </c>
      <c r="BG41" s="39">
        <v>6105841.2171181785</v>
      </c>
      <c r="BH41" s="40">
        <v>6178832.67578125</v>
      </c>
      <c r="BI41" s="58">
        <v>9.2821821080252429E-2</v>
      </c>
      <c r="BJ41" s="59">
        <v>9.8271823221190074E-2</v>
      </c>
      <c r="BK41" s="60">
        <v>9.9892746720096209E-2</v>
      </c>
      <c r="BL41" s="58">
        <v>0.19201364165693768</v>
      </c>
      <c r="BM41" s="59">
        <v>0.18422666807233745</v>
      </c>
      <c r="BN41" s="60">
        <v>0.18684339361204988</v>
      </c>
      <c r="BO41" s="58">
        <v>1.9059877064369615E-3</v>
      </c>
      <c r="BP41" s="59">
        <v>1.6515030972312674E-3</v>
      </c>
      <c r="BQ41" s="60">
        <v>1.5683626497067908E-3</v>
      </c>
      <c r="BR41" s="58">
        <v>0.96108998899571951</v>
      </c>
      <c r="BS41" s="59">
        <v>0.9621141833742225</v>
      </c>
      <c r="BT41" s="60">
        <v>0.96667628752195989</v>
      </c>
      <c r="BU41" s="38">
        <v>92477881</v>
      </c>
      <c r="BV41" s="39">
        <v>90176923</v>
      </c>
      <c r="BW41" s="40">
        <v>86768219</v>
      </c>
      <c r="BX41" s="58">
        <v>0.22794981452476554</v>
      </c>
      <c r="BY41" s="59">
        <v>0.21551213645912518</v>
      </c>
      <c r="BZ41" s="60">
        <v>0.19945869901820198</v>
      </c>
      <c r="CA41" s="38">
        <v>104375604</v>
      </c>
      <c r="CB41" s="39">
        <v>108000637</v>
      </c>
      <c r="CC41" s="40">
        <v>110467697</v>
      </c>
      <c r="CD41" s="38">
        <v>98907264</v>
      </c>
      <c r="CE41" s="39">
        <v>105432948</v>
      </c>
      <c r="CF41" s="40">
        <v>104198536</v>
      </c>
      <c r="CG41" s="58">
        <v>2.5131688239425554</v>
      </c>
      <c r="CH41" s="59">
        <v>2.3086549323348682</v>
      </c>
      <c r="CI41" s="60">
        <v>2.1421497686083324</v>
      </c>
      <c r="CJ41" s="98">
        <v>2.7745057325340192</v>
      </c>
      <c r="CK41" s="99">
        <v>2.8052781445309893</v>
      </c>
      <c r="CL41" s="100">
        <v>2.714011400739365</v>
      </c>
      <c r="CM41" s="58">
        <v>0.9903510484939384</v>
      </c>
      <c r="CN41" s="59">
        <v>0.98932826348170433</v>
      </c>
      <c r="CO41" s="60">
        <v>0.99138038585781618</v>
      </c>
      <c r="CP41" s="58">
        <v>0.83745091263232474</v>
      </c>
      <c r="CQ41" s="59">
        <v>0.82872543001505028</v>
      </c>
      <c r="CR41" s="60">
        <v>0.82887074819452022</v>
      </c>
      <c r="CS41" s="58">
        <v>0.76087511107986128</v>
      </c>
      <c r="CT41" s="59">
        <v>0.75627468393343555</v>
      </c>
      <c r="CU41" s="60">
        <v>0.73897096160807163</v>
      </c>
      <c r="CV41" s="38">
        <v>466920</v>
      </c>
      <c r="CW41" s="39">
        <v>365202</v>
      </c>
      <c r="CX41" s="40">
        <v>272076</v>
      </c>
      <c r="CY41" s="98">
        <v>0.76389121810440397</v>
      </c>
      <c r="CZ41" s="99">
        <v>0.88704077061724229</v>
      </c>
      <c r="DA41" s="100">
        <v>0.90967731706638366</v>
      </c>
      <c r="DB41" s="98">
        <v>1.319956401033157</v>
      </c>
      <c r="DC41" s="99">
        <v>1.647203847159316</v>
      </c>
      <c r="DD41" s="100">
        <v>1.7311773597775131</v>
      </c>
      <c r="DE41" s="58">
        <v>0.72792232390208145</v>
      </c>
      <c r="DF41" s="59">
        <v>0.73019256821386813</v>
      </c>
      <c r="DG41" s="60">
        <v>0.73134699720076413</v>
      </c>
      <c r="DH41" s="58">
        <v>1.7390230190353215E-2</v>
      </c>
      <c r="DI41" s="59">
        <v>1.6308178960864179E-2</v>
      </c>
      <c r="DJ41" s="60">
        <v>1.0608171265933095E-2</v>
      </c>
    </row>
    <row r="42" spans="1:114" x14ac:dyDescent="0.4">
      <c r="A42" s="56" t="s">
        <v>16</v>
      </c>
      <c r="B42" s="194" t="s">
        <v>139</v>
      </c>
      <c r="C42" s="10" t="s">
        <v>175</v>
      </c>
      <c r="D42" s="65">
        <v>525</v>
      </c>
      <c r="E42" s="66">
        <v>550</v>
      </c>
      <c r="F42" s="67">
        <v>556</v>
      </c>
      <c r="G42" s="65">
        <v>525</v>
      </c>
      <c r="H42" s="66">
        <v>550</v>
      </c>
      <c r="I42" s="67">
        <v>556</v>
      </c>
      <c r="J42" s="65">
        <v>525</v>
      </c>
      <c r="K42" s="66">
        <v>550</v>
      </c>
      <c r="L42" s="67">
        <v>556</v>
      </c>
      <c r="M42" s="68">
        <v>525</v>
      </c>
      <c r="N42" s="69">
        <v>550</v>
      </c>
      <c r="O42" s="70">
        <v>556</v>
      </c>
      <c r="P42" s="65">
        <v>525</v>
      </c>
      <c r="Q42" s="66">
        <v>550</v>
      </c>
      <c r="R42" s="67">
        <v>556</v>
      </c>
      <c r="S42" s="65">
        <v>525</v>
      </c>
      <c r="T42" s="66">
        <v>550</v>
      </c>
      <c r="U42" s="67">
        <v>556</v>
      </c>
      <c r="V42" s="65">
        <v>525</v>
      </c>
      <c r="W42" s="66">
        <v>550</v>
      </c>
      <c r="X42" s="67">
        <v>556</v>
      </c>
      <c r="Y42" s="65">
        <v>525</v>
      </c>
      <c r="Z42" s="66">
        <v>550</v>
      </c>
      <c r="AA42" s="67">
        <v>556</v>
      </c>
      <c r="AB42" s="65">
        <v>525</v>
      </c>
      <c r="AC42" s="66">
        <v>550</v>
      </c>
      <c r="AD42" s="67">
        <v>556</v>
      </c>
      <c r="AE42" s="65">
        <v>525</v>
      </c>
      <c r="AF42" s="66">
        <v>550</v>
      </c>
      <c r="AG42" s="67">
        <v>556</v>
      </c>
      <c r="AH42" s="65">
        <v>525</v>
      </c>
      <c r="AI42" s="66">
        <v>550</v>
      </c>
      <c r="AJ42" s="67">
        <v>556</v>
      </c>
      <c r="AK42" s="65">
        <v>525</v>
      </c>
      <c r="AL42" s="66">
        <v>550</v>
      </c>
      <c r="AM42" s="67">
        <v>556</v>
      </c>
      <c r="AN42" s="65">
        <v>525</v>
      </c>
      <c r="AO42" s="66">
        <v>550</v>
      </c>
      <c r="AP42" s="67">
        <v>556</v>
      </c>
      <c r="AQ42" s="65">
        <v>525</v>
      </c>
      <c r="AR42" s="66">
        <v>550</v>
      </c>
      <c r="AS42" s="67">
        <v>556</v>
      </c>
      <c r="AT42" s="65">
        <v>525</v>
      </c>
      <c r="AU42" s="66">
        <v>550</v>
      </c>
      <c r="AV42" s="67">
        <v>556</v>
      </c>
      <c r="AW42" s="65">
        <v>525</v>
      </c>
      <c r="AX42" s="66">
        <v>550</v>
      </c>
      <c r="AY42" s="67">
        <v>556</v>
      </c>
      <c r="AZ42" s="65">
        <v>525</v>
      </c>
      <c r="BA42" s="66">
        <v>550</v>
      </c>
      <c r="BB42" s="67">
        <v>556</v>
      </c>
      <c r="BC42" s="65">
        <v>525</v>
      </c>
      <c r="BD42" s="66">
        <v>550</v>
      </c>
      <c r="BE42" s="67">
        <v>556</v>
      </c>
      <c r="BF42" s="65">
        <v>525</v>
      </c>
      <c r="BG42" s="66">
        <v>550</v>
      </c>
      <c r="BH42" s="67">
        <v>556</v>
      </c>
      <c r="BI42" s="65">
        <v>525</v>
      </c>
      <c r="BJ42" s="66">
        <v>550</v>
      </c>
      <c r="BK42" s="67">
        <v>556</v>
      </c>
      <c r="BL42" s="65">
        <v>525</v>
      </c>
      <c r="BM42" s="66">
        <v>550</v>
      </c>
      <c r="BN42" s="67">
        <v>556</v>
      </c>
      <c r="BO42" s="65">
        <v>525</v>
      </c>
      <c r="BP42" s="66">
        <v>550</v>
      </c>
      <c r="BQ42" s="67">
        <v>556</v>
      </c>
      <c r="BR42" s="65">
        <v>525</v>
      </c>
      <c r="BS42" s="66">
        <v>550</v>
      </c>
      <c r="BT42" s="67">
        <v>556</v>
      </c>
      <c r="BU42" s="65">
        <v>525</v>
      </c>
      <c r="BV42" s="66">
        <v>550</v>
      </c>
      <c r="BW42" s="67">
        <v>556</v>
      </c>
      <c r="BX42" s="65">
        <v>525</v>
      </c>
      <c r="BY42" s="66">
        <v>550</v>
      </c>
      <c r="BZ42" s="67">
        <v>556</v>
      </c>
      <c r="CA42" s="65">
        <v>525</v>
      </c>
      <c r="CB42" s="66">
        <v>550</v>
      </c>
      <c r="CC42" s="67">
        <v>556</v>
      </c>
      <c r="CD42" s="65">
        <v>525</v>
      </c>
      <c r="CE42" s="66">
        <v>550</v>
      </c>
      <c r="CF42" s="67">
        <v>556</v>
      </c>
      <c r="CG42" s="65">
        <v>525</v>
      </c>
      <c r="CH42" s="66">
        <v>550</v>
      </c>
      <c r="CI42" s="67">
        <v>556</v>
      </c>
      <c r="CJ42" s="65">
        <v>525</v>
      </c>
      <c r="CK42" s="66">
        <v>550</v>
      </c>
      <c r="CL42" s="67">
        <v>556</v>
      </c>
      <c r="CM42" s="65">
        <v>525</v>
      </c>
      <c r="CN42" s="66">
        <v>550</v>
      </c>
      <c r="CO42" s="67">
        <v>556</v>
      </c>
      <c r="CP42" s="65">
        <v>525</v>
      </c>
      <c r="CQ42" s="66">
        <v>550</v>
      </c>
      <c r="CR42" s="67">
        <v>556</v>
      </c>
      <c r="CS42" s="65">
        <v>525</v>
      </c>
      <c r="CT42" s="66">
        <v>550</v>
      </c>
      <c r="CU42" s="67">
        <v>556</v>
      </c>
      <c r="CV42" s="65">
        <v>525</v>
      </c>
      <c r="CW42" s="66">
        <v>550</v>
      </c>
      <c r="CX42" s="67">
        <v>556</v>
      </c>
      <c r="CY42" s="65">
        <v>525</v>
      </c>
      <c r="CZ42" s="66">
        <v>550</v>
      </c>
      <c r="DA42" s="67">
        <v>556</v>
      </c>
      <c r="DB42" s="65">
        <v>525</v>
      </c>
      <c r="DC42" s="66">
        <v>550</v>
      </c>
      <c r="DD42" s="67">
        <v>556</v>
      </c>
      <c r="DE42" s="65">
        <v>525</v>
      </c>
      <c r="DF42" s="66">
        <v>550</v>
      </c>
      <c r="DG42" s="67">
        <v>556</v>
      </c>
      <c r="DH42" s="65">
        <v>525</v>
      </c>
      <c r="DI42" s="66">
        <v>550</v>
      </c>
      <c r="DJ42" s="67">
        <v>556</v>
      </c>
    </row>
    <row r="43" spans="1:114" x14ac:dyDescent="0.4">
      <c r="A43" s="56"/>
      <c r="B43" s="198"/>
      <c r="C43" s="7" t="s">
        <v>86</v>
      </c>
      <c r="D43" s="32">
        <v>4.0242838243281766E-2</v>
      </c>
      <c r="E43" s="33">
        <v>3.4881988222580006E-2</v>
      </c>
      <c r="F43" s="34">
        <v>2.8093935926054848E-2</v>
      </c>
      <c r="G43" s="32">
        <v>4.0707575922011581E-2</v>
      </c>
      <c r="H43" s="33">
        <v>3.5208904598605706E-2</v>
      </c>
      <c r="I43" s="34">
        <v>2.7655984394032759E-2</v>
      </c>
      <c r="J43" s="32">
        <v>0.52430199012757139</v>
      </c>
      <c r="K43" s="33">
        <v>0.64412861357487849</v>
      </c>
      <c r="L43" s="34">
        <v>0.62035907389452438</v>
      </c>
      <c r="M43" s="111">
        <v>5.2015776302361143</v>
      </c>
      <c r="N43" s="112">
        <v>6.0027588938746392</v>
      </c>
      <c r="O43" s="113">
        <v>6.0111314203467128</v>
      </c>
      <c r="P43" s="98">
        <v>3.152307968248695</v>
      </c>
      <c r="Q43" s="99">
        <v>3.2379177610488075</v>
      </c>
      <c r="R43" s="100">
        <v>3.1946960085460936</v>
      </c>
      <c r="S43" s="32">
        <v>9.1349216368521668E-2</v>
      </c>
      <c r="T43" s="33">
        <v>8.3066264692774366E-2</v>
      </c>
      <c r="U43" s="34">
        <v>8.0124401221388614E-2</v>
      </c>
      <c r="V43" s="35">
        <v>25457941.476190478</v>
      </c>
      <c r="W43" s="36">
        <v>17605254.669090908</v>
      </c>
      <c r="X43" s="37">
        <v>14879973.93884892</v>
      </c>
      <c r="Y43" s="32">
        <v>3.2683776539946048</v>
      </c>
      <c r="Z43" s="33">
        <v>2.6714834373478364</v>
      </c>
      <c r="AA43" s="34">
        <v>2.822313346638762</v>
      </c>
      <c r="AB43" s="32">
        <v>0.86508146097691696</v>
      </c>
      <c r="AC43" s="33">
        <v>0.86772540664492559</v>
      </c>
      <c r="AD43" s="34">
        <v>0.8640057391921443</v>
      </c>
      <c r="AE43" s="35">
        <v>22349511.116190474</v>
      </c>
      <c r="AF43" s="36">
        <v>19645062.08909091</v>
      </c>
      <c r="AG43" s="37">
        <v>16427364.613309352</v>
      </c>
      <c r="AH43" s="35">
        <v>22607610.702857144</v>
      </c>
      <c r="AI43" s="36">
        <v>19829176.952727273</v>
      </c>
      <c r="AJ43" s="37">
        <v>16171281.253597122</v>
      </c>
      <c r="AK43" s="32">
        <v>0.65778359273889864</v>
      </c>
      <c r="AL43" s="33">
        <v>0.66714850552591054</v>
      </c>
      <c r="AM43" s="34">
        <v>0.67063889174249458</v>
      </c>
      <c r="AN43" s="32">
        <v>0.70321111068527842</v>
      </c>
      <c r="AO43" s="33">
        <v>0.71171370399162992</v>
      </c>
      <c r="AP43" s="34">
        <v>0.71689926880058497</v>
      </c>
      <c r="AQ43" s="32">
        <v>0.13707263110512127</v>
      </c>
      <c r="AR43" s="33">
        <v>0.13523458672351493</v>
      </c>
      <c r="AS43" s="34">
        <v>0.13395313515100032</v>
      </c>
      <c r="AT43" s="32">
        <v>0.11017876249648305</v>
      </c>
      <c r="AU43" s="33">
        <v>0.1093037192336435</v>
      </c>
      <c r="AV43" s="34">
        <v>0.11054249485253499</v>
      </c>
      <c r="AW43" s="32">
        <v>7.9196716653182522E-2</v>
      </c>
      <c r="AX43" s="33">
        <v>7.6470858339643316E-2</v>
      </c>
      <c r="AY43" s="34">
        <v>7.7047187034622586E-2</v>
      </c>
      <c r="AZ43" s="32">
        <v>0.41759857386693899</v>
      </c>
      <c r="BA43" s="33">
        <v>0.40809581017627938</v>
      </c>
      <c r="BB43" s="34">
        <v>0.39235623797624708</v>
      </c>
      <c r="BC43" s="32">
        <v>0.63761524047962004</v>
      </c>
      <c r="BD43" s="33">
        <v>0.65041452250863052</v>
      </c>
      <c r="BE43" s="34">
        <v>0.6717437351668164</v>
      </c>
      <c r="BF43" s="35">
        <v>6137245.1345659047</v>
      </c>
      <c r="BG43" s="36">
        <v>6251432.7986859782</v>
      </c>
      <c r="BH43" s="37">
        <v>6442600.7336257547</v>
      </c>
      <c r="BI43" s="32">
        <v>0.21274912134419585</v>
      </c>
      <c r="BJ43" s="33">
        <v>0.22540096493753792</v>
      </c>
      <c r="BK43" s="34">
        <v>0.22571720572398585</v>
      </c>
      <c r="BL43" s="32">
        <v>0.47960626116714455</v>
      </c>
      <c r="BM43" s="33">
        <v>0.50390316346050401</v>
      </c>
      <c r="BN43" s="34">
        <v>0.48654983373985833</v>
      </c>
      <c r="BO43" s="32">
        <v>5.8759373285279266E-3</v>
      </c>
      <c r="BP43" s="33">
        <v>5.6313806270901299E-3</v>
      </c>
      <c r="BQ43" s="34">
        <v>5.4426681147730143E-3</v>
      </c>
      <c r="BR43" s="32">
        <v>0.94895355437617346</v>
      </c>
      <c r="BS43" s="33">
        <v>0.94456212917942184</v>
      </c>
      <c r="BT43" s="34">
        <v>0.94734424841629183</v>
      </c>
      <c r="BU43" s="35">
        <v>292069932.59809524</v>
      </c>
      <c r="BV43" s="36">
        <v>282446762.84727275</v>
      </c>
      <c r="BW43" s="37">
        <v>290836613.6061151</v>
      </c>
      <c r="BX43" s="32">
        <v>0.57469858638080296</v>
      </c>
      <c r="BY43" s="33">
        <v>0.68618409784343581</v>
      </c>
      <c r="BZ43" s="34">
        <v>0.65624347130004412</v>
      </c>
      <c r="CA43" s="35">
        <v>254087994.27619049</v>
      </c>
      <c r="CB43" s="36">
        <v>259100795.57818183</v>
      </c>
      <c r="CC43" s="37">
        <v>263559228.05935252</v>
      </c>
      <c r="CD43" s="38">
        <v>240883211.77904761</v>
      </c>
      <c r="CE43" s="39">
        <v>241367220.22545454</v>
      </c>
      <c r="CF43" s="40">
        <v>247060836.22661871</v>
      </c>
      <c r="CG43" s="32">
        <v>2.0489024252536128</v>
      </c>
      <c r="CH43" s="33">
        <v>1.637984610761396</v>
      </c>
      <c r="CI43" s="34">
        <v>1.7784834980673347</v>
      </c>
      <c r="CJ43" s="98">
        <v>3.4370567331859858</v>
      </c>
      <c r="CK43" s="99">
        <v>3.4942691937153079</v>
      </c>
      <c r="CL43" s="100">
        <v>3.437907061375129</v>
      </c>
      <c r="CM43" s="32">
        <v>1.1146792904455824</v>
      </c>
      <c r="CN43" s="33">
        <v>1.139171925161033</v>
      </c>
      <c r="CO43" s="34">
        <v>1.12918699007275</v>
      </c>
      <c r="CP43" s="32">
        <v>0.73035923322032681</v>
      </c>
      <c r="CQ43" s="33">
        <v>0.70502946386534548</v>
      </c>
      <c r="CR43" s="34">
        <v>0.71202272071699935</v>
      </c>
      <c r="CS43" s="32">
        <v>0.62906203706092623</v>
      </c>
      <c r="CT43" s="33">
        <v>0.59804154205145521</v>
      </c>
      <c r="CU43" s="34">
        <v>0.60931794171125242</v>
      </c>
      <c r="CV43" s="35">
        <v>258099.58666666667</v>
      </c>
      <c r="CW43" s="36">
        <v>184114.86363636365</v>
      </c>
      <c r="CX43" s="37">
        <v>-256083.35971223022</v>
      </c>
      <c r="CY43" s="98">
        <v>1.4005013599897471</v>
      </c>
      <c r="CZ43" s="99">
        <v>1.4205902708522444</v>
      </c>
      <c r="DA43" s="100">
        <v>1.4222920794197722</v>
      </c>
      <c r="DB43" s="98">
        <v>2.1067702533204304</v>
      </c>
      <c r="DC43" s="99">
        <v>2.2994354314708541</v>
      </c>
      <c r="DD43" s="100">
        <v>2.2174678804982006</v>
      </c>
      <c r="DE43" s="32">
        <v>0.70664843455234205</v>
      </c>
      <c r="DF43" s="33">
        <v>0.71023173043014987</v>
      </c>
      <c r="DG43" s="34">
        <v>0.70866674482451886</v>
      </c>
      <c r="DH43" s="32">
        <v>1.8057522827963853E-2</v>
      </c>
      <c r="DI43" s="33">
        <v>1.5749297973084619E-2</v>
      </c>
      <c r="DJ43" s="34">
        <v>1.2829994146714376E-2</v>
      </c>
    </row>
    <row r="44" spans="1:114" x14ac:dyDescent="0.4">
      <c r="A44" s="56" t="s">
        <v>16</v>
      </c>
      <c r="B44" s="199"/>
      <c r="C44" s="9" t="s">
        <v>87</v>
      </c>
      <c r="D44" s="58">
        <v>3.9283450039958374E-2</v>
      </c>
      <c r="E44" s="59">
        <v>3.0751370309215442E-2</v>
      </c>
      <c r="F44" s="60">
        <v>2.2567563580071649E-2</v>
      </c>
      <c r="G44" s="58">
        <v>4.0311971983730724E-2</v>
      </c>
      <c r="H44" s="59">
        <v>3.1832508694537548E-2</v>
      </c>
      <c r="I44" s="60">
        <v>2.1689318427744429E-2</v>
      </c>
      <c r="J44" s="58">
        <v>0.21253535496356796</v>
      </c>
      <c r="K44" s="59">
        <v>0.21814423284937789</v>
      </c>
      <c r="L44" s="60">
        <v>0.23743033336296213</v>
      </c>
      <c r="M44" s="61">
        <v>2.3621351098174412</v>
      </c>
      <c r="N44" s="62">
        <v>2.4386694562250755</v>
      </c>
      <c r="O44" s="63">
        <v>2.3680915405893685</v>
      </c>
      <c r="P44" s="98">
        <v>2.3185284072649766</v>
      </c>
      <c r="Q44" s="99">
        <v>2.4198393763847852</v>
      </c>
      <c r="R44" s="100">
        <v>2.4236940271028007</v>
      </c>
      <c r="S44" s="58">
        <v>8.4039399646676255E-2</v>
      </c>
      <c r="T44" s="59">
        <v>7.6846026688413185E-2</v>
      </c>
      <c r="U44" s="60">
        <v>6.7771857194940194E-2</v>
      </c>
      <c r="V44" s="38">
        <v>11918331</v>
      </c>
      <c r="W44" s="39">
        <v>9538840</v>
      </c>
      <c r="X44" s="40">
        <v>6870786.5</v>
      </c>
      <c r="Y44" s="58">
        <v>3.7874832135211967</v>
      </c>
      <c r="Z44" s="59">
        <v>3.192447684946321</v>
      </c>
      <c r="AA44" s="60">
        <v>3.2967106514673414</v>
      </c>
      <c r="AB44" s="58">
        <v>0.8821876974367947</v>
      </c>
      <c r="AC44" s="59">
        <v>0.87610650744088248</v>
      </c>
      <c r="AD44" s="60">
        <v>0.88014904037831077</v>
      </c>
      <c r="AE44" s="38">
        <v>10831997</v>
      </c>
      <c r="AF44" s="39">
        <v>9631886</v>
      </c>
      <c r="AG44" s="40">
        <v>7331505</v>
      </c>
      <c r="AH44" s="38">
        <v>10177601</v>
      </c>
      <c r="AI44" s="39">
        <v>9527466.5</v>
      </c>
      <c r="AJ44" s="40">
        <v>7085860</v>
      </c>
      <c r="AK44" s="58">
        <v>0.67195945024703352</v>
      </c>
      <c r="AL44" s="59">
        <v>0.68377156414921658</v>
      </c>
      <c r="AM44" s="60">
        <v>0.68707806018614392</v>
      </c>
      <c r="AN44" s="58">
        <v>0.71476659198320192</v>
      </c>
      <c r="AO44" s="59">
        <v>0.72565297159934894</v>
      </c>
      <c r="AP44" s="60">
        <v>0.73647501356654188</v>
      </c>
      <c r="AQ44" s="58">
        <v>0.12695755559663641</v>
      </c>
      <c r="AR44" s="59">
        <v>0.1243518358992714</v>
      </c>
      <c r="AS44" s="60">
        <v>0.12394595521626013</v>
      </c>
      <c r="AT44" s="58">
        <v>9.7717466450609775E-2</v>
      </c>
      <c r="AU44" s="59">
        <v>9.5654951664681742E-2</v>
      </c>
      <c r="AV44" s="60">
        <v>9.8599150399267879E-2</v>
      </c>
      <c r="AW44" s="58">
        <v>7.319169421906685E-2</v>
      </c>
      <c r="AX44" s="59">
        <v>6.9143210047842366E-2</v>
      </c>
      <c r="AY44" s="60">
        <v>7.1042430835323828E-2</v>
      </c>
      <c r="AZ44" s="58">
        <v>0.45604676555529405</v>
      </c>
      <c r="BA44" s="59">
        <v>0.44436979950007882</v>
      </c>
      <c r="BB44" s="60">
        <v>0.43743211225169587</v>
      </c>
      <c r="BC44" s="58">
        <v>0.70681697223701667</v>
      </c>
      <c r="BD44" s="59">
        <v>0.74246880360488476</v>
      </c>
      <c r="BE44" s="60">
        <v>0.74479433790479832</v>
      </c>
      <c r="BF44" s="38">
        <v>6058636.615231459</v>
      </c>
      <c r="BG44" s="39">
        <v>6228126.4040587638</v>
      </c>
      <c r="BH44" s="40">
        <v>6351809.0347437114</v>
      </c>
      <c r="BI44" s="58">
        <v>0.12070806588096271</v>
      </c>
      <c r="BJ44" s="59">
        <v>0.12589199070423554</v>
      </c>
      <c r="BK44" s="60">
        <v>0.12928696206681295</v>
      </c>
      <c r="BL44" s="58">
        <v>0.24343417316663638</v>
      </c>
      <c r="BM44" s="59">
        <v>0.23327037878709428</v>
      </c>
      <c r="BN44" s="60">
        <v>0.23606446161058511</v>
      </c>
      <c r="BO44" s="58">
        <v>2.7373824642431908E-3</v>
      </c>
      <c r="BP44" s="59">
        <v>2.4361146105414235E-3</v>
      </c>
      <c r="BQ44" s="60">
        <v>2.2766671621762321E-3</v>
      </c>
      <c r="BR44" s="58">
        <v>0.9610827156104188</v>
      </c>
      <c r="BS44" s="59">
        <v>0.95769535063173516</v>
      </c>
      <c r="BT44" s="60">
        <v>0.95900192319664479</v>
      </c>
      <c r="BU44" s="38">
        <v>103598843</v>
      </c>
      <c r="BV44" s="39">
        <v>98226118</v>
      </c>
      <c r="BW44" s="40">
        <v>109744777</v>
      </c>
      <c r="BX44" s="58">
        <v>0.28301159987061419</v>
      </c>
      <c r="BY44" s="59">
        <v>0.27509517921160948</v>
      </c>
      <c r="BZ44" s="60">
        <v>0.29138821579618945</v>
      </c>
      <c r="CA44" s="38">
        <v>130879251</v>
      </c>
      <c r="CB44" s="39">
        <v>134481435.5</v>
      </c>
      <c r="CC44" s="40">
        <v>126611531.5</v>
      </c>
      <c r="CD44" s="38">
        <v>122850839</v>
      </c>
      <c r="CE44" s="39">
        <v>122042581.5</v>
      </c>
      <c r="CF44" s="40">
        <v>120125403.5</v>
      </c>
      <c r="CG44" s="58">
        <v>2.2988200716131542</v>
      </c>
      <c r="CH44" s="59">
        <v>1.9883978694348656</v>
      </c>
      <c r="CI44" s="60">
        <v>2.0266252960216784</v>
      </c>
      <c r="CJ44" s="98">
        <v>2.5202127853017458</v>
      </c>
      <c r="CK44" s="99">
        <v>2.5903639479208733</v>
      </c>
      <c r="CL44" s="100">
        <v>2.5692540563508923</v>
      </c>
      <c r="CM44" s="58">
        <v>1.0185072174646796</v>
      </c>
      <c r="CN44" s="59">
        <v>1.0064419431585865</v>
      </c>
      <c r="CO44" s="60">
        <v>1.0158075304397323</v>
      </c>
      <c r="CP44" s="58">
        <v>0.81895444405536322</v>
      </c>
      <c r="CQ44" s="59">
        <v>0.804907589951813</v>
      </c>
      <c r="CR44" s="60">
        <v>0.79653957611354342</v>
      </c>
      <c r="CS44" s="58">
        <v>0.7317758834761221</v>
      </c>
      <c r="CT44" s="59">
        <v>0.72317872815017314</v>
      </c>
      <c r="CU44" s="60">
        <v>0.7105208072830661</v>
      </c>
      <c r="CV44" s="38">
        <v>114975</v>
      </c>
      <c r="CW44" s="39">
        <v>154989</v>
      </c>
      <c r="CX44" s="40">
        <v>75909</v>
      </c>
      <c r="CY44" s="98">
        <v>1.3523976959246977</v>
      </c>
      <c r="CZ44" s="99">
        <v>1.391018344758459</v>
      </c>
      <c r="DA44" s="100">
        <v>1.4034874702849716</v>
      </c>
      <c r="DB44" s="98">
        <v>1.2797810350085599</v>
      </c>
      <c r="DC44" s="99">
        <v>1.6469415571923922</v>
      </c>
      <c r="DD44" s="100">
        <v>1.6288527790013183</v>
      </c>
      <c r="DE44" s="58">
        <v>0.73050235693409604</v>
      </c>
      <c r="DF44" s="59">
        <v>0.73537386508987024</v>
      </c>
      <c r="DG44" s="60">
        <v>0.72898253230801802</v>
      </c>
      <c r="DH44" s="58">
        <v>1.7791078938176493E-2</v>
      </c>
      <c r="DI44" s="59">
        <v>1.6969872040008712E-2</v>
      </c>
      <c r="DJ44" s="60">
        <v>1.0465615553846879E-2</v>
      </c>
    </row>
    <row r="45" spans="1:114" x14ac:dyDescent="0.4">
      <c r="A45" s="56" t="s">
        <v>17</v>
      </c>
      <c r="B45" s="194" t="s">
        <v>140</v>
      </c>
      <c r="C45" s="10" t="s">
        <v>175</v>
      </c>
      <c r="D45" s="65">
        <v>880</v>
      </c>
      <c r="E45" s="66">
        <v>895</v>
      </c>
      <c r="F45" s="67">
        <v>903</v>
      </c>
      <c r="G45" s="65">
        <v>880</v>
      </c>
      <c r="H45" s="66">
        <v>895</v>
      </c>
      <c r="I45" s="67">
        <v>903</v>
      </c>
      <c r="J45" s="65">
        <v>880</v>
      </c>
      <c r="K45" s="66">
        <v>895</v>
      </c>
      <c r="L45" s="67">
        <v>903</v>
      </c>
      <c r="M45" s="68">
        <v>880</v>
      </c>
      <c r="N45" s="69">
        <v>895</v>
      </c>
      <c r="O45" s="70">
        <v>903</v>
      </c>
      <c r="P45" s="65">
        <v>880</v>
      </c>
      <c r="Q45" s="66">
        <v>895</v>
      </c>
      <c r="R45" s="67">
        <v>903</v>
      </c>
      <c r="S45" s="65">
        <v>880</v>
      </c>
      <c r="T45" s="66">
        <v>895</v>
      </c>
      <c r="U45" s="67">
        <v>903</v>
      </c>
      <c r="V45" s="65">
        <v>880</v>
      </c>
      <c r="W45" s="66">
        <v>895</v>
      </c>
      <c r="X45" s="67">
        <v>903</v>
      </c>
      <c r="Y45" s="65">
        <v>880</v>
      </c>
      <c r="Z45" s="66">
        <v>895</v>
      </c>
      <c r="AA45" s="67">
        <v>903</v>
      </c>
      <c r="AB45" s="65">
        <v>880</v>
      </c>
      <c r="AC45" s="66">
        <v>895</v>
      </c>
      <c r="AD45" s="67">
        <v>903</v>
      </c>
      <c r="AE45" s="65">
        <v>880</v>
      </c>
      <c r="AF45" s="66">
        <v>895</v>
      </c>
      <c r="AG45" s="67">
        <v>903</v>
      </c>
      <c r="AH45" s="65">
        <v>880</v>
      </c>
      <c r="AI45" s="66">
        <v>895</v>
      </c>
      <c r="AJ45" s="67">
        <v>903</v>
      </c>
      <c r="AK45" s="65">
        <v>880</v>
      </c>
      <c r="AL45" s="66">
        <v>895</v>
      </c>
      <c r="AM45" s="67">
        <v>903</v>
      </c>
      <c r="AN45" s="65">
        <v>880</v>
      </c>
      <c r="AO45" s="66">
        <v>895</v>
      </c>
      <c r="AP45" s="67">
        <v>903</v>
      </c>
      <c r="AQ45" s="65">
        <v>880</v>
      </c>
      <c r="AR45" s="66">
        <v>895</v>
      </c>
      <c r="AS45" s="67">
        <v>903</v>
      </c>
      <c r="AT45" s="65">
        <v>880</v>
      </c>
      <c r="AU45" s="66">
        <v>895</v>
      </c>
      <c r="AV45" s="67">
        <v>903</v>
      </c>
      <c r="AW45" s="65">
        <v>880</v>
      </c>
      <c r="AX45" s="66">
        <v>895</v>
      </c>
      <c r="AY45" s="67">
        <v>903</v>
      </c>
      <c r="AZ45" s="65">
        <v>880</v>
      </c>
      <c r="BA45" s="66">
        <v>895</v>
      </c>
      <c r="BB45" s="67">
        <v>903</v>
      </c>
      <c r="BC45" s="65">
        <v>880</v>
      </c>
      <c r="BD45" s="66">
        <v>895</v>
      </c>
      <c r="BE45" s="67">
        <v>903</v>
      </c>
      <c r="BF45" s="65">
        <v>880</v>
      </c>
      <c r="BG45" s="66">
        <v>895</v>
      </c>
      <c r="BH45" s="67">
        <v>903</v>
      </c>
      <c r="BI45" s="65">
        <v>880</v>
      </c>
      <c r="BJ45" s="66">
        <v>895</v>
      </c>
      <c r="BK45" s="67">
        <v>903</v>
      </c>
      <c r="BL45" s="65">
        <v>880</v>
      </c>
      <c r="BM45" s="66">
        <v>895</v>
      </c>
      <c r="BN45" s="67">
        <v>903</v>
      </c>
      <c r="BO45" s="65">
        <v>880</v>
      </c>
      <c r="BP45" s="66">
        <v>895</v>
      </c>
      <c r="BQ45" s="67">
        <v>903</v>
      </c>
      <c r="BR45" s="65">
        <v>880</v>
      </c>
      <c r="BS45" s="66">
        <v>895</v>
      </c>
      <c r="BT45" s="67">
        <v>903</v>
      </c>
      <c r="BU45" s="65">
        <v>880</v>
      </c>
      <c r="BV45" s="66">
        <v>895</v>
      </c>
      <c r="BW45" s="67">
        <v>903</v>
      </c>
      <c r="BX45" s="65">
        <v>880</v>
      </c>
      <c r="BY45" s="66">
        <v>895</v>
      </c>
      <c r="BZ45" s="67">
        <v>903</v>
      </c>
      <c r="CA45" s="65">
        <v>880</v>
      </c>
      <c r="CB45" s="66">
        <v>895</v>
      </c>
      <c r="CC45" s="67">
        <v>903</v>
      </c>
      <c r="CD45" s="65">
        <v>880</v>
      </c>
      <c r="CE45" s="66">
        <v>895</v>
      </c>
      <c r="CF45" s="67">
        <v>903</v>
      </c>
      <c r="CG45" s="65">
        <v>880</v>
      </c>
      <c r="CH45" s="66">
        <v>895</v>
      </c>
      <c r="CI45" s="67">
        <v>903</v>
      </c>
      <c r="CJ45" s="65">
        <v>880</v>
      </c>
      <c r="CK45" s="66">
        <v>895</v>
      </c>
      <c r="CL45" s="67">
        <v>903</v>
      </c>
      <c r="CM45" s="65">
        <v>880</v>
      </c>
      <c r="CN45" s="66">
        <v>895</v>
      </c>
      <c r="CO45" s="67">
        <v>903</v>
      </c>
      <c r="CP45" s="65">
        <v>880</v>
      </c>
      <c r="CQ45" s="66">
        <v>895</v>
      </c>
      <c r="CR45" s="67">
        <v>903</v>
      </c>
      <c r="CS45" s="65">
        <v>880</v>
      </c>
      <c r="CT45" s="66">
        <v>895</v>
      </c>
      <c r="CU45" s="67">
        <v>903</v>
      </c>
      <c r="CV45" s="65">
        <v>880</v>
      </c>
      <c r="CW45" s="66">
        <v>895</v>
      </c>
      <c r="CX45" s="67">
        <v>903</v>
      </c>
      <c r="CY45" s="65">
        <v>880</v>
      </c>
      <c r="CZ45" s="66">
        <v>895</v>
      </c>
      <c r="DA45" s="67">
        <v>903</v>
      </c>
      <c r="DB45" s="65">
        <v>880</v>
      </c>
      <c r="DC45" s="66">
        <v>895</v>
      </c>
      <c r="DD45" s="67">
        <v>903</v>
      </c>
      <c r="DE45" s="65">
        <v>880</v>
      </c>
      <c r="DF45" s="66">
        <v>895</v>
      </c>
      <c r="DG45" s="67">
        <v>903</v>
      </c>
      <c r="DH45" s="65">
        <v>880</v>
      </c>
      <c r="DI45" s="66">
        <v>895</v>
      </c>
      <c r="DJ45" s="67">
        <v>903</v>
      </c>
    </row>
    <row r="46" spans="1:114" x14ac:dyDescent="0.4">
      <c r="A46" s="56"/>
      <c r="B46" s="198"/>
      <c r="C46" s="7" t="s">
        <v>86</v>
      </c>
      <c r="D46" s="32">
        <v>1.4477663008947081E-2</v>
      </c>
      <c r="E46" s="33">
        <v>1.1283891306415021E-2</v>
      </c>
      <c r="F46" s="34">
        <v>6.8388125232506768E-3</v>
      </c>
      <c r="G46" s="32">
        <v>1.3986919970639266E-2</v>
      </c>
      <c r="H46" s="33">
        <v>1.551613258041057E-2</v>
      </c>
      <c r="I46" s="34">
        <v>1.1175076111323031E-2</v>
      </c>
      <c r="J46" s="32">
        <v>0.63501195375251263</v>
      </c>
      <c r="K46" s="33">
        <v>0.69926986210994424</v>
      </c>
      <c r="L46" s="34">
        <v>0.84861232110757145</v>
      </c>
      <c r="M46" s="111">
        <v>4.7992641004208823</v>
      </c>
      <c r="N46" s="112">
        <v>5.104395789415098</v>
      </c>
      <c r="O46" s="113">
        <v>5.2340351491195962</v>
      </c>
      <c r="P46" s="98">
        <v>2.8601233877324743</v>
      </c>
      <c r="Q46" s="99">
        <v>2.9469917249238153</v>
      </c>
      <c r="R46" s="100">
        <v>2.9039157557374287</v>
      </c>
      <c r="S46" s="32">
        <v>6.4613888590882088E-2</v>
      </c>
      <c r="T46" s="33">
        <v>6.0583717624379432E-2</v>
      </c>
      <c r="U46" s="34">
        <v>5.8718004038173226E-2</v>
      </c>
      <c r="V46" s="35">
        <v>14445172.925000001</v>
      </c>
      <c r="W46" s="36">
        <v>17951817.924022347</v>
      </c>
      <c r="X46" s="37">
        <v>20656042.696566999</v>
      </c>
      <c r="Y46" s="32">
        <v>2.355376611025247</v>
      </c>
      <c r="Z46" s="33">
        <v>2.2948953709572932</v>
      </c>
      <c r="AA46" s="34">
        <v>2.2915759389865937</v>
      </c>
      <c r="AB46" s="32">
        <v>0.85634797337756019</v>
      </c>
      <c r="AC46" s="33">
        <v>0.8600732086799977</v>
      </c>
      <c r="AD46" s="34">
        <v>0.86161898468959697</v>
      </c>
      <c r="AE46" s="35">
        <v>23832049.830681819</v>
      </c>
      <c r="AF46" s="36">
        <v>18950304.008938547</v>
      </c>
      <c r="AG46" s="37">
        <v>11871426.222591363</v>
      </c>
      <c r="AH46" s="35">
        <v>23024225.21590909</v>
      </c>
      <c r="AI46" s="36">
        <v>26057981.369832404</v>
      </c>
      <c r="AJ46" s="37">
        <v>19398702.791805096</v>
      </c>
      <c r="AK46" s="32">
        <v>0.61490441076362745</v>
      </c>
      <c r="AL46" s="33">
        <v>0.62058522142785366</v>
      </c>
      <c r="AM46" s="34">
        <v>0.62427964855604079</v>
      </c>
      <c r="AN46" s="32">
        <v>0.66124591157990087</v>
      </c>
      <c r="AO46" s="33">
        <v>0.667172281142696</v>
      </c>
      <c r="AP46" s="34">
        <v>0.67209907053063578</v>
      </c>
      <c r="AQ46" s="32">
        <v>0.20552720310527828</v>
      </c>
      <c r="AR46" s="33">
        <v>0.20214634135398218</v>
      </c>
      <c r="AS46" s="34">
        <v>0.19998178187676857</v>
      </c>
      <c r="AT46" s="32">
        <v>0.1115931942317873</v>
      </c>
      <c r="AU46" s="33">
        <v>0.11283545213908833</v>
      </c>
      <c r="AV46" s="34">
        <v>0.11533591957676159</v>
      </c>
      <c r="AW46" s="32">
        <v>5.6807403030671479E-2</v>
      </c>
      <c r="AX46" s="33">
        <v>5.7393282343758692E-2</v>
      </c>
      <c r="AY46" s="34">
        <v>5.8120064580814861E-2</v>
      </c>
      <c r="AZ46" s="32">
        <v>0.27942298538880062</v>
      </c>
      <c r="BA46" s="33">
        <v>0.28612649490370945</v>
      </c>
      <c r="BB46" s="34">
        <v>0.27671358800842688</v>
      </c>
      <c r="BC46" s="32">
        <v>1.001302092584335</v>
      </c>
      <c r="BD46" s="33">
        <v>0.80493833862681297</v>
      </c>
      <c r="BE46" s="34">
        <v>0.82539909271150758</v>
      </c>
      <c r="BF46" s="35">
        <v>5556230.7832779558</v>
      </c>
      <c r="BG46" s="36">
        <v>9093433.2625677455</v>
      </c>
      <c r="BH46" s="37">
        <v>9190893.3040399756</v>
      </c>
      <c r="BI46" s="32">
        <v>0.17171739929412438</v>
      </c>
      <c r="BJ46" s="33">
        <v>0.17124620265836493</v>
      </c>
      <c r="BK46" s="34">
        <v>0.17306629250687794</v>
      </c>
      <c r="BL46" s="32">
        <v>0.31268615973395075</v>
      </c>
      <c r="BM46" s="33">
        <v>0.31185780934851648</v>
      </c>
      <c r="BN46" s="34">
        <v>0.30958828060980942</v>
      </c>
      <c r="BO46" s="32">
        <v>2.9272745906618733E-3</v>
      </c>
      <c r="BP46" s="33">
        <v>2.6340742529266945E-3</v>
      </c>
      <c r="BQ46" s="34">
        <v>2.5737790620618691E-3</v>
      </c>
      <c r="BR46" s="32">
        <v>0.9305378795767475</v>
      </c>
      <c r="BS46" s="33">
        <v>0.9299221964634532</v>
      </c>
      <c r="BT46" s="34">
        <v>0.92684817156549437</v>
      </c>
      <c r="BU46" s="35">
        <v>700289146.32500005</v>
      </c>
      <c r="BV46" s="36">
        <v>729551867.72290504</v>
      </c>
      <c r="BW46" s="37">
        <v>728529098.78294575</v>
      </c>
      <c r="BX46" s="32">
        <v>0.72026888306212289</v>
      </c>
      <c r="BY46" s="33">
        <v>0.74612728325967848</v>
      </c>
      <c r="BZ46" s="34">
        <v>0.88877441000846369</v>
      </c>
      <c r="CA46" s="35">
        <v>728309794.12954545</v>
      </c>
      <c r="CB46" s="36">
        <v>748811233.61564243</v>
      </c>
      <c r="CC46" s="37">
        <v>757241201.50830567</v>
      </c>
      <c r="CD46" s="38">
        <v>676956797.40568185</v>
      </c>
      <c r="CE46" s="39">
        <v>694210267.20000005</v>
      </c>
      <c r="CF46" s="40">
        <v>694696860.26688814</v>
      </c>
      <c r="CG46" s="32">
        <v>1.3634549883363529</v>
      </c>
      <c r="CH46" s="33">
        <v>1.383189770565757</v>
      </c>
      <c r="CI46" s="34">
        <v>1.3977238467917359</v>
      </c>
      <c r="CJ46" s="98">
        <v>3.0323946476895416</v>
      </c>
      <c r="CK46" s="99">
        <v>3.11074542141791</v>
      </c>
      <c r="CL46" s="100">
        <v>3.0625815947669102</v>
      </c>
      <c r="CM46" s="32">
        <v>1.2063429872812372</v>
      </c>
      <c r="CN46" s="33">
        <v>1.2080523810613455</v>
      </c>
      <c r="CO46" s="34">
        <v>1.2178553795813118</v>
      </c>
      <c r="CP46" s="32">
        <v>0.64151352348024504</v>
      </c>
      <c r="CQ46" s="33">
        <v>0.64257169468901321</v>
      </c>
      <c r="CR46" s="34">
        <v>0.63899964136495702</v>
      </c>
      <c r="CS46" s="32">
        <v>0.54845347485845197</v>
      </c>
      <c r="CT46" s="33">
        <v>0.54659471398250359</v>
      </c>
      <c r="CU46" s="34">
        <v>0.54251331603972464</v>
      </c>
      <c r="CV46" s="35">
        <v>-807824.61477272725</v>
      </c>
      <c r="CW46" s="36">
        <v>7107677.3608938549</v>
      </c>
      <c r="CX46" s="37">
        <v>7527276.5692137321</v>
      </c>
      <c r="CY46" s="98">
        <v>1.5141248620111065</v>
      </c>
      <c r="CZ46" s="99">
        <v>1.4650769218807591</v>
      </c>
      <c r="DA46" s="100">
        <v>1.4571124015403043</v>
      </c>
      <c r="DB46" s="98">
        <v>2.5089845001486695</v>
      </c>
      <c r="DC46" s="99">
        <v>2.4373958252964441</v>
      </c>
      <c r="DD46" s="100">
        <v>2.4129772321394007</v>
      </c>
      <c r="DE46" s="32">
        <v>0.64187484112134563</v>
      </c>
      <c r="DF46" s="33">
        <v>0.64401562636118204</v>
      </c>
      <c r="DG46" s="34">
        <v>0.64258459089933806</v>
      </c>
      <c r="DH46" s="32">
        <v>7.6811763064178994E-3</v>
      </c>
      <c r="DI46" s="33">
        <v>8.5201611269244519E-3</v>
      </c>
      <c r="DJ46" s="34">
        <v>6.2471001397705218E-3</v>
      </c>
    </row>
    <row r="47" spans="1:114" x14ac:dyDescent="0.4">
      <c r="A47" s="56" t="s">
        <v>17</v>
      </c>
      <c r="B47" s="199"/>
      <c r="C47" s="9" t="s">
        <v>87</v>
      </c>
      <c r="D47" s="58">
        <v>3.3934851395302036E-2</v>
      </c>
      <c r="E47" s="59">
        <v>2.7823100868612418E-2</v>
      </c>
      <c r="F47" s="60">
        <v>2.04091279483435E-2</v>
      </c>
      <c r="G47" s="58">
        <v>3.8249696345242924E-2</v>
      </c>
      <c r="H47" s="59">
        <v>3.1535596615374924E-2</v>
      </c>
      <c r="I47" s="60">
        <v>2.2243782214543716E-2</v>
      </c>
      <c r="J47" s="58">
        <v>9.0967921739793053E-2</v>
      </c>
      <c r="K47" s="59">
        <v>9.212902413367928E-2</v>
      </c>
      <c r="L47" s="60">
        <v>0.10950385309839099</v>
      </c>
      <c r="M47" s="61">
        <v>0.96216196644160368</v>
      </c>
      <c r="N47" s="62">
        <v>0.90739251389235887</v>
      </c>
      <c r="O47" s="63">
        <v>0.91629728996369431</v>
      </c>
      <c r="P47" s="98">
        <v>2.5173271263952861</v>
      </c>
      <c r="Q47" s="99">
        <v>2.5888079956416048</v>
      </c>
      <c r="R47" s="100">
        <v>2.6333435414459441</v>
      </c>
      <c r="S47" s="58">
        <v>7.2387812292159362E-2</v>
      </c>
      <c r="T47" s="59">
        <v>6.3146271585548752E-2</v>
      </c>
      <c r="U47" s="60">
        <v>5.6956774134218895E-2</v>
      </c>
      <c r="V47" s="38">
        <v>14866761.5</v>
      </c>
      <c r="W47" s="39">
        <v>12443462</v>
      </c>
      <c r="X47" s="40">
        <v>9904487</v>
      </c>
      <c r="Y47" s="58">
        <v>3.6909724879534824</v>
      </c>
      <c r="Z47" s="59">
        <v>3.1785364043779927</v>
      </c>
      <c r="AA47" s="60">
        <v>3.153505737183381</v>
      </c>
      <c r="AB47" s="58">
        <v>0.8872823858359975</v>
      </c>
      <c r="AC47" s="59">
        <v>0.88865711407674985</v>
      </c>
      <c r="AD47" s="60">
        <v>0.88963506751703514</v>
      </c>
      <c r="AE47" s="38">
        <v>14509928.5</v>
      </c>
      <c r="AF47" s="39">
        <v>12512747</v>
      </c>
      <c r="AG47" s="40">
        <v>8576726</v>
      </c>
      <c r="AH47" s="38">
        <v>15673961.5</v>
      </c>
      <c r="AI47" s="39">
        <v>13294472</v>
      </c>
      <c r="AJ47" s="40">
        <v>10028199</v>
      </c>
      <c r="AK47" s="58">
        <v>0.70277194623681194</v>
      </c>
      <c r="AL47" s="59">
        <v>0.71200912114617843</v>
      </c>
      <c r="AM47" s="60">
        <v>0.7148326132370777</v>
      </c>
      <c r="AN47" s="58">
        <v>0.7457157947610531</v>
      </c>
      <c r="AO47" s="59">
        <v>0.75220328541860826</v>
      </c>
      <c r="AP47" s="60">
        <v>0.76042206350322172</v>
      </c>
      <c r="AQ47" s="58">
        <v>9.9411003548501853E-2</v>
      </c>
      <c r="AR47" s="59">
        <v>9.6596698020828375E-2</v>
      </c>
      <c r="AS47" s="60">
        <v>9.6220955000428862E-2</v>
      </c>
      <c r="AT47" s="58">
        <v>9.9504870538946771E-2</v>
      </c>
      <c r="AU47" s="59">
        <v>0.1038750390229019</v>
      </c>
      <c r="AV47" s="60">
        <v>0.10665729780860383</v>
      </c>
      <c r="AW47" s="58">
        <v>4.7095603768706577E-2</v>
      </c>
      <c r="AX47" s="59">
        <v>4.7968782834515042E-2</v>
      </c>
      <c r="AY47" s="60">
        <v>4.9190375707557174E-2</v>
      </c>
      <c r="AZ47" s="58">
        <v>0.44639048878892462</v>
      </c>
      <c r="BA47" s="59">
        <v>0.44716219231661691</v>
      </c>
      <c r="BB47" s="60">
        <v>0.44026774018294368</v>
      </c>
      <c r="BC47" s="58">
        <v>0.89431486406778427</v>
      </c>
      <c r="BD47" s="59">
        <v>0.86625206971712165</v>
      </c>
      <c r="BE47" s="60">
        <v>0.87752684402097669</v>
      </c>
      <c r="BF47" s="38">
        <v>6681421.6098779142</v>
      </c>
      <c r="BG47" s="39">
        <v>6860325.6027164692</v>
      </c>
      <c r="BH47" s="40">
        <v>6909137.7326343376</v>
      </c>
      <c r="BI47" s="58">
        <v>4.3160357696128547E-2</v>
      </c>
      <c r="BJ47" s="59">
        <v>4.4243237192757634E-2</v>
      </c>
      <c r="BK47" s="60">
        <v>4.3193268299232798E-2</v>
      </c>
      <c r="BL47" s="58">
        <v>8.6309304600079184E-2</v>
      </c>
      <c r="BM47" s="59">
        <v>8.7139378614023516E-2</v>
      </c>
      <c r="BN47" s="60">
        <v>7.9680689124131371E-2</v>
      </c>
      <c r="BO47" s="58">
        <v>9.1552624266452286E-4</v>
      </c>
      <c r="BP47" s="59">
        <v>8.5596657314530563E-4</v>
      </c>
      <c r="BQ47" s="60">
        <v>7.3397658253105237E-4</v>
      </c>
      <c r="BR47" s="58">
        <v>0.8401591197992504</v>
      </c>
      <c r="BS47" s="59">
        <v>0.86337160704544802</v>
      </c>
      <c r="BT47" s="60">
        <v>0.85328860795283323</v>
      </c>
      <c r="BU47" s="38">
        <v>154221087.5</v>
      </c>
      <c r="BV47" s="39">
        <v>155694921</v>
      </c>
      <c r="BW47" s="40">
        <v>175953363</v>
      </c>
      <c r="BX47" s="58">
        <v>0.12498427027814012</v>
      </c>
      <c r="BY47" s="59">
        <v>0.1127579346439075</v>
      </c>
      <c r="BZ47" s="60">
        <v>0.14061906467321275</v>
      </c>
      <c r="CA47" s="38">
        <v>239424148</v>
      </c>
      <c r="CB47" s="39">
        <v>260527296</v>
      </c>
      <c r="CC47" s="40">
        <v>272300774</v>
      </c>
      <c r="CD47" s="38">
        <v>237639818</v>
      </c>
      <c r="CE47" s="39">
        <v>263340295</v>
      </c>
      <c r="CF47" s="40">
        <v>266640258</v>
      </c>
      <c r="CG47" s="58">
        <v>2.5792109932625129</v>
      </c>
      <c r="CH47" s="59">
        <v>2.3183334473407253</v>
      </c>
      <c r="CI47" s="60">
        <v>2.290908110940888</v>
      </c>
      <c r="CJ47" s="98">
        <v>2.6720485826866276</v>
      </c>
      <c r="CK47" s="99">
        <v>2.7501797824518559</v>
      </c>
      <c r="CL47" s="100">
        <v>2.7859164648998265</v>
      </c>
      <c r="CM47" s="58">
        <v>0.95707857909808891</v>
      </c>
      <c r="CN47" s="59">
        <v>0.96075852532565631</v>
      </c>
      <c r="CO47" s="60">
        <v>0.96105085219754205</v>
      </c>
      <c r="CP47" s="58">
        <v>0.87836945492602947</v>
      </c>
      <c r="CQ47" s="59">
        <v>0.87273122049723384</v>
      </c>
      <c r="CR47" s="60">
        <v>0.87015625793093521</v>
      </c>
      <c r="CS47" s="58">
        <v>0.82448952203451198</v>
      </c>
      <c r="CT47" s="59">
        <v>0.81898029305723441</v>
      </c>
      <c r="CU47" s="60">
        <v>0.82031589577462638</v>
      </c>
      <c r="CV47" s="38">
        <v>553042</v>
      </c>
      <c r="CW47" s="39">
        <v>563645</v>
      </c>
      <c r="CX47" s="40">
        <v>683930</v>
      </c>
      <c r="CY47" s="98">
        <v>0.59654790028047089</v>
      </c>
      <c r="CZ47" s="99">
        <v>0.73271721111297772</v>
      </c>
      <c r="DA47" s="100">
        <v>0.6268810002522156</v>
      </c>
      <c r="DB47" s="98">
        <v>1.2072632820347562</v>
      </c>
      <c r="DC47" s="99">
        <v>1.3935702877608964</v>
      </c>
      <c r="DD47" s="100">
        <v>1.3626332538096819</v>
      </c>
      <c r="DE47" s="58">
        <v>0.76501912914225434</v>
      </c>
      <c r="DF47" s="59">
        <v>0.76590783908217175</v>
      </c>
      <c r="DG47" s="60">
        <v>0.75619428240480346</v>
      </c>
      <c r="DH47" s="58">
        <v>1.8577608036197402E-2</v>
      </c>
      <c r="DI47" s="59">
        <v>1.6166124816069764E-2</v>
      </c>
      <c r="DJ47" s="60">
        <v>1.1410816904435992E-2</v>
      </c>
    </row>
    <row r="48" spans="1:114" x14ac:dyDescent="0.4">
      <c r="A48" s="56" t="s">
        <v>18</v>
      </c>
      <c r="B48" s="194" t="s">
        <v>141</v>
      </c>
      <c r="C48" s="10" t="s">
        <v>175</v>
      </c>
      <c r="D48" s="65">
        <v>646</v>
      </c>
      <c r="E48" s="66">
        <v>651</v>
      </c>
      <c r="F48" s="67">
        <v>669</v>
      </c>
      <c r="G48" s="65">
        <v>646</v>
      </c>
      <c r="H48" s="66">
        <v>651</v>
      </c>
      <c r="I48" s="67">
        <v>669</v>
      </c>
      <c r="J48" s="65">
        <v>646</v>
      </c>
      <c r="K48" s="66">
        <v>651</v>
      </c>
      <c r="L48" s="67">
        <v>669</v>
      </c>
      <c r="M48" s="68">
        <v>646</v>
      </c>
      <c r="N48" s="69">
        <v>651</v>
      </c>
      <c r="O48" s="70">
        <v>669</v>
      </c>
      <c r="P48" s="65">
        <v>646</v>
      </c>
      <c r="Q48" s="66">
        <v>651</v>
      </c>
      <c r="R48" s="67">
        <v>669</v>
      </c>
      <c r="S48" s="65">
        <v>646</v>
      </c>
      <c r="T48" s="66">
        <v>651</v>
      </c>
      <c r="U48" s="67">
        <v>669</v>
      </c>
      <c r="V48" s="65">
        <v>646</v>
      </c>
      <c r="W48" s="66">
        <v>651</v>
      </c>
      <c r="X48" s="67">
        <v>669</v>
      </c>
      <c r="Y48" s="65">
        <v>646</v>
      </c>
      <c r="Z48" s="66">
        <v>651</v>
      </c>
      <c r="AA48" s="67">
        <v>669</v>
      </c>
      <c r="AB48" s="65">
        <v>646</v>
      </c>
      <c r="AC48" s="66">
        <v>651</v>
      </c>
      <c r="AD48" s="67">
        <v>669</v>
      </c>
      <c r="AE48" s="65">
        <v>646</v>
      </c>
      <c r="AF48" s="66">
        <v>651</v>
      </c>
      <c r="AG48" s="67">
        <v>669</v>
      </c>
      <c r="AH48" s="65">
        <v>646</v>
      </c>
      <c r="AI48" s="66">
        <v>651</v>
      </c>
      <c r="AJ48" s="67">
        <v>669</v>
      </c>
      <c r="AK48" s="65">
        <v>646</v>
      </c>
      <c r="AL48" s="66">
        <v>651</v>
      </c>
      <c r="AM48" s="67">
        <v>669</v>
      </c>
      <c r="AN48" s="65">
        <v>646</v>
      </c>
      <c r="AO48" s="66">
        <v>651</v>
      </c>
      <c r="AP48" s="67">
        <v>669</v>
      </c>
      <c r="AQ48" s="65">
        <v>646</v>
      </c>
      <c r="AR48" s="66">
        <v>651</v>
      </c>
      <c r="AS48" s="67">
        <v>669</v>
      </c>
      <c r="AT48" s="65">
        <v>646</v>
      </c>
      <c r="AU48" s="66">
        <v>651</v>
      </c>
      <c r="AV48" s="67">
        <v>669</v>
      </c>
      <c r="AW48" s="65">
        <v>646</v>
      </c>
      <c r="AX48" s="66">
        <v>651</v>
      </c>
      <c r="AY48" s="67">
        <v>669</v>
      </c>
      <c r="AZ48" s="65">
        <v>646</v>
      </c>
      <c r="BA48" s="66">
        <v>651</v>
      </c>
      <c r="BB48" s="67">
        <v>669</v>
      </c>
      <c r="BC48" s="65">
        <v>646</v>
      </c>
      <c r="BD48" s="66">
        <v>651</v>
      </c>
      <c r="BE48" s="67">
        <v>669</v>
      </c>
      <c r="BF48" s="65">
        <v>646</v>
      </c>
      <c r="BG48" s="66">
        <v>651</v>
      </c>
      <c r="BH48" s="67">
        <v>669</v>
      </c>
      <c r="BI48" s="65">
        <v>646</v>
      </c>
      <c r="BJ48" s="66">
        <v>651</v>
      </c>
      <c r="BK48" s="67">
        <v>669</v>
      </c>
      <c r="BL48" s="65">
        <v>646</v>
      </c>
      <c r="BM48" s="66">
        <v>651</v>
      </c>
      <c r="BN48" s="67">
        <v>669</v>
      </c>
      <c r="BO48" s="65">
        <v>646</v>
      </c>
      <c r="BP48" s="66">
        <v>651</v>
      </c>
      <c r="BQ48" s="67">
        <v>669</v>
      </c>
      <c r="BR48" s="65">
        <v>646</v>
      </c>
      <c r="BS48" s="66">
        <v>651</v>
      </c>
      <c r="BT48" s="67">
        <v>669</v>
      </c>
      <c r="BU48" s="65">
        <v>646</v>
      </c>
      <c r="BV48" s="66">
        <v>651</v>
      </c>
      <c r="BW48" s="67">
        <v>669</v>
      </c>
      <c r="BX48" s="65">
        <v>646</v>
      </c>
      <c r="BY48" s="66">
        <v>651</v>
      </c>
      <c r="BZ48" s="67">
        <v>669</v>
      </c>
      <c r="CA48" s="65">
        <v>646</v>
      </c>
      <c r="CB48" s="66">
        <v>651</v>
      </c>
      <c r="CC48" s="67">
        <v>669</v>
      </c>
      <c r="CD48" s="65">
        <v>646</v>
      </c>
      <c r="CE48" s="66">
        <v>651</v>
      </c>
      <c r="CF48" s="67">
        <v>669</v>
      </c>
      <c r="CG48" s="65">
        <v>646</v>
      </c>
      <c r="CH48" s="66">
        <v>651</v>
      </c>
      <c r="CI48" s="67">
        <v>669</v>
      </c>
      <c r="CJ48" s="65">
        <v>646</v>
      </c>
      <c r="CK48" s="66">
        <v>651</v>
      </c>
      <c r="CL48" s="67">
        <v>669</v>
      </c>
      <c r="CM48" s="65">
        <v>646</v>
      </c>
      <c r="CN48" s="66">
        <v>651</v>
      </c>
      <c r="CO48" s="67">
        <v>669</v>
      </c>
      <c r="CP48" s="65">
        <v>646</v>
      </c>
      <c r="CQ48" s="66">
        <v>651</v>
      </c>
      <c r="CR48" s="67">
        <v>669</v>
      </c>
      <c r="CS48" s="65">
        <v>646</v>
      </c>
      <c r="CT48" s="66">
        <v>651</v>
      </c>
      <c r="CU48" s="67">
        <v>669</v>
      </c>
      <c r="CV48" s="65">
        <v>646</v>
      </c>
      <c r="CW48" s="66">
        <v>651</v>
      </c>
      <c r="CX48" s="67">
        <v>669</v>
      </c>
      <c r="CY48" s="65">
        <v>646</v>
      </c>
      <c r="CZ48" s="66">
        <v>651</v>
      </c>
      <c r="DA48" s="67">
        <v>669</v>
      </c>
      <c r="DB48" s="65">
        <v>646</v>
      </c>
      <c r="DC48" s="66">
        <v>651</v>
      </c>
      <c r="DD48" s="67">
        <v>669</v>
      </c>
      <c r="DE48" s="65">
        <v>646</v>
      </c>
      <c r="DF48" s="66">
        <v>651</v>
      </c>
      <c r="DG48" s="67">
        <v>669</v>
      </c>
      <c r="DH48" s="65">
        <v>646</v>
      </c>
      <c r="DI48" s="66">
        <v>651</v>
      </c>
      <c r="DJ48" s="67">
        <v>669</v>
      </c>
    </row>
    <row r="49" spans="1:114" x14ac:dyDescent="0.4">
      <c r="A49" s="56"/>
      <c r="B49" s="198"/>
      <c r="C49" s="7" t="s">
        <v>86</v>
      </c>
      <c r="D49" s="32">
        <v>2.4607799749907552E-2</v>
      </c>
      <c r="E49" s="33">
        <v>2.2443981576716308E-2</v>
      </c>
      <c r="F49" s="34">
        <v>1.855120657954246E-2</v>
      </c>
      <c r="G49" s="32">
        <v>2.6902855891727442E-2</v>
      </c>
      <c r="H49" s="33">
        <v>2.4291537427400065E-2</v>
      </c>
      <c r="I49" s="34">
        <v>2.1114918893911608E-2</v>
      </c>
      <c r="J49" s="32">
        <v>0.48932994013677822</v>
      </c>
      <c r="K49" s="33">
        <v>0.77217042828081972</v>
      </c>
      <c r="L49" s="34">
        <v>0.73003300681277949</v>
      </c>
      <c r="M49" s="111">
        <v>5.595409977581733</v>
      </c>
      <c r="N49" s="112">
        <v>5.9033397510752899</v>
      </c>
      <c r="O49" s="113">
        <v>6.183108603687077</v>
      </c>
      <c r="P49" s="98">
        <v>2.8543819672706259</v>
      </c>
      <c r="Q49" s="99">
        <v>2.8726702865601892</v>
      </c>
      <c r="R49" s="100">
        <v>2.8397080135140196</v>
      </c>
      <c r="S49" s="32">
        <v>6.8006718857322526E-2</v>
      </c>
      <c r="T49" s="33">
        <v>6.2796967555339214E-2</v>
      </c>
      <c r="U49" s="34">
        <v>5.8909423889740686E-2</v>
      </c>
      <c r="V49" s="35">
        <v>17366142.085139319</v>
      </c>
      <c r="W49" s="36">
        <v>18075626.267281108</v>
      </c>
      <c r="X49" s="37">
        <v>19559804.136023916</v>
      </c>
      <c r="Y49" s="32">
        <v>2.8918619199723978</v>
      </c>
      <c r="Z49" s="33">
        <v>2.4790083638580249</v>
      </c>
      <c r="AA49" s="34">
        <v>2.5817733238954736</v>
      </c>
      <c r="AB49" s="32">
        <v>0.86875961752118902</v>
      </c>
      <c r="AC49" s="33">
        <v>0.87520703514510279</v>
      </c>
      <c r="AD49" s="34">
        <v>0.87255950161424001</v>
      </c>
      <c r="AE49" s="35">
        <v>19164693.314241488</v>
      </c>
      <c r="AF49" s="36">
        <v>17949531.844854072</v>
      </c>
      <c r="AG49" s="37">
        <v>15078829.173393125</v>
      </c>
      <c r="AH49" s="35">
        <v>20952095.989164088</v>
      </c>
      <c r="AI49" s="36">
        <v>19427111.144393243</v>
      </c>
      <c r="AJ49" s="37">
        <v>17162670.99103139</v>
      </c>
      <c r="AK49" s="32">
        <v>0.68594769383580445</v>
      </c>
      <c r="AL49" s="33">
        <v>0.6883636069521023</v>
      </c>
      <c r="AM49" s="34">
        <v>0.69151473251849183</v>
      </c>
      <c r="AN49" s="32">
        <v>0.73543989944157184</v>
      </c>
      <c r="AO49" s="33">
        <v>0.7374489632457184</v>
      </c>
      <c r="AP49" s="34">
        <v>0.74219630881857568</v>
      </c>
      <c r="AQ49" s="32">
        <v>0.12403348631063629</v>
      </c>
      <c r="AR49" s="33">
        <v>0.12401452956243501</v>
      </c>
      <c r="AS49" s="34">
        <v>0.12373039640494542</v>
      </c>
      <c r="AT49" s="32">
        <v>0.12565297117951332</v>
      </c>
      <c r="AU49" s="33">
        <v>0.1250717205967273</v>
      </c>
      <c r="AV49" s="34">
        <v>0.12513410874149458</v>
      </c>
      <c r="AW49" s="32">
        <v>6.0940116631210503E-2</v>
      </c>
      <c r="AX49" s="33">
        <v>6.0411025578030769E-2</v>
      </c>
      <c r="AY49" s="34">
        <v>6.076128518369385E-2</v>
      </c>
      <c r="AZ49" s="32">
        <v>0.48116066782567513</v>
      </c>
      <c r="BA49" s="33">
        <v>0.46808349175226177</v>
      </c>
      <c r="BB49" s="34">
        <v>0.45201746386743874</v>
      </c>
      <c r="BC49" s="32">
        <v>0.7119852743433831</v>
      </c>
      <c r="BD49" s="33">
        <v>0.72250812580402823</v>
      </c>
      <c r="BE49" s="34">
        <v>0.74177680037486926</v>
      </c>
      <c r="BF49" s="35">
        <v>6386702.9726461386</v>
      </c>
      <c r="BG49" s="36">
        <v>6510350.610670154</v>
      </c>
      <c r="BH49" s="37">
        <v>6495041.3545364821</v>
      </c>
      <c r="BI49" s="32">
        <v>0.18135580876863261</v>
      </c>
      <c r="BJ49" s="33">
        <v>0.17965975735027911</v>
      </c>
      <c r="BK49" s="34">
        <v>0.18038796511019756</v>
      </c>
      <c r="BL49" s="32">
        <v>0.38487940486622796</v>
      </c>
      <c r="BM49" s="33">
        <v>0.37509105833868506</v>
      </c>
      <c r="BN49" s="34">
        <v>0.36816099329585478</v>
      </c>
      <c r="BO49" s="32">
        <v>4.8025087956473827E-3</v>
      </c>
      <c r="BP49" s="33">
        <v>4.3796008504406996E-3</v>
      </c>
      <c r="BQ49" s="34">
        <v>4.1807794830130834E-3</v>
      </c>
      <c r="BR49" s="32">
        <v>0.92561058955426356</v>
      </c>
      <c r="BS49" s="33">
        <v>0.93806206653594926</v>
      </c>
      <c r="BT49" s="34">
        <v>0.93201119865842563</v>
      </c>
      <c r="BU49" s="35">
        <v>349947407.36068112</v>
      </c>
      <c r="BV49" s="36">
        <v>386368396.80645162</v>
      </c>
      <c r="BW49" s="37">
        <v>391386536.46786249</v>
      </c>
      <c r="BX49" s="32">
        <v>0.65292587012162906</v>
      </c>
      <c r="BY49" s="33">
        <v>0.92767969428933783</v>
      </c>
      <c r="BZ49" s="34">
        <v>0.87230203531415373</v>
      </c>
      <c r="CA49" s="35">
        <v>365755751.85294116</v>
      </c>
      <c r="CB49" s="36">
        <v>359782608.45314902</v>
      </c>
      <c r="CC49" s="37">
        <v>363848791.80269057</v>
      </c>
      <c r="CD49" s="38">
        <v>360142891.9721362</v>
      </c>
      <c r="CE49" s="39">
        <v>346772336.51152074</v>
      </c>
      <c r="CF49" s="40">
        <v>348536640.58295965</v>
      </c>
      <c r="CG49" s="32">
        <v>1.7158444957604113</v>
      </c>
      <c r="CH49" s="33">
        <v>1.4691149116004663</v>
      </c>
      <c r="CI49" s="34">
        <v>1.5549644547425248</v>
      </c>
      <c r="CJ49" s="98">
        <v>3.0280174243312103</v>
      </c>
      <c r="CK49" s="99">
        <v>3.0293666275500697</v>
      </c>
      <c r="CL49" s="100">
        <v>2.9853560833056672</v>
      </c>
      <c r="CM49" s="32">
        <v>1.0918544880677952</v>
      </c>
      <c r="CN49" s="33">
        <v>1.0989816901193701</v>
      </c>
      <c r="CO49" s="34">
        <v>1.0989834050657374</v>
      </c>
      <c r="CP49" s="32">
        <v>0.7428624412080167</v>
      </c>
      <c r="CQ49" s="33">
        <v>0.73387744095193397</v>
      </c>
      <c r="CR49" s="34">
        <v>0.73475821473432101</v>
      </c>
      <c r="CS49" s="32">
        <v>0.65330602199464316</v>
      </c>
      <c r="CT49" s="33">
        <v>0.64291874548223693</v>
      </c>
      <c r="CU49" s="34">
        <v>0.64596691449367405</v>
      </c>
      <c r="CV49" s="35">
        <v>1787402.6749226006</v>
      </c>
      <c r="CW49" s="36">
        <v>1477579.2995391705</v>
      </c>
      <c r="CX49" s="37">
        <v>2083841.8176382661</v>
      </c>
      <c r="CY49" s="98">
        <v>1.4383848391104541</v>
      </c>
      <c r="CZ49" s="99">
        <v>1.4318270324620617</v>
      </c>
      <c r="DA49" s="100">
        <v>1.3918642769831253</v>
      </c>
      <c r="DB49" s="98">
        <v>2.0104437763025733</v>
      </c>
      <c r="DC49" s="99">
        <v>2.7791186920557243</v>
      </c>
      <c r="DD49" s="100">
        <v>2.4539276434628303</v>
      </c>
      <c r="DE49" s="32">
        <v>0.71865758272159619</v>
      </c>
      <c r="DF49" s="33">
        <v>0.71871833164556265</v>
      </c>
      <c r="DG49" s="34">
        <v>0.71782155134264125</v>
      </c>
      <c r="DH49" s="32">
        <v>1.2676669956206118E-2</v>
      </c>
      <c r="DI49" s="33">
        <v>1.1635072665292101E-2</v>
      </c>
      <c r="DJ49" s="34">
        <v>1.0345683877701727E-2</v>
      </c>
    </row>
    <row r="50" spans="1:114" x14ac:dyDescent="0.4">
      <c r="A50" s="56" t="s">
        <v>18</v>
      </c>
      <c r="B50" s="199"/>
      <c r="C50" s="9" t="s">
        <v>87</v>
      </c>
      <c r="D50" s="58">
        <v>3.4707152818381853E-2</v>
      </c>
      <c r="E50" s="59">
        <v>2.7130315204979168E-2</v>
      </c>
      <c r="F50" s="60">
        <v>1.7483688306596849E-2</v>
      </c>
      <c r="G50" s="58">
        <v>3.7346071018259222E-2</v>
      </c>
      <c r="H50" s="59">
        <v>2.9569951711507229E-2</v>
      </c>
      <c r="I50" s="60">
        <v>2.0792443617232644E-2</v>
      </c>
      <c r="J50" s="58">
        <v>0.10784099647547415</v>
      </c>
      <c r="K50" s="59">
        <v>0.11968609585736291</v>
      </c>
      <c r="L50" s="60">
        <v>0.14437544174154052</v>
      </c>
      <c r="M50" s="61">
        <v>1.7176190998207712</v>
      </c>
      <c r="N50" s="62">
        <v>1.9154858656403997</v>
      </c>
      <c r="O50" s="63">
        <v>2.1375618793667526</v>
      </c>
      <c r="P50" s="98">
        <v>2.1942072973905038</v>
      </c>
      <c r="Q50" s="99">
        <v>2.3839078217779361</v>
      </c>
      <c r="R50" s="100">
        <v>2.2244629775318381</v>
      </c>
      <c r="S50" s="58">
        <v>7.4291082273753944E-2</v>
      </c>
      <c r="T50" s="59">
        <v>6.4718408046617174E-2</v>
      </c>
      <c r="U50" s="60">
        <v>5.5774961681013424E-2</v>
      </c>
      <c r="V50" s="38">
        <v>13714262</v>
      </c>
      <c r="W50" s="39">
        <v>10435507</v>
      </c>
      <c r="X50" s="40">
        <v>8489025</v>
      </c>
      <c r="Y50" s="58">
        <v>3.6394639725386151</v>
      </c>
      <c r="Z50" s="59">
        <v>3.2194348064631249</v>
      </c>
      <c r="AA50" s="60">
        <v>3.03702522421528</v>
      </c>
      <c r="AB50" s="58">
        <v>0.89759740670924471</v>
      </c>
      <c r="AC50" s="59">
        <v>0.89906147528034297</v>
      </c>
      <c r="AD50" s="60">
        <v>0.90163436766160632</v>
      </c>
      <c r="AE50" s="38">
        <v>11907420.5</v>
      </c>
      <c r="AF50" s="39">
        <v>9258422</v>
      </c>
      <c r="AG50" s="40">
        <v>6802070</v>
      </c>
      <c r="AH50" s="38">
        <v>13568128.5</v>
      </c>
      <c r="AI50" s="39">
        <v>10269967</v>
      </c>
      <c r="AJ50" s="40">
        <v>8377558</v>
      </c>
      <c r="AK50" s="58">
        <v>0.68710976948922764</v>
      </c>
      <c r="AL50" s="59">
        <v>0.69827297359470053</v>
      </c>
      <c r="AM50" s="60">
        <v>0.7056748224832663</v>
      </c>
      <c r="AN50" s="58">
        <v>0.73167065842818091</v>
      </c>
      <c r="AO50" s="59">
        <v>0.73968022983004766</v>
      </c>
      <c r="AP50" s="60">
        <v>0.75222523875323921</v>
      </c>
      <c r="AQ50" s="58">
        <v>0.11711014265249861</v>
      </c>
      <c r="AR50" s="59">
        <v>0.11823599542123855</v>
      </c>
      <c r="AS50" s="60">
        <v>0.11601033948642571</v>
      </c>
      <c r="AT50" s="58">
        <v>0.10988689785570563</v>
      </c>
      <c r="AU50" s="59">
        <v>0.108375826797019</v>
      </c>
      <c r="AV50" s="60">
        <v>0.11297537283871949</v>
      </c>
      <c r="AW50" s="58">
        <v>5.640952002106274E-2</v>
      </c>
      <c r="AX50" s="59">
        <v>5.5775719882771857E-2</v>
      </c>
      <c r="AY50" s="60">
        <v>5.5511610435302124E-2</v>
      </c>
      <c r="AZ50" s="58">
        <v>0.46934287307199185</v>
      </c>
      <c r="BA50" s="59">
        <v>0.46660948824201337</v>
      </c>
      <c r="BB50" s="60">
        <v>0.464344080867791</v>
      </c>
      <c r="BC50" s="58">
        <v>0.70260689864032599</v>
      </c>
      <c r="BD50" s="59">
        <v>0.70933796021726669</v>
      </c>
      <c r="BE50" s="60">
        <v>0.73249393655778194</v>
      </c>
      <c r="BF50" s="38">
        <v>6342909.8444088381</v>
      </c>
      <c r="BG50" s="39">
        <v>6514688.5606936412</v>
      </c>
      <c r="BH50" s="40">
        <v>6537103.2608695654</v>
      </c>
      <c r="BI50" s="58">
        <v>8.5591121971901732E-2</v>
      </c>
      <c r="BJ50" s="59">
        <v>8.647688024197743E-2</v>
      </c>
      <c r="BK50" s="60">
        <v>8.8622811111577937E-2</v>
      </c>
      <c r="BL50" s="58">
        <v>0.17903119217512614</v>
      </c>
      <c r="BM50" s="59">
        <v>0.18637743902207204</v>
      </c>
      <c r="BN50" s="60">
        <v>0.18201875356345965</v>
      </c>
      <c r="BO50" s="58">
        <v>1.6242235789487363E-3</v>
      </c>
      <c r="BP50" s="59">
        <v>1.3782764496464346E-3</v>
      </c>
      <c r="BQ50" s="60">
        <v>1.4259670888110514E-3</v>
      </c>
      <c r="BR50" s="58">
        <v>0.93845705148558567</v>
      </c>
      <c r="BS50" s="59">
        <v>0.9509996294020383</v>
      </c>
      <c r="BT50" s="60">
        <v>0.94245883183792201</v>
      </c>
      <c r="BU50" s="38">
        <v>145779670.5</v>
      </c>
      <c r="BV50" s="39">
        <v>147659790</v>
      </c>
      <c r="BW50" s="40">
        <v>144205559</v>
      </c>
      <c r="BX50" s="58">
        <v>0.21740939629127867</v>
      </c>
      <c r="BY50" s="59">
        <v>0.2290539612577577</v>
      </c>
      <c r="BZ50" s="60">
        <v>0.25875862591450211</v>
      </c>
      <c r="CA50" s="38">
        <v>173822450</v>
      </c>
      <c r="CB50" s="39">
        <v>184086773</v>
      </c>
      <c r="CC50" s="40">
        <v>185127539</v>
      </c>
      <c r="CD50" s="38">
        <v>166090152</v>
      </c>
      <c r="CE50" s="39">
        <v>177320082</v>
      </c>
      <c r="CF50" s="40">
        <v>174219846</v>
      </c>
      <c r="CG50" s="58">
        <v>2.2693086622659302</v>
      </c>
      <c r="CH50" s="59">
        <v>1.9964644662914874</v>
      </c>
      <c r="CI50" s="60">
        <v>1.9847811051219626</v>
      </c>
      <c r="CJ50" s="98">
        <v>2.3657683346676892</v>
      </c>
      <c r="CK50" s="99">
        <v>2.494127696823691</v>
      </c>
      <c r="CL50" s="100">
        <v>2.3509664948549625</v>
      </c>
      <c r="CM50" s="58">
        <v>1.0062775476781023</v>
      </c>
      <c r="CN50" s="59">
        <v>1.0090726197189195</v>
      </c>
      <c r="CO50" s="60">
        <v>1.0149875169960609</v>
      </c>
      <c r="CP50" s="58">
        <v>0.82970494283877771</v>
      </c>
      <c r="CQ50" s="59">
        <v>0.8151783386109358</v>
      </c>
      <c r="CR50" s="60">
        <v>0.81573846597303434</v>
      </c>
      <c r="CS50" s="58">
        <v>0.75841746273350641</v>
      </c>
      <c r="CT50" s="59">
        <v>0.75432892076316072</v>
      </c>
      <c r="CU50" s="60">
        <v>0.75532615989504548</v>
      </c>
      <c r="CV50" s="38">
        <v>868204</v>
      </c>
      <c r="CW50" s="39">
        <v>756339</v>
      </c>
      <c r="CX50" s="40">
        <v>787831</v>
      </c>
      <c r="CY50" s="98">
        <v>1.368656675727808</v>
      </c>
      <c r="CZ50" s="99">
        <v>1.2429629606014196</v>
      </c>
      <c r="DA50" s="100">
        <v>1.214923988377518</v>
      </c>
      <c r="DB50" s="98">
        <v>1.4121155579829061</v>
      </c>
      <c r="DC50" s="99">
        <v>1.7102118148294074</v>
      </c>
      <c r="DD50" s="100">
        <v>1.6399535947171791</v>
      </c>
      <c r="DE50" s="58">
        <v>0.73438434589152257</v>
      </c>
      <c r="DF50" s="59">
        <v>0.73660120755956471</v>
      </c>
      <c r="DG50" s="60">
        <v>0.73175417993960434</v>
      </c>
      <c r="DH50" s="58">
        <v>1.7002973029821164E-2</v>
      </c>
      <c r="DI50" s="59">
        <v>1.3383405493181543E-2</v>
      </c>
      <c r="DJ50" s="60">
        <v>9.7376680389061627E-3</v>
      </c>
    </row>
    <row r="51" spans="1:114" x14ac:dyDescent="0.4">
      <c r="A51" s="56" t="s">
        <v>19</v>
      </c>
      <c r="B51" s="194" t="s">
        <v>142</v>
      </c>
      <c r="C51" s="10" t="s">
        <v>175</v>
      </c>
      <c r="D51" s="65">
        <v>337</v>
      </c>
      <c r="E51" s="66">
        <v>357</v>
      </c>
      <c r="F51" s="67">
        <v>378</v>
      </c>
      <c r="G51" s="65">
        <v>337</v>
      </c>
      <c r="H51" s="66">
        <v>357</v>
      </c>
      <c r="I51" s="67">
        <v>378</v>
      </c>
      <c r="J51" s="65">
        <v>337</v>
      </c>
      <c r="K51" s="66">
        <v>357</v>
      </c>
      <c r="L51" s="67">
        <v>378</v>
      </c>
      <c r="M51" s="68">
        <v>337</v>
      </c>
      <c r="N51" s="69">
        <v>357</v>
      </c>
      <c r="O51" s="70">
        <v>378</v>
      </c>
      <c r="P51" s="65">
        <v>337</v>
      </c>
      <c r="Q51" s="66">
        <v>357</v>
      </c>
      <c r="R51" s="67">
        <v>378</v>
      </c>
      <c r="S51" s="65">
        <v>337</v>
      </c>
      <c r="T51" s="66">
        <v>357</v>
      </c>
      <c r="U51" s="67">
        <v>378</v>
      </c>
      <c r="V51" s="65">
        <v>337</v>
      </c>
      <c r="W51" s="66">
        <v>357</v>
      </c>
      <c r="X51" s="67">
        <v>378</v>
      </c>
      <c r="Y51" s="65">
        <v>337</v>
      </c>
      <c r="Z51" s="66">
        <v>357</v>
      </c>
      <c r="AA51" s="67">
        <v>378</v>
      </c>
      <c r="AB51" s="65">
        <v>337</v>
      </c>
      <c r="AC51" s="66">
        <v>357</v>
      </c>
      <c r="AD51" s="67">
        <v>378</v>
      </c>
      <c r="AE51" s="65">
        <v>337</v>
      </c>
      <c r="AF51" s="66">
        <v>357</v>
      </c>
      <c r="AG51" s="67">
        <v>378</v>
      </c>
      <c r="AH51" s="65">
        <v>337</v>
      </c>
      <c r="AI51" s="66">
        <v>357</v>
      </c>
      <c r="AJ51" s="67">
        <v>378</v>
      </c>
      <c r="AK51" s="65">
        <v>337</v>
      </c>
      <c r="AL51" s="66">
        <v>357</v>
      </c>
      <c r="AM51" s="67">
        <v>378</v>
      </c>
      <c r="AN51" s="65">
        <v>337</v>
      </c>
      <c r="AO51" s="66">
        <v>357</v>
      </c>
      <c r="AP51" s="67">
        <v>378</v>
      </c>
      <c r="AQ51" s="65">
        <v>337</v>
      </c>
      <c r="AR51" s="66">
        <v>357</v>
      </c>
      <c r="AS51" s="67">
        <v>378</v>
      </c>
      <c r="AT51" s="65">
        <v>337</v>
      </c>
      <c r="AU51" s="66">
        <v>357</v>
      </c>
      <c r="AV51" s="67">
        <v>378</v>
      </c>
      <c r="AW51" s="65">
        <v>337</v>
      </c>
      <c r="AX51" s="66">
        <v>357</v>
      </c>
      <c r="AY51" s="67">
        <v>378</v>
      </c>
      <c r="AZ51" s="65">
        <v>337</v>
      </c>
      <c r="BA51" s="66">
        <v>357</v>
      </c>
      <c r="BB51" s="67">
        <v>378</v>
      </c>
      <c r="BC51" s="65">
        <v>337</v>
      </c>
      <c r="BD51" s="66">
        <v>357</v>
      </c>
      <c r="BE51" s="67">
        <v>378</v>
      </c>
      <c r="BF51" s="65">
        <v>337</v>
      </c>
      <c r="BG51" s="66">
        <v>357</v>
      </c>
      <c r="BH51" s="67">
        <v>378</v>
      </c>
      <c r="BI51" s="65">
        <v>337</v>
      </c>
      <c r="BJ51" s="66">
        <v>357</v>
      </c>
      <c r="BK51" s="67">
        <v>378</v>
      </c>
      <c r="BL51" s="65">
        <v>337</v>
      </c>
      <c r="BM51" s="66">
        <v>357</v>
      </c>
      <c r="BN51" s="67">
        <v>378</v>
      </c>
      <c r="BO51" s="65">
        <v>337</v>
      </c>
      <c r="BP51" s="66">
        <v>357</v>
      </c>
      <c r="BQ51" s="67">
        <v>378</v>
      </c>
      <c r="BR51" s="65">
        <v>337</v>
      </c>
      <c r="BS51" s="66">
        <v>357</v>
      </c>
      <c r="BT51" s="67">
        <v>378</v>
      </c>
      <c r="BU51" s="65">
        <v>337</v>
      </c>
      <c r="BV51" s="66">
        <v>357</v>
      </c>
      <c r="BW51" s="67">
        <v>378</v>
      </c>
      <c r="BX51" s="65">
        <v>337</v>
      </c>
      <c r="BY51" s="66">
        <v>357</v>
      </c>
      <c r="BZ51" s="67">
        <v>378</v>
      </c>
      <c r="CA51" s="65">
        <v>337</v>
      </c>
      <c r="CB51" s="66">
        <v>357</v>
      </c>
      <c r="CC51" s="67">
        <v>378</v>
      </c>
      <c r="CD51" s="65">
        <v>337</v>
      </c>
      <c r="CE51" s="66">
        <v>357</v>
      </c>
      <c r="CF51" s="67">
        <v>378</v>
      </c>
      <c r="CG51" s="65">
        <v>337</v>
      </c>
      <c r="CH51" s="66">
        <v>357</v>
      </c>
      <c r="CI51" s="67">
        <v>378</v>
      </c>
      <c r="CJ51" s="65">
        <v>337</v>
      </c>
      <c r="CK51" s="66">
        <v>357</v>
      </c>
      <c r="CL51" s="67">
        <v>378</v>
      </c>
      <c r="CM51" s="65">
        <v>337</v>
      </c>
      <c r="CN51" s="66">
        <v>357</v>
      </c>
      <c r="CO51" s="67">
        <v>378</v>
      </c>
      <c r="CP51" s="65">
        <v>337</v>
      </c>
      <c r="CQ51" s="66">
        <v>357</v>
      </c>
      <c r="CR51" s="67">
        <v>378</v>
      </c>
      <c r="CS51" s="65">
        <v>337</v>
      </c>
      <c r="CT51" s="66">
        <v>357</v>
      </c>
      <c r="CU51" s="67">
        <v>378</v>
      </c>
      <c r="CV51" s="65">
        <v>337</v>
      </c>
      <c r="CW51" s="66">
        <v>357</v>
      </c>
      <c r="CX51" s="67">
        <v>378</v>
      </c>
      <c r="CY51" s="65">
        <v>337</v>
      </c>
      <c r="CZ51" s="66">
        <v>357</v>
      </c>
      <c r="DA51" s="67">
        <v>378</v>
      </c>
      <c r="DB51" s="65">
        <v>337</v>
      </c>
      <c r="DC51" s="66">
        <v>357</v>
      </c>
      <c r="DD51" s="67">
        <v>378</v>
      </c>
      <c r="DE51" s="65">
        <v>337</v>
      </c>
      <c r="DF51" s="66">
        <v>357</v>
      </c>
      <c r="DG51" s="67">
        <v>378</v>
      </c>
      <c r="DH51" s="65">
        <v>337</v>
      </c>
      <c r="DI51" s="66">
        <v>357</v>
      </c>
      <c r="DJ51" s="67">
        <v>378</v>
      </c>
    </row>
    <row r="52" spans="1:114" x14ac:dyDescent="0.4">
      <c r="A52" s="56"/>
      <c r="B52" s="198"/>
      <c r="C52" s="7" t="s">
        <v>86</v>
      </c>
      <c r="D52" s="32">
        <v>2.7882090527565885E-2</v>
      </c>
      <c r="E52" s="33">
        <v>3.0320639511775698E-2</v>
      </c>
      <c r="F52" s="34">
        <v>2.7967276127073133E-2</v>
      </c>
      <c r="G52" s="32">
        <v>2.6679805732949195E-2</v>
      </c>
      <c r="H52" s="33">
        <v>3.0002873346625387E-2</v>
      </c>
      <c r="I52" s="34">
        <v>2.7377475390197168E-2</v>
      </c>
      <c r="J52" s="32">
        <v>0.751867595347122</v>
      </c>
      <c r="K52" s="33">
        <v>0.70674723018162089</v>
      </c>
      <c r="L52" s="34">
        <v>0.62104848720807249</v>
      </c>
      <c r="M52" s="111">
        <v>5.4439011612515555</v>
      </c>
      <c r="N52" s="112">
        <v>5.3286190610249156</v>
      </c>
      <c r="O52" s="113">
        <v>5.432064094133346</v>
      </c>
      <c r="P52" s="98">
        <v>3.4501986869340575</v>
      </c>
      <c r="Q52" s="99">
        <v>3.5468399729013886</v>
      </c>
      <c r="R52" s="100">
        <v>3.5159239848422477</v>
      </c>
      <c r="S52" s="32">
        <v>8.3656963792521646E-2</v>
      </c>
      <c r="T52" s="33">
        <v>8.396741419682005E-2</v>
      </c>
      <c r="U52" s="34">
        <v>8.079336740027919E-2</v>
      </c>
      <c r="V52" s="35">
        <v>17819412.700296737</v>
      </c>
      <c r="W52" s="36">
        <v>19415560.929971989</v>
      </c>
      <c r="X52" s="37">
        <v>16661943.187830688</v>
      </c>
      <c r="Y52" s="32">
        <v>3.3708166850114365</v>
      </c>
      <c r="Z52" s="33">
        <v>3.1444792828169579</v>
      </c>
      <c r="AA52" s="34">
        <v>3.1203058817561411</v>
      </c>
      <c r="AB52" s="32">
        <v>0.84237535228739202</v>
      </c>
      <c r="AC52" s="33">
        <v>0.84615213978744308</v>
      </c>
      <c r="AD52" s="34">
        <v>0.84200876482296683</v>
      </c>
      <c r="AE52" s="35">
        <v>16990886.605341244</v>
      </c>
      <c r="AF52" s="36">
        <v>18907726.535014007</v>
      </c>
      <c r="AG52" s="37">
        <v>17383154.44179894</v>
      </c>
      <c r="AH52" s="35">
        <v>16258234.059347181</v>
      </c>
      <c r="AI52" s="36">
        <v>18709569.904761903</v>
      </c>
      <c r="AJ52" s="37">
        <v>17016561.812169313</v>
      </c>
      <c r="AK52" s="32">
        <v>0.66837609751537996</v>
      </c>
      <c r="AL52" s="33">
        <v>0.66613919227408591</v>
      </c>
      <c r="AM52" s="34">
        <v>0.66845695423774854</v>
      </c>
      <c r="AN52" s="32">
        <v>0.71347000315840936</v>
      </c>
      <c r="AO52" s="33">
        <v>0.71348428282961407</v>
      </c>
      <c r="AP52" s="34">
        <v>0.71492511693765415</v>
      </c>
      <c r="AQ52" s="32">
        <v>0.14587039471468433</v>
      </c>
      <c r="AR52" s="33">
        <v>0.1460966664916927</v>
      </c>
      <c r="AS52" s="34">
        <v>0.14657470351416066</v>
      </c>
      <c r="AT52" s="32">
        <v>9.6880513519642747E-2</v>
      </c>
      <c r="AU52" s="33">
        <v>9.7248833335457502E-2</v>
      </c>
      <c r="AV52" s="34">
        <v>9.7233532541946333E-2</v>
      </c>
      <c r="AW52" s="32">
        <v>8.3300862410678883E-2</v>
      </c>
      <c r="AX52" s="33">
        <v>8.2676043935024368E-2</v>
      </c>
      <c r="AY52" s="34">
        <v>8.0950684360354672E-2</v>
      </c>
      <c r="AZ52" s="32">
        <v>0.41407044062923232</v>
      </c>
      <c r="BA52" s="33">
        <v>0.40983313691459872</v>
      </c>
      <c r="BB52" s="34">
        <v>0.38885766196503008</v>
      </c>
      <c r="BC52" s="32">
        <v>0.63304044496827883</v>
      </c>
      <c r="BD52" s="33">
        <v>0.63631330009124609</v>
      </c>
      <c r="BE52" s="34">
        <v>0.65965922870347382</v>
      </c>
      <c r="BF52" s="35">
        <v>5720976.1453005113</v>
      </c>
      <c r="BG52" s="36">
        <v>5856206.3360677734</v>
      </c>
      <c r="BH52" s="37">
        <v>6011257.5492978301</v>
      </c>
      <c r="BI52" s="32">
        <v>0.2063735294029227</v>
      </c>
      <c r="BJ52" s="33">
        <v>0.20328515404319511</v>
      </c>
      <c r="BK52" s="34">
        <v>0.20506401756626655</v>
      </c>
      <c r="BL52" s="32">
        <v>0.45907788016908679</v>
      </c>
      <c r="BM52" s="33">
        <v>0.45082461327429596</v>
      </c>
      <c r="BN52" s="34">
        <v>0.44225031724660907</v>
      </c>
      <c r="BO52" s="32">
        <v>6.416403003374628E-3</v>
      </c>
      <c r="BP52" s="33">
        <v>5.2177216214947921E-3</v>
      </c>
      <c r="BQ52" s="34">
        <v>5.1377980928152761E-3</v>
      </c>
      <c r="BR52" s="32">
        <v>0.97565226134350702</v>
      </c>
      <c r="BS52" s="33">
        <v>0.97763816105716184</v>
      </c>
      <c r="BT52" s="34">
        <v>0.97720739010933189</v>
      </c>
      <c r="BU52" s="35">
        <v>421940775.35014838</v>
      </c>
      <c r="BV52" s="36">
        <v>434140373.53501403</v>
      </c>
      <c r="BW52" s="37">
        <v>424662903.02645504</v>
      </c>
      <c r="BX52" s="32">
        <v>0.85235182043973701</v>
      </c>
      <c r="BY52" s="33">
        <v>0.79535589024446285</v>
      </c>
      <c r="BZ52" s="34">
        <v>0.68541622248285128</v>
      </c>
      <c r="CA52" s="35">
        <v>279559042.65875369</v>
      </c>
      <c r="CB52" s="36">
        <v>304137465.65546221</v>
      </c>
      <c r="CC52" s="37">
        <v>300159686.62698412</v>
      </c>
      <c r="CD52" s="38">
        <v>273534359.89614242</v>
      </c>
      <c r="CE52" s="39">
        <v>295320223.49019605</v>
      </c>
      <c r="CF52" s="40">
        <v>291309641.2037037</v>
      </c>
      <c r="CG52" s="32">
        <v>2.0662703712806461</v>
      </c>
      <c r="CH52" s="33">
        <v>1.9909412166405194</v>
      </c>
      <c r="CI52" s="34">
        <v>1.9597151227258347</v>
      </c>
      <c r="CJ52" s="98">
        <v>3.7351838596462072</v>
      </c>
      <c r="CK52" s="99">
        <v>3.8428064027080016</v>
      </c>
      <c r="CL52" s="100">
        <v>3.7957602165300814</v>
      </c>
      <c r="CM52" s="32">
        <v>1.064667408617531</v>
      </c>
      <c r="CN52" s="33">
        <v>1.0639332525733309</v>
      </c>
      <c r="CO52" s="34">
        <v>1.061050774840808</v>
      </c>
      <c r="CP52" s="32">
        <v>0.74121517363571587</v>
      </c>
      <c r="CQ52" s="33">
        <v>0.74205938160901286</v>
      </c>
      <c r="CR52" s="34">
        <v>0.73859465391380685</v>
      </c>
      <c r="CS52" s="32">
        <v>0.6421417303238508</v>
      </c>
      <c r="CT52" s="33">
        <v>0.64924401937438148</v>
      </c>
      <c r="CU52" s="34">
        <v>0.64922464444058692</v>
      </c>
      <c r="CV52" s="35">
        <v>-732652.54599406524</v>
      </c>
      <c r="CW52" s="36">
        <v>-198156.63025210085</v>
      </c>
      <c r="CX52" s="37">
        <v>-366592.62962962961</v>
      </c>
      <c r="CY52" s="98">
        <v>1.5549332341611843</v>
      </c>
      <c r="CZ52" s="99">
        <v>1.5797698786455376</v>
      </c>
      <c r="DA52" s="100">
        <v>1.5694627171936844</v>
      </c>
      <c r="DB52" s="98">
        <v>1.8912688146447649</v>
      </c>
      <c r="DC52" s="99">
        <v>2.1270411728637901</v>
      </c>
      <c r="DD52" s="100">
        <v>2.1170320653580719</v>
      </c>
      <c r="DE52" s="32">
        <v>0.70845345919916036</v>
      </c>
      <c r="DF52" s="33">
        <v>0.70782983449349646</v>
      </c>
      <c r="DG52" s="34">
        <v>0.70669290273860152</v>
      </c>
      <c r="DH52" s="32">
        <v>1.1993620060424374E-2</v>
      </c>
      <c r="DI52" s="33">
        <v>1.352885035648288E-2</v>
      </c>
      <c r="DJ52" s="34">
        <v>1.269447386558877E-2</v>
      </c>
    </row>
    <row r="53" spans="1:114" x14ac:dyDescent="0.4">
      <c r="A53" s="56" t="s">
        <v>19</v>
      </c>
      <c r="B53" s="199"/>
      <c r="C53" s="9" t="s">
        <v>87</v>
      </c>
      <c r="D53" s="58">
        <v>3.2826758414335758E-2</v>
      </c>
      <c r="E53" s="59">
        <v>2.8882411409099817E-2</v>
      </c>
      <c r="F53" s="60">
        <v>1.7799254733279368E-2</v>
      </c>
      <c r="G53" s="58">
        <v>3.2586309347078596E-2</v>
      </c>
      <c r="H53" s="59">
        <v>2.9205883349500243E-2</v>
      </c>
      <c r="I53" s="60">
        <v>2.1622761939215768E-2</v>
      </c>
      <c r="J53" s="58">
        <v>6.3999745447920947E-2</v>
      </c>
      <c r="K53" s="59">
        <v>8.2537377006035667E-2</v>
      </c>
      <c r="L53" s="60">
        <v>9.121523098500478E-2</v>
      </c>
      <c r="M53" s="61">
        <v>0.66675073625456571</v>
      </c>
      <c r="N53" s="62">
        <v>0.65499392340255824</v>
      </c>
      <c r="O53" s="63">
        <v>0.64321850530174141</v>
      </c>
      <c r="P53" s="98">
        <v>2.3124254087455136</v>
      </c>
      <c r="Q53" s="99">
        <v>2.3845225203409841</v>
      </c>
      <c r="R53" s="100">
        <v>2.2326450213124698</v>
      </c>
      <c r="S53" s="58">
        <v>7.9326757397170891E-2</v>
      </c>
      <c r="T53" s="59">
        <v>7.6841257770409746E-2</v>
      </c>
      <c r="U53" s="60">
        <v>6.8817484606875146E-2</v>
      </c>
      <c r="V53" s="38">
        <v>6204989</v>
      </c>
      <c r="W53" s="39">
        <v>6742833</v>
      </c>
      <c r="X53" s="40">
        <v>4789754.5</v>
      </c>
      <c r="Y53" s="58">
        <v>3.6663273126822289</v>
      </c>
      <c r="Z53" s="59">
        <v>3.2409420912465228</v>
      </c>
      <c r="AA53" s="60">
        <v>3.3115788846502721</v>
      </c>
      <c r="AB53" s="58">
        <v>0.89373261091909839</v>
      </c>
      <c r="AC53" s="59">
        <v>0.88711119323509791</v>
      </c>
      <c r="AD53" s="60">
        <v>0.88883669683345434</v>
      </c>
      <c r="AE53" s="38">
        <v>6201717</v>
      </c>
      <c r="AF53" s="39">
        <v>6110120</v>
      </c>
      <c r="AG53" s="40">
        <v>4455110</v>
      </c>
      <c r="AH53" s="38">
        <v>6457386</v>
      </c>
      <c r="AI53" s="39">
        <v>6710713</v>
      </c>
      <c r="AJ53" s="40">
        <v>4414688</v>
      </c>
      <c r="AK53" s="58">
        <v>0.69848960745584177</v>
      </c>
      <c r="AL53" s="59">
        <v>0.70250085082534586</v>
      </c>
      <c r="AM53" s="60">
        <v>0.70419881710527377</v>
      </c>
      <c r="AN53" s="58">
        <v>0.73107976288770193</v>
      </c>
      <c r="AO53" s="59">
        <v>0.73663532109751195</v>
      </c>
      <c r="AP53" s="60">
        <v>0.74225287457422651</v>
      </c>
      <c r="AQ53" s="58">
        <v>0.12879035205723391</v>
      </c>
      <c r="AR53" s="59">
        <v>0.12725236830334447</v>
      </c>
      <c r="AS53" s="60">
        <v>0.12829872137724463</v>
      </c>
      <c r="AT53" s="58">
        <v>7.7691094490435514E-2</v>
      </c>
      <c r="AU53" s="59">
        <v>7.988978514212465E-2</v>
      </c>
      <c r="AV53" s="60">
        <v>8.3995336096228473E-2</v>
      </c>
      <c r="AW53" s="58">
        <v>6.9583908105028458E-2</v>
      </c>
      <c r="AX53" s="59">
        <v>6.8537795884794417E-2</v>
      </c>
      <c r="AY53" s="60">
        <v>7.0681027946312397E-2</v>
      </c>
      <c r="AZ53" s="58">
        <v>0.41619412648232196</v>
      </c>
      <c r="BA53" s="59">
        <v>0.41850119444028172</v>
      </c>
      <c r="BB53" s="60">
        <v>0.40632610028134653</v>
      </c>
      <c r="BC53" s="58">
        <v>0.76014777166423442</v>
      </c>
      <c r="BD53" s="59">
        <v>0.7545997572744102</v>
      </c>
      <c r="BE53" s="60">
        <v>0.75936581715271401</v>
      </c>
      <c r="BF53" s="38">
        <v>5301589.7884012545</v>
      </c>
      <c r="BG53" s="39">
        <v>5521664.7258064514</v>
      </c>
      <c r="BH53" s="40">
        <v>5533718.8397503784</v>
      </c>
      <c r="BI53" s="58">
        <v>4.4442896740142963E-2</v>
      </c>
      <c r="BJ53" s="59">
        <v>4.504769302481338E-2</v>
      </c>
      <c r="BK53" s="60">
        <v>4.2132520401242129E-2</v>
      </c>
      <c r="BL53" s="58">
        <v>8.8996512933565891E-2</v>
      </c>
      <c r="BM53" s="59">
        <v>8.821359693733144E-2</v>
      </c>
      <c r="BN53" s="60">
        <v>8.3933490350882947E-2</v>
      </c>
      <c r="BO53" s="58">
        <v>8.9516198901338476E-4</v>
      </c>
      <c r="BP53" s="59">
        <v>1.0070771281805813E-3</v>
      </c>
      <c r="BQ53" s="60">
        <v>8.7982577649413037E-4</v>
      </c>
      <c r="BR53" s="58">
        <v>0.97253937301771209</v>
      </c>
      <c r="BS53" s="59">
        <v>0.98357525096193088</v>
      </c>
      <c r="BT53" s="60">
        <v>0.98451757359700032</v>
      </c>
      <c r="BU53" s="38">
        <v>76265645</v>
      </c>
      <c r="BV53" s="39">
        <v>80335071</v>
      </c>
      <c r="BW53" s="40">
        <v>83720311.5</v>
      </c>
      <c r="BX53" s="58">
        <v>0.1629202021617954</v>
      </c>
      <c r="BY53" s="59">
        <v>0.13770983611848989</v>
      </c>
      <c r="BZ53" s="60">
        <v>0.14626884701983778</v>
      </c>
      <c r="CA53" s="38">
        <v>97716609</v>
      </c>
      <c r="CB53" s="39">
        <v>109763440</v>
      </c>
      <c r="CC53" s="40">
        <v>102192690</v>
      </c>
      <c r="CD53" s="38">
        <v>90933874</v>
      </c>
      <c r="CE53" s="39">
        <v>101884211</v>
      </c>
      <c r="CF53" s="40">
        <v>95972173</v>
      </c>
      <c r="CG53" s="58">
        <v>2.7312462825349018</v>
      </c>
      <c r="CH53" s="59">
        <v>2.2403860565985312</v>
      </c>
      <c r="CI53" s="60">
        <v>2.1376784172192562</v>
      </c>
      <c r="CJ53" s="98">
        <v>2.5747796560317338</v>
      </c>
      <c r="CK53" s="99">
        <v>2.5760774482185629</v>
      </c>
      <c r="CL53" s="100">
        <v>2.4253321088441728</v>
      </c>
      <c r="CM53" s="58">
        <v>0.94830063249127905</v>
      </c>
      <c r="CN53" s="59">
        <v>0.95102619884333284</v>
      </c>
      <c r="CO53" s="60">
        <v>0.95254665900766644</v>
      </c>
      <c r="CP53" s="58">
        <v>0.89658164325406919</v>
      </c>
      <c r="CQ53" s="59">
        <v>0.88179840142995591</v>
      </c>
      <c r="CR53" s="60">
        <v>0.88125343577754311</v>
      </c>
      <c r="CS53" s="58">
        <v>0.85450271832461755</v>
      </c>
      <c r="CT53" s="59">
        <v>0.83879277477271164</v>
      </c>
      <c r="CU53" s="60">
        <v>0.84144743446723613</v>
      </c>
      <c r="CV53" s="38">
        <v>83671</v>
      </c>
      <c r="CW53" s="39">
        <v>101787</v>
      </c>
      <c r="CX53" s="40">
        <v>97978</v>
      </c>
      <c r="CY53" s="98">
        <v>0.90740074443062779</v>
      </c>
      <c r="CZ53" s="99">
        <v>1.2557458184615518</v>
      </c>
      <c r="DA53" s="100">
        <v>1.2740319073643231</v>
      </c>
      <c r="DB53" s="98">
        <v>1.4718043742097715</v>
      </c>
      <c r="DC53" s="99">
        <v>1.7574976036023076</v>
      </c>
      <c r="DD53" s="100">
        <v>1.6915230983819447</v>
      </c>
      <c r="DE53" s="58">
        <v>0.7456004317363607</v>
      </c>
      <c r="DF53" s="59">
        <v>0.74695562767014745</v>
      </c>
      <c r="DG53" s="60">
        <v>0.74336863433073908</v>
      </c>
      <c r="DH53" s="58">
        <v>1.6177888295438425E-2</v>
      </c>
      <c r="DI53" s="59">
        <v>1.4093416448261684E-2</v>
      </c>
      <c r="DJ53" s="60">
        <v>1.0398177555036893E-2</v>
      </c>
    </row>
    <row r="54" spans="1:114" x14ac:dyDescent="0.4">
      <c r="A54" s="56" t="s">
        <v>20</v>
      </c>
      <c r="B54" s="194" t="s">
        <v>143</v>
      </c>
      <c r="C54" s="10" t="s">
        <v>175</v>
      </c>
      <c r="D54" s="65">
        <v>164</v>
      </c>
      <c r="E54" s="66">
        <v>170</v>
      </c>
      <c r="F54" s="67">
        <v>173</v>
      </c>
      <c r="G54" s="65">
        <v>164</v>
      </c>
      <c r="H54" s="66">
        <v>170</v>
      </c>
      <c r="I54" s="67">
        <v>173</v>
      </c>
      <c r="J54" s="65">
        <v>164</v>
      </c>
      <c r="K54" s="66">
        <v>170</v>
      </c>
      <c r="L54" s="67">
        <v>173</v>
      </c>
      <c r="M54" s="68">
        <v>164</v>
      </c>
      <c r="N54" s="69">
        <v>170</v>
      </c>
      <c r="O54" s="70">
        <v>173</v>
      </c>
      <c r="P54" s="65">
        <v>164</v>
      </c>
      <c r="Q54" s="66">
        <v>170</v>
      </c>
      <c r="R54" s="67">
        <v>173</v>
      </c>
      <c r="S54" s="65">
        <v>164</v>
      </c>
      <c r="T54" s="66">
        <v>170</v>
      </c>
      <c r="U54" s="67">
        <v>173</v>
      </c>
      <c r="V54" s="65">
        <v>164</v>
      </c>
      <c r="W54" s="66">
        <v>170</v>
      </c>
      <c r="X54" s="67">
        <v>173</v>
      </c>
      <c r="Y54" s="65">
        <v>164</v>
      </c>
      <c r="Z54" s="66">
        <v>170</v>
      </c>
      <c r="AA54" s="67">
        <v>173</v>
      </c>
      <c r="AB54" s="65">
        <v>164</v>
      </c>
      <c r="AC54" s="66">
        <v>170</v>
      </c>
      <c r="AD54" s="67">
        <v>173</v>
      </c>
      <c r="AE54" s="65">
        <v>164</v>
      </c>
      <c r="AF54" s="66">
        <v>170</v>
      </c>
      <c r="AG54" s="67">
        <v>173</v>
      </c>
      <c r="AH54" s="65">
        <v>164</v>
      </c>
      <c r="AI54" s="66">
        <v>170</v>
      </c>
      <c r="AJ54" s="67">
        <v>173</v>
      </c>
      <c r="AK54" s="65">
        <v>164</v>
      </c>
      <c r="AL54" s="66">
        <v>170</v>
      </c>
      <c r="AM54" s="67">
        <v>173</v>
      </c>
      <c r="AN54" s="65">
        <v>164</v>
      </c>
      <c r="AO54" s="66">
        <v>170</v>
      </c>
      <c r="AP54" s="67">
        <v>173</v>
      </c>
      <c r="AQ54" s="65">
        <v>164</v>
      </c>
      <c r="AR54" s="66">
        <v>170</v>
      </c>
      <c r="AS54" s="67">
        <v>173</v>
      </c>
      <c r="AT54" s="65">
        <v>164</v>
      </c>
      <c r="AU54" s="66">
        <v>170</v>
      </c>
      <c r="AV54" s="67">
        <v>173</v>
      </c>
      <c r="AW54" s="65">
        <v>164</v>
      </c>
      <c r="AX54" s="66">
        <v>170</v>
      </c>
      <c r="AY54" s="67">
        <v>173</v>
      </c>
      <c r="AZ54" s="65">
        <v>164</v>
      </c>
      <c r="BA54" s="66">
        <v>170</v>
      </c>
      <c r="BB54" s="67">
        <v>173</v>
      </c>
      <c r="BC54" s="65">
        <v>164</v>
      </c>
      <c r="BD54" s="66">
        <v>170</v>
      </c>
      <c r="BE54" s="67">
        <v>173</v>
      </c>
      <c r="BF54" s="65">
        <v>164</v>
      </c>
      <c r="BG54" s="66">
        <v>170</v>
      </c>
      <c r="BH54" s="67">
        <v>173</v>
      </c>
      <c r="BI54" s="65">
        <v>164</v>
      </c>
      <c r="BJ54" s="66">
        <v>170</v>
      </c>
      <c r="BK54" s="67">
        <v>173</v>
      </c>
      <c r="BL54" s="65">
        <v>164</v>
      </c>
      <c r="BM54" s="66">
        <v>170</v>
      </c>
      <c r="BN54" s="67">
        <v>173</v>
      </c>
      <c r="BO54" s="65">
        <v>164</v>
      </c>
      <c r="BP54" s="66">
        <v>170</v>
      </c>
      <c r="BQ54" s="67">
        <v>173</v>
      </c>
      <c r="BR54" s="65">
        <v>164</v>
      </c>
      <c r="BS54" s="66">
        <v>170</v>
      </c>
      <c r="BT54" s="67">
        <v>173</v>
      </c>
      <c r="BU54" s="65">
        <v>164</v>
      </c>
      <c r="BV54" s="66">
        <v>170</v>
      </c>
      <c r="BW54" s="67">
        <v>173</v>
      </c>
      <c r="BX54" s="65">
        <v>164</v>
      </c>
      <c r="BY54" s="66">
        <v>170</v>
      </c>
      <c r="BZ54" s="67">
        <v>173</v>
      </c>
      <c r="CA54" s="65">
        <v>164</v>
      </c>
      <c r="CB54" s="66">
        <v>170</v>
      </c>
      <c r="CC54" s="67">
        <v>173</v>
      </c>
      <c r="CD54" s="65">
        <v>164</v>
      </c>
      <c r="CE54" s="66">
        <v>170</v>
      </c>
      <c r="CF54" s="67">
        <v>173</v>
      </c>
      <c r="CG54" s="65">
        <v>164</v>
      </c>
      <c r="CH54" s="66">
        <v>170</v>
      </c>
      <c r="CI54" s="67">
        <v>173</v>
      </c>
      <c r="CJ54" s="65">
        <v>164</v>
      </c>
      <c r="CK54" s="66">
        <v>170</v>
      </c>
      <c r="CL54" s="67">
        <v>173</v>
      </c>
      <c r="CM54" s="65">
        <v>164</v>
      </c>
      <c r="CN54" s="66">
        <v>170</v>
      </c>
      <c r="CO54" s="67">
        <v>173</v>
      </c>
      <c r="CP54" s="65">
        <v>164</v>
      </c>
      <c r="CQ54" s="66">
        <v>170</v>
      </c>
      <c r="CR54" s="67">
        <v>173</v>
      </c>
      <c r="CS54" s="65">
        <v>164</v>
      </c>
      <c r="CT54" s="66">
        <v>170</v>
      </c>
      <c r="CU54" s="67">
        <v>173</v>
      </c>
      <c r="CV54" s="65">
        <v>164</v>
      </c>
      <c r="CW54" s="66">
        <v>170</v>
      </c>
      <c r="CX54" s="67">
        <v>173</v>
      </c>
      <c r="CY54" s="65">
        <v>164</v>
      </c>
      <c r="CZ54" s="66">
        <v>170</v>
      </c>
      <c r="DA54" s="67">
        <v>173</v>
      </c>
      <c r="DB54" s="65">
        <v>164</v>
      </c>
      <c r="DC54" s="66">
        <v>170</v>
      </c>
      <c r="DD54" s="67">
        <v>173</v>
      </c>
      <c r="DE54" s="65">
        <v>164</v>
      </c>
      <c r="DF54" s="66">
        <v>170</v>
      </c>
      <c r="DG54" s="67">
        <v>173</v>
      </c>
      <c r="DH54" s="65">
        <v>164</v>
      </c>
      <c r="DI54" s="66">
        <v>170</v>
      </c>
      <c r="DJ54" s="67">
        <v>173</v>
      </c>
    </row>
    <row r="55" spans="1:114" x14ac:dyDescent="0.4">
      <c r="A55" s="56"/>
      <c r="B55" s="198"/>
      <c r="C55" s="7" t="s">
        <v>86</v>
      </c>
      <c r="D55" s="32">
        <v>3.132382936681645E-2</v>
      </c>
      <c r="E55" s="33">
        <v>2.7346800719216042E-2</v>
      </c>
      <c r="F55" s="34">
        <v>2.8315409694689816E-2</v>
      </c>
      <c r="G55" s="32">
        <v>3.3744331738841234E-2</v>
      </c>
      <c r="H55" s="33">
        <v>2.9950643593395748E-2</v>
      </c>
      <c r="I55" s="34">
        <v>3.050751359274503E-2</v>
      </c>
      <c r="J55" s="32">
        <v>0.43094903729659978</v>
      </c>
      <c r="K55" s="33">
        <v>0.54895836150194743</v>
      </c>
      <c r="L55" s="34">
        <v>0.430114813163333</v>
      </c>
      <c r="M55" s="111">
        <v>3.7979816037352561</v>
      </c>
      <c r="N55" s="112">
        <v>3.9536273557408901</v>
      </c>
      <c r="O55" s="113">
        <v>3.9498196171101516</v>
      </c>
      <c r="P55" s="98">
        <v>3.9428283517582492</v>
      </c>
      <c r="Q55" s="99">
        <v>3.9919840372406332</v>
      </c>
      <c r="R55" s="100">
        <v>3.8414274670121684</v>
      </c>
      <c r="S55" s="32">
        <v>8.1489216113315902E-2</v>
      </c>
      <c r="T55" s="33">
        <v>7.6727177236005001E-2</v>
      </c>
      <c r="U55" s="34">
        <v>7.7732734869535317E-2</v>
      </c>
      <c r="V55" s="35">
        <v>18003254.262195121</v>
      </c>
      <c r="W55" s="36">
        <v>18530759.094117649</v>
      </c>
      <c r="X55" s="37">
        <v>13731485.404624278</v>
      </c>
      <c r="Y55" s="32">
        <v>3.4501182130395787</v>
      </c>
      <c r="Z55" s="33">
        <v>3.1196873132126863</v>
      </c>
      <c r="AA55" s="34">
        <v>3.3310510406108649</v>
      </c>
      <c r="AB55" s="32">
        <v>0.83280707254873176</v>
      </c>
      <c r="AC55" s="33">
        <v>0.83405221450893163</v>
      </c>
      <c r="AD55" s="34">
        <v>0.83349506450874722</v>
      </c>
      <c r="AE55" s="35">
        <v>15876597.579268293</v>
      </c>
      <c r="AF55" s="36">
        <v>13788416.182352941</v>
      </c>
      <c r="AG55" s="37">
        <v>14342123.479768787</v>
      </c>
      <c r="AH55" s="35">
        <v>17103438.06707317</v>
      </c>
      <c r="AI55" s="36">
        <v>15101288.923529413</v>
      </c>
      <c r="AJ55" s="37">
        <v>15452452.630057804</v>
      </c>
      <c r="AK55" s="32">
        <v>0.67621446388208761</v>
      </c>
      <c r="AL55" s="33">
        <v>0.67968967026198468</v>
      </c>
      <c r="AM55" s="34">
        <v>0.67916310092124044</v>
      </c>
      <c r="AN55" s="32">
        <v>0.72098855558469166</v>
      </c>
      <c r="AO55" s="33">
        <v>0.72397458209212606</v>
      </c>
      <c r="AP55" s="34">
        <v>0.72327152880021495</v>
      </c>
      <c r="AQ55" s="32">
        <v>0.14307340956966572</v>
      </c>
      <c r="AR55" s="33">
        <v>0.14199463175274432</v>
      </c>
      <c r="AS55" s="34">
        <v>0.1430013687433721</v>
      </c>
      <c r="AT55" s="32">
        <v>0.10003189208639013</v>
      </c>
      <c r="AU55" s="33">
        <v>9.888022732119077E-2</v>
      </c>
      <c r="AV55" s="34">
        <v>9.8186792249804714E-2</v>
      </c>
      <c r="AW55" s="32">
        <v>7.5226568683803882E-2</v>
      </c>
      <c r="AX55" s="33">
        <v>7.4691733823444975E-2</v>
      </c>
      <c r="AY55" s="34">
        <v>7.4324441380318518E-2</v>
      </c>
      <c r="AZ55" s="32">
        <v>0.43850952334428883</v>
      </c>
      <c r="BA55" s="33">
        <v>0.42320915180482255</v>
      </c>
      <c r="BB55" s="34">
        <v>0.39938588962258148</v>
      </c>
      <c r="BC55" s="32">
        <v>0.68985890415655471</v>
      </c>
      <c r="BD55" s="33">
        <v>0.71216711880079486</v>
      </c>
      <c r="BE55" s="34">
        <v>0.72639277232234045</v>
      </c>
      <c r="BF55" s="35">
        <v>5353072.3103313632</v>
      </c>
      <c r="BG55" s="36">
        <v>5569514.1614408819</v>
      </c>
      <c r="BH55" s="37">
        <v>5617899.2698255321</v>
      </c>
      <c r="BI55" s="32">
        <v>0.14041203219423426</v>
      </c>
      <c r="BJ55" s="33">
        <v>0.14017822799909371</v>
      </c>
      <c r="BK55" s="34">
        <v>0.14415568815294236</v>
      </c>
      <c r="BL55" s="32">
        <v>0.31238962397337411</v>
      </c>
      <c r="BM55" s="33">
        <v>0.30608246048698745</v>
      </c>
      <c r="BN55" s="34">
        <v>0.30960048906813714</v>
      </c>
      <c r="BO55" s="32">
        <v>3.7949126449898932E-3</v>
      </c>
      <c r="BP55" s="33">
        <v>3.4082349061436389E-3</v>
      </c>
      <c r="BQ55" s="34">
        <v>3.2034474401900501E-3</v>
      </c>
      <c r="BR55" s="32">
        <v>0.96689955156537644</v>
      </c>
      <c r="BS55" s="33">
        <v>0.96682226796031046</v>
      </c>
      <c r="BT55" s="34">
        <v>0.96715244196804839</v>
      </c>
      <c r="BU55" s="35">
        <v>362332479.71951222</v>
      </c>
      <c r="BV55" s="36">
        <v>366602576.98235291</v>
      </c>
      <c r="BW55" s="37">
        <v>370663154.72254336</v>
      </c>
      <c r="BX55" s="32">
        <v>0.53921897207749014</v>
      </c>
      <c r="BY55" s="33">
        <v>0.65883213683781727</v>
      </c>
      <c r="BZ55" s="34">
        <v>0.52076620698293863</v>
      </c>
      <c r="CA55" s="35">
        <v>319689125.42073172</v>
      </c>
      <c r="CB55" s="36">
        <v>314605418.24705881</v>
      </c>
      <c r="CC55" s="37">
        <v>304673511.68786126</v>
      </c>
      <c r="CD55" s="38">
        <v>307873388.90853661</v>
      </c>
      <c r="CE55" s="39">
        <v>302173626.4470588</v>
      </c>
      <c r="CF55" s="40">
        <v>291960893.92485547</v>
      </c>
      <c r="CG55" s="32">
        <v>2.3080133951663666</v>
      </c>
      <c r="CH55" s="33">
        <v>2.0971384140569871</v>
      </c>
      <c r="CI55" s="34">
        <v>2.2357830337137732</v>
      </c>
      <c r="CJ55" s="98">
        <v>4.2528494379048212</v>
      </c>
      <c r="CK55" s="99">
        <v>4.2851423566493079</v>
      </c>
      <c r="CL55" s="100">
        <v>4.130621634652238</v>
      </c>
      <c r="CM55" s="32">
        <v>0.96574544991752587</v>
      </c>
      <c r="CN55" s="33">
        <v>0.96758861208269153</v>
      </c>
      <c r="CO55" s="34">
        <v>0.96982369563578497</v>
      </c>
      <c r="CP55" s="32">
        <v>0.80687422620710214</v>
      </c>
      <c r="CQ55" s="33">
        <v>0.79926687156228415</v>
      </c>
      <c r="CR55" s="34">
        <v>0.80213375756288952</v>
      </c>
      <c r="CS55" s="32">
        <v>0.73834431295437408</v>
      </c>
      <c r="CT55" s="33">
        <v>0.73465157438433959</v>
      </c>
      <c r="CU55" s="34">
        <v>0.73919886255871314</v>
      </c>
      <c r="CV55" s="35">
        <v>1226840.487804878</v>
      </c>
      <c r="CW55" s="36">
        <v>1312872.7411764706</v>
      </c>
      <c r="CX55" s="37">
        <v>1110329.1502890172</v>
      </c>
      <c r="CY55" s="98">
        <v>1.4460417831366839</v>
      </c>
      <c r="CZ55" s="99">
        <v>1.4124885797177991</v>
      </c>
      <c r="DA55" s="100">
        <v>1.3642601424776513</v>
      </c>
      <c r="DB55" s="98">
        <v>2.085788032836315</v>
      </c>
      <c r="DC55" s="99">
        <v>2.328207331516353</v>
      </c>
      <c r="DD55" s="100">
        <v>2.1104727879590683</v>
      </c>
      <c r="DE55" s="32">
        <v>0.71465109019764839</v>
      </c>
      <c r="DF55" s="33">
        <v>0.71612925217066614</v>
      </c>
      <c r="DG55" s="34">
        <v>0.71416640198023051</v>
      </c>
      <c r="DH55" s="32">
        <v>1.5167309765995745E-2</v>
      </c>
      <c r="DI55" s="33">
        <v>1.3716657072328758E-2</v>
      </c>
      <c r="DJ55" s="34">
        <v>1.4204860040868746E-2</v>
      </c>
    </row>
    <row r="56" spans="1:114" x14ac:dyDescent="0.4">
      <c r="A56" s="56" t="s">
        <v>20</v>
      </c>
      <c r="B56" s="199"/>
      <c r="C56" s="9" t="s">
        <v>87</v>
      </c>
      <c r="D56" s="58">
        <v>4.3067629339147803E-2</v>
      </c>
      <c r="E56" s="59">
        <v>2.8067257292642485E-2</v>
      </c>
      <c r="F56" s="60">
        <v>2.9034978096120278E-2</v>
      </c>
      <c r="G56" s="58">
        <v>4.9066246454429439E-2</v>
      </c>
      <c r="H56" s="59">
        <v>3.4034031932067395E-2</v>
      </c>
      <c r="I56" s="60">
        <v>2.9973572564766477E-2</v>
      </c>
      <c r="J56" s="58">
        <v>5.1924142140211474E-2</v>
      </c>
      <c r="K56" s="59">
        <v>8.935583232004711E-2</v>
      </c>
      <c r="L56" s="60">
        <v>6.7849658835279505E-2</v>
      </c>
      <c r="M56" s="61">
        <v>0.45690677720481832</v>
      </c>
      <c r="N56" s="62">
        <v>0.50407561880919238</v>
      </c>
      <c r="O56" s="63">
        <v>0.35473114637102277</v>
      </c>
      <c r="P56" s="98">
        <v>2.3371227886896326</v>
      </c>
      <c r="Q56" s="99">
        <v>2.2733010392042083</v>
      </c>
      <c r="R56" s="100">
        <v>2.3677847204958775</v>
      </c>
      <c r="S56" s="58">
        <v>8.8961228197876177E-2</v>
      </c>
      <c r="T56" s="59">
        <v>8.2845286007623864E-2</v>
      </c>
      <c r="U56" s="60">
        <v>8.3465530487922934E-2</v>
      </c>
      <c r="V56" s="38">
        <v>10633356</v>
      </c>
      <c r="W56" s="39">
        <v>8312512</v>
      </c>
      <c r="X56" s="40">
        <v>8141759</v>
      </c>
      <c r="Y56" s="58">
        <v>3.7195129310587336</v>
      </c>
      <c r="Z56" s="59">
        <v>2.7986110967143665</v>
      </c>
      <c r="AA56" s="60">
        <v>2.9486588020296067</v>
      </c>
      <c r="AB56" s="58">
        <v>0.8942057768846331</v>
      </c>
      <c r="AC56" s="59">
        <v>0.89968437864725814</v>
      </c>
      <c r="AD56" s="60">
        <v>0.89918824312380896</v>
      </c>
      <c r="AE56" s="38">
        <v>8921246.5</v>
      </c>
      <c r="AF56" s="39">
        <v>7461525.5</v>
      </c>
      <c r="AG56" s="40">
        <v>7030151</v>
      </c>
      <c r="AH56" s="38">
        <v>10418242.5</v>
      </c>
      <c r="AI56" s="39">
        <v>8162419.5</v>
      </c>
      <c r="AJ56" s="40">
        <v>8554301</v>
      </c>
      <c r="AK56" s="58">
        <v>0.67678626843437573</v>
      </c>
      <c r="AL56" s="59">
        <v>0.69104534536293794</v>
      </c>
      <c r="AM56" s="60">
        <v>0.69567250636598121</v>
      </c>
      <c r="AN56" s="58">
        <v>0.7135692705041996</v>
      </c>
      <c r="AO56" s="59">
        <v>0.7308526332962737</v>
      </c>
      <c r="AP56" s="60">
        <v>0.7285859855757143</v>
      </c>
      <c r="AQ56" s="58">
        <v>0.13586199894156181</v>
      </c>
      <c r="AR56" s="59">
        <v>0.13195668824310255</v>
      </c>
      <c r="AS56" s="60">
        <v>0.13261558974305171</v>
      </c>
      <c r="AT56" s="58">
        <v>8.0640572498273472E-2</v>
      </c>
      <c r="AU56" s="59">
        <v>8.3220380057338256E-2</v>
      </c>
      <c r="AV56" s="60">
        <v>7.8369044710327504E-2</v>
      </c>
      <c r="AW56" s="58">
        <v>7.1765276716312679E-2</v>
      </c>
      <c r="AX56" s="59">
        <v>7.1059536268483006E-2</v>
      </c>
      <c r="AY56" s="60">
        <v>7.2272216987398288E-2</v>
      </c>
      <c r="AZ56" s="58">
        <v>0.47461252121654407</v>
      </c>
      <c r="BA56" s="59">
        <v>0.44940985705399439</v>
      </c>
      <c r="BB56" s="60">
        <v>0.42279915433403803</v>
      </c>
      <c r="BC56" s="58">
        <v>0.76301876003320068</v>
      </c>
      <c r="BD56" s="59">
        <v>0.77377987318389663</v>
      </c>
      <c r="BE56" s="60">
        <v>0.80494040827996571</v>
      </c>
      <c r="BF56" s="38">
        <v>5418511.0523547698</v>
      </c>
      <c r="BG56" s="39">
        <v>5523680.34735208</v>
      </c>
      <c r="BH56" s="40">
        <v>5548253.6237623766</v>
      </c>
      <c r="BI56" s="58">
        <v>2.9668000349420832E-2</v>
      </c>
      <c r="BJ56" s="59">
        <v>3.2793473326011541E-2</v>
      </c>
      <c r="BK56" s="60">
        <v>2.786683019337054E-2</v>
      </c>
      <c r="BL56" s="58">
        <v>6.148032740065526E-2</v>
      </c>
      <c r="BM56" s="59">
        <v>6.8820752632632681E-2</v>
      </c>
      <c r="BN56" s="60">
        <v>5.7962801962974021E-2</v>
      </c>
      <c r="BO56" s="58">
        <v>8.4805016969000677E-4</v>
      </c>
      <c r="BP56" s="59">
        <v>6.8948402486004932E-4</v>
      </c>
      <c r="BQ56" s="60">
        <v>5.7614362818790858E-4</v>
      </c>
      <c r="BR56" s="58">
        <v>0.96372828597734095</v>
      </c>
      <c r="BS56" s="59">
        <v>0.96160634326014127</v>
      </c>
      <c r="BT56" s="60">
        <v>0.95960312906643408</v>
      </c>
      <c r="BU56" s="38">
        <v>103228752</v>
      </c>
      <c r="BV56" s="39">
        <v>101734056.5</v>
      </c>
      <c r="BW56" s="40">
        <v>109111101</v>
      </c>
      <c r="BX56" s="58">
        <v>0.12854788088083532</v>
      </c>
      <c r="BY56" s="59">
        <v>0.17096762325440051</v>
      </c>
      <c r="BZ56" s="60">
        <v>0.12246561034987162</v>
      </c>
      <c r="CA56" s="38">
        <v>150627354</v>
      </c>
      <c r="CB56" s="39">
        <v>146573734</v>
      </c>
      <c r="CC56" s="40">
        <v>132536919</v>
      </c>
      <c r="CD56" s="38">
        <v>149599949.5</v>
      </c>
      <c r="CE56" s="39">
        <v>138834993.5</v>
      </c>
      <c r="CF56" s="40">
        <v>124933896</v>
      </c>
      <c r="CG56" s="58">
        <v>2.3198976838150225</v>
      </c>
      <c r="CH56" s="59">
        <v>1.7811071374874448</v>
      </c>
      <c r="CI56" s="60">
        <v>2.1206273502718749</v>
      </c>
      <c r="CJ56" s="98">
        <v>2.5562296013089831</v>
      </c>
      <c r="CK56" s="99">
        <v>2.4904462248473642</v>
      </c>
      <c r="CL56" s="100">
        <v>2.5977662525821761</v>
      </c>
      <c r="CM56" s="58">
        <v>0.94929061205226395</v>
      </c>
      <c r="CN56" s="59">
        <v>0.95291107337612035</v>
      </c>
      <c r="CO56" s="60">
        <v>0.94483231306948678</v>
      </c>
      <c r="CP56" s="58">
        <v>0.92102667685549355</v>
      </c>
      <c r="CQ56" s="59">
        <v>0.90167608741254079</v>
      </c>
      <c r="CR56" s="60">
        <v>0.90165866757709823</v>
      </c>
      <c r="CS56" s="58">
        <v>0.88100793713949122</v>
      </c>
      <c r="CT56" s="59">
        <v>0.86443831901542123</v>
      </c>
      <c r="CU56" s="60">
        <v>0.87919487859926115</v>
      </c>
      <c r="CV56" s="38">
        <v>208712</v>
      </c>
      <c r="CW56" s="39">
        <v>211444</v>
      </c>
      <c r="CX56" s="40">
        <v>162703</v>
      </c>
      <c r="CY56" s="98">
        <v>1.0143076742246193</v>
      </c>
      <c r="CZ56" s="99">
        <v>1.0123185728306672</v>
      </c>
      <c r="DA56" s="100">
        <v>0.82638424802253996</v>
      </c>
      <c r="DB56" s="98">
        <v>1.5317226523591865</v>
      </c>
      <c r="DC56" s="99">
        <v>1.9134384808748259</v>
      </c>
      <c r="DD56" s="100">
        <v>1.9270879657142836</v>
      </c>
      <c r="DE56" s="58">
        <v>0.74356633042572096</v>
      </c>
      <c r="DF56" s="59">
        <v>0.74247495825398946</v>
      </c>
      <c r="DG56" s="60">
        <v>0.74603446793142725</v>
      </c>
      <c r="DH56" s="58">
        <v>2.2801391760271524E-2</v>
      </c>
      <c r="DI56" s="59">
        <v>1.5904292733693894E-2</v>
      </c>
      <c r="DJ56" s="60">
        <v>1.5473636045454079E-2</v>
      </c>
    </row>
    <row r="57" spans="1:114" x14ac:dyDescent="0.4">
      <c r="A57" s="56" t="s">
        <v>21</v>
      </c>
      <c r="B57" s="194" t="s">
        <v>144</v>
      </c>
      <c r="C57" s="10" t="s">
        <v>175</v>
      </c>
      <c r="D57" s="65">
        <v>250</v>
      </c>
      <c r="E57" s="66">
        <v>261</v>
      </c>
      <c r="F57" s="67">
        <v>268</v>
      </c>
      <c r="G57" s="65">
        <v>250</v>
      </c>
      <c r="H57" s="66">
        <v>261</v>
      </c>
      <c r="I57" s="67">
        <v>268</v>
      </c>
      <c r="J57" s="65">
        <v>250</v>
      </c>
      <c r="K57" s="66">
        <v>261</v>
      </c>
      <c r="L57" s="67">
        <v>268</v>
      </c>
      <c r="M57" s="68">
        <v>250</v>
      </c>
      <c r="N57" s="69">
        <v>261</v>
      </c>
      <c r="O57" s="70">
        <v>268</v>
      </c>
      <c r="P57" s="65">
        <v>250</v>
      </c>
      <c r="Q57" s="66">
        <v>261</v>
      </c>
      <c r="R57" s="67">
        <v>268</v>
      </c>
      <c r="S57" s="65">
        <v>250</v>
      </c>
      <c r="T57" s="66">
        <v>261</v>
      </c>
      <c r="U57" s="67">
        <v>268</v>
      </c>
      <c r="V57" s="65">
        <v>250</v>
      </c>
      <c r="W57" s="66">
        <v>261</v>
      </c>
      <c r="X57" s="67">
        <v>268</v>
      </c>
      <c r="Y57" s="65">
        <v>250</v>
      </c>
      <c r="Z57" s="66">
        <v>261</v>
      </c>
      <c r="AA57" s="67">
        <v>268</v>
      </c>
      <c r="AB57" s="65">
        <v>250</v>
      </c>
      <c r="AC57" s="66">
        <v>261</v>
      </c>
      <c r="AD57" s="67">
        <v>268</v>
      </c>
      <c r="AE57" s="65">
        <v>250</v>
      </c>
      <c r="AF57" s="66">
        <v>261</v>
      </c>
      <c r="AG57" s="67">
        <v>268</v>
      </c>
      <c r="AH57" s="65">
        <v>250</v>
      </c>
      <c r="AI57" s="66">
        <v>261</v>
      </c>
      <c r="AJ57" s="67">
        <v>268</v>
      </c>
      <c r="AK57" s="65">
        <v>250</v>
      </c>
      <c r="AL57" s="66">
        <v>261</v>
      </c>
      <c r="AM57" s="67">
        <v>268</v>
      </c>
      <c r="AN57" s="65">
        <v>250</v>
      </c>
      <c r="AO57" s="66">
        <v>261</v>
      </c>
      <c r="AP57" s="67">
        <v>268</v>
      </c>
      <c r="AQ57" s="65">
        <v>250</v>
      </c>
      <c r="AR57" s="66">
        <v>261</v>
      </c>
      <c r="AS57" s="67">
        <v>268</v>
      </c>
      <c r="AT57" s="65">
        <v>250</v>
      </c>
      <c r="AU57" s="66">
        <v>261</v>
      </c>
      <c r="AV57" s="67">
        <v>268</v>
      </c>
      <c r="AW57" s="65">
        <v>250</v>
      </c>
      <c r="AX57" s="66">
        <v>261</v>
      </c>
      <c r="AY57" s="67">
        <v>268</v>
      </c>
      <c r="AZ57" s="65">
        <v>250</v>
      </c>
      <c r="BA57" s="66">
        <v>261</v>
      </c>
      <c r="BB57" s="67">
        <v>268</v>
      </c>
      <c r="BC57" s="65">
        <v>250</v>
      </c>
      <c r="BD57" s="66">
        <v>261</v>
      </c>
      <c r="BE57" s="67">
        <v>268</v>
      </c>
      <c r="BF57" s="65">
        <v>250</v>
      </c>
      <c r="BG57" s="66">
        <v>261</v>
      </c>
      <c r="BH57" s="67">
        <v>268</v>
      </c>
      <c r="BI57" s="65">
        <v>250</v>
      </c>
      <c r="BJ57" s="66">
        <v>261</v>
      </c>
      <c r="BK57" s="67">
        <v>268</v>
      </c>
      <c r="BL57" s="65">
        <v>250</v>
      </c>
      <c r="BM57" s="66">
        <v>261</v>
      </c>
      <c r="BN57" s="67">
        <v>268</v>
      </c>
      <c r="BO57" s="65">
        <v>250</v>
      </c>
      <c r="BP57" s="66">
        <v>261</v>
      </c>
      <c r="BQ57" s="67">
        <v>268</v>
      </c>
      <c r="BR57" s="65">
        <v>250</v>
      </c>
      <c r="BS57" s="66">
        <v>261</v>
      </c>
      <c r="BT57" s="67">
        <v>268</v>
      </c>
      <c r="BU57" s="65">
        <v>250</v>
      </c>
      <c r="BV57" s="66">
        <v>261</v>
      </c>
      <c r="BW57" s="67">
        <v>268</v>
      </c>
      <c r="BX57" s="65">
        <v>250</v>
      </c>
      <c r="BY57" s="66">
        <v>261</v>
      </c>
      <c r="BZ57" s="67">
        <v>268</v>
      </c>
      <c r="CA57" s="65">
        <v>250</v>
      </c>
      <c r="CB57" s="66">
        <v>261</v>
      </c>
      <c r="CC57" s="67">
        <v>268</v>
      </c>
      <c r="CD57" s="65">
        <v>250</v>
      </c>
      <c r="CE57" s="66">
        <v>261</v>
      </c>
      <c r="CF57" s="67">
        <v>268</v>
      </c>
      <c r="CG57" s="65">
        <v>250</v>
      </c>
      <c r="CH57" s="66">
        <v>261</v>
      </c>
      <c r="CI57" s="67">
        <v>268</v>
      </c>
      <c r="CJ57" s="65">
        <v>250</v>
      </c>
      <c r="CK57" s="66">
        <v>261</v>
      </c>
      <c r="CL57" s="67">
        <v>268</v>
      </c>
      <c r="CM57" s="65">
        <v>250</v>
      </c>
      <c r="CN57" s="66">
        <v>261</v>
      </c>
      <c r="CO57" s="67">
        <v>268</v>
      </c>
      <c r="CP57" s="65">
        <v>250</v>
      </c>
      <c r="CQ57" s="66">
        <v>261</v>
      </c>
      <c r="CR57" s="67">
        <v>268</v>
      </c>
      <c r="CS57" s="65">
        <v>250</v>
      </c>
      <c r="CT57" s="66">
        <v>261</v>
      </c>
      <c r="CU57" s="67">
        <v>268</v>
      </c>
      <c r="CV57" s="65">
        <v>250</v>
      </c>
      <c r="CW57" s="66">
        <v>261</v>
      </c>
      <c r="CX57" s="67">
        <v>268</v>
      </c>
      <c r="CY57" s="65">
        <v>250</v>
      </c>
      <c r="CZ57" s="66">
        <v>261</v>
      </c>
      <c r="DA57" s="67">
        <v>268</v>
      </c>
      <c r="DB57" s="65">
        <v>250</v>
      </c>
      <c r="DC57" s="66">
        <v>261</v>
      </c>
      <c r="DD57" s="67">
        <v>268</v>
      </c>
      <c r="DE57" s="65">
        <v>250</v>
      </c>
      <c r="DF57" s="66">
        <v>261</v>
      </c>
      <c r="DG57" s="67">
        <v>268</v>
      </c>
      <c r="DH57" s="65">
        <v>250</v>
      </c>
      <c r="DI57" s="66">
        <v>261</v>
      </c>
      <c r="DJ57" s="67">
        <v>268</v>
      </c>
    </row>
    <row r="58" spans="1:114" x14ac:dyDescent="0.4">
      <c r="A58" s="56"/>
      <c r="B58" s="198"/>
      <c r="C58" s="7" t="s">
        <v>86</v>
      </c>
      <c r="D58" s="32">
        <v>2.9883703575585403E-2</v>
      </c>
      <c r="E58" s="33">
        <v>3.241500439944852E-2</v>
      </c>
      <c r="F58" s="34">
        <v>2.8465481676198241E-2</v>
      </c>
      <c r="G58" s="32">
        <v>3.0625674784518633E-2</v>
      </c>
      <c r="H58" s="33">
        <v>3.336136890645975E-2</v>
      </c>
      <c r="I58" s="34">
        <v>3.005982018833538E-2</v>
      </c>
      <c r="J58" s="32">
        <v>0.60298790039229011</v>
      </c>
      <c r="K58" s="33">
        <v>0.64001524368837337</v>
      </c>
      <c r="L58" s="34">
        <v>0.85766916565060414</v>
      </c>
      <c r="M58" s="111">
        <v>5.1287932582244791</v>
      </c>
      <c r="N58" s="112">
        <v>4.6051041527958443</v>
      </c>
      <c r="O58" s="113">
        <v>4.6611214009966355</v>
      </c>
      <c r="P58" s="98">
        <v>3.4350054967804544</v>
      </c>
      <c r="Q58" s="99">
        <v>3.3191256167806462</v>
      </c>
      <c r="R58" s="100">
        <v>3.4566070231788468</v>
      </c>
      <c r="S58" s="32">
        <v>8.656050387492803E-2</v>
      </c>
      <c r="T58" s="33">
        <v>9.2230404786574807E-2</v>
      </c>
      <c r="U58" s="34">
        <v>8.8747599310033232E-2</v>
      </c>
      <c r="V58" s="35">
        <v>13653250.300000001</v>
      </c>
      <c r="W58" s="36">
        <v>11371529.628352491</v>
      </c>
      <c r="X58" s="37">
        <v>13143402.287313433</v>
      </c>
      <c r="Y58" s="32">
        <v>3.0768751458983021</v>
      </c>
      <c r="Z58" s="33">
        <v>2.8525176432386368</v>
      </c>
      <c r="AA58" s="34">
        <v>2.4656979791168196</v>
      </c>
      <c r="AB58" s="32">
        <v>0.87307293507172001</v>
      </c>
      <c r="AC58" s="33">
        <v>0.87568541637431441</v>
      </c>
      <c r="AD58" s="34">
        <v>0.87872988022837728</v>
      </c>
      <c r="AE58" s="35">
        <v>11809996.728</v>
      </c>
      <c r="AF58" s="36">
        <v>13641482.260536399</v>
      </c>
      <c r="AG58" s="37">
        <v>12244688.98880597</v>
      </c>
      <c r="AH58" s="35">
        <v>12103222.684</v>
      </c>
      <c r="AI58" s="36">
        <v>14039748.892720306</v>
      </c>
      <c r="AJ58" s="37">
        <v>12930508.376865672</v>
      </c>
      <c r="AK58" s="32">
        <v>0.66487615767907993</v>
      </c>
      <c r="AL58" s="33">
        <v>0.66827377366168073</v>
      </c>
      <c r="AM58" s="34">
        <v>0.66883373017993197</v>
      </c>
      <c r="AN58" s="32">
        <v>0.69998422226755264</v>
      </c>
      <c r="AO58" s="33">
        <v>0.70588450533557212</v>
      </c>
      <c r="AP58" s="34">
        <v>0.70690377118398273</v>
      </c>
      <c r="AQ58" s="32">
        <v>0.14363038609124773</v>
      </c>
      <c r="AR58" s="33">
        <v>0.14015558521591148</v>
      </c>
      <c r="AS58" s="34">
        <v>0.14032075365358901</v>
      </c>
      <c r="AT58" s="32">
        <v>8.9058888675465409E-2</v>
      </c>
      <c r="AU58" s="33">
        <v>8.7545239995667753E-2</v>
      </c>
      <c r="AV58" s="34">
        <v>8.8967184006269809E-2</v>
      </c>
      <c r="AW58" s="32">
        <v>8.2693889265772563E-2</v>
      </c>
      <c r="AX58" s="33">
        <v>8.1952264031754513E-2</v>
      </c>
      <c r="AY58" s="34">
        <v>8.2507513368110783E-2</v>
      </c>
      <c r="AZ58" s="32">
        <v>0.37827653681865286</v>
      </c>
      <c r="BA58" s="33">
        <v>0.36455042991510156</v>
      </c>
      <c r="BB58" s="34">
        <v>0.35251330179500667</v>
      </c>
      <c r="BC58" s="32">
        <v>0.56268435997016841</v>
      </c>
      <c r="BD58" s="33">
        <v>0.57431136833365304</v>
      </c>
      <c r="BE58" s="34">
        <v>0.58842533685034049</v>
      </c>
      <c r="BF58" s="35">
        <v>5435439.1756741451</v>
      </c>
      <c r="BG58" s="36">
        <v>5956774.1049316479</v>
      </c>
      <c r="BH58" s="37">
        <v>6050095.6661314527</v>
      </c>
      <c r="BI58" s="32">
        <v>0.18335009913687206</v>
      </c>
      <c r="BJ58" s="33">
        <v>0.18109380546531881</v>
      </c>
      <c r="BK58" s="34">
        <v>0.17809061231743972</v>
      </c>
      <c r="BL58" s="32">
        <v>0.4473440774666555</v>
      </c>
      <c r="BM58" s="33">
        <v>0.42815092313331693</v>
      </c>
      <c r="BN58" s="34">
        <v>0.41703698370761061</v>
      </c>
      <c r="BO58" s="32">
        <v>5.0187871179298866E-3</v>
      </c>
      <c r="BP58" s="33">
        <v>4.8419636170364301E-3</v>
      </c>
      <c r="BQ58" s="34">
        <v>4.5233277208600736E-3</v>
      </c>
      <c r="BR58" s="32">
        <v>0.97082418932122683</v>
      </c>
      <c r="BS58" s="33">
        <v>0.9708826397536644</v>
      </c>
      <c r="BT58" s="34">
        <v>0.97115424864329969</v>
      </c>
      <c r="BU58" s="35">
        <v>284262733.36799997</v>
      </c>
      <c r="BV58" s="36">
        <v>295247714.26053637</v>
      </c>
      <c r="BW58" s="37">
        <v>302937039.82089549</v>
      </c>
      <c r="BX58" s="32">
        <v>0.65065197979907285</v>
      </c>
      <c r="BY58" s="33">
        <v>0.69069010900529537</v>
      </c>
      <c r="BZ58" s="34">
        <v>0.89523993824307457</v>
      </c>
      <c r="CA58" s="35">
        <v>214776278.32800001</v>
      </c>
      <c r="CB58" s="36">
        <v>221356190.46360153</v>
      </c>
      <c r="CC58" s="37">
        <v>227449889.46268657</v>
      </c>
      <c r="CD58" s="38">
        <v>205543940.252</v>
      </c>
      <c r="CE58" s="39">
        <v>209307284.44061303</v>
      </c>
      <c r="CF58" s="40">
        <v>206781014.75</v>
      </c>
      <c r="CG58" s="32">
        <v>2.0235989755589894</v>
      </c>
      <c r="CH58" s="33">
        <v>1.8793005437410557</v>
      </c>
      <c r="CI58" s="34">
        <v>1.6097722024690053</v>
      </c>
      <c r="CJ58" s="98">
        <v>3.7319939165893254</v>
      </c>
      <c r="CK58" s="99">
        <v>3.6271435492648583</v>
      </c>
      <c r="CL58" s="100">
        <v>3.7625629968647365</v>
      </c>
      <c r="CM58" s="32">
        <v>1.0710073408872247</v>
      </c>
      <c r="CN58" s="33">
        <v>1.0706464338480746</v>
      </c>
      <c r="CO58" s="34">
        <v>1.060553888876496</v>
      </c>
      <c r="CP58" s="32">
        <v>0.76713738237725659</v>
      </c>
      <c r="CQ58" s="33">
        <v>0.76815763551910932</v>
      </c>
      <c r="CR58" s="34">
        <v>0.76524832102613671</v>
      </c>
      <c r="CS58" s="32">
        <v>0.69471468065174613</v>
      </c>
      <c r="CT58" s="33">
        <v>0.69768261374483487</v>
      </c>
      <c r="CU58" s="34">
        <v>0.695922970245201</v>
      </c>
      <c r="CV58" s="35">
        <v>293225.95600000001</v>
      </c>
      <c r="CW58" s="36">
        <v>398266.63218390802</v>
      </c>
      <c r="CX58" s="37">
        <v>685819.38805970154</v>
      </c>
      <c r="CY58" s="98">
        <v>1.3945958074974603</v>
      </c>
      <c r="CZ58" s="99">
        <v>1.3397558127928531</v>
      </c>
      <c r="DA58" s="100">
        <v>1.3504824120492758</v>
      </c>
      <c r="DB58" s="98">
        <v>2.2755720036166234</v>
      </c>
      <c r="DC58" s="99">
        <v>2.1735778349430235</v>
      </c>
      <c r="DD58" s="100">
        <v>2.2369007584662333</v>
      </c>
      <c r="DE58" s="32">
        <v>0.71589222078555037</v>
      </c>
      <c r="DF58" s="33">
        <v>0.72018417090707221</v>
      </c>
      <c r="DG58" s="34">
        <v>0.71728062415501959</v>
      </c>
      <c r="DH58" s="32">
        <v>1.2552352407736181E-2</v>
      </c>
      <c r="DI58" s="33">
        <v>1.4110765443618939E-2</v>
      </c>
      <c r="DJ58" s="34">
        <v>1.2836683537990707E-2</v>
      </c>
    </row>
    <row r="59" spans="1:114" x14ac:dyDescent="0.4">
      <c r="A59" s="56" t="s">
        <v>21</v>
      </c>
      <c r="B59" s="199"/>
      <c r="C59" s="9" t="s">
        <v>87</v>
      </c>
      <c r="D59" s="58">
        <v>4.4392826974430193E-2</v>
      </c>
      <c r="E59" s="59">
        <v>3.0711540927207674E-2</v>
      </c>
      <c r="F59" s="60">
        <v>2.0733502498357627E-2</v>
      </c>
      <c r="G59" s="58">
        <v>5.3361790758262098E-2</v>
      </c>
      <c r="H59" s="59">
        <v>3.2743760958322987E-2</v>
      </c>
      <c r="I59" s="60">
        <v>2.5334393125085869E-2</v>
      </c>
      <c r="J59" s="58">
        <v>4.1352747048508325E-2</v>
      </c>
      <c r="K59" s="59">
        <v>3.5482038115030624E-2</v>
      </c>
      <c r="L59" s="60">
        <v>2.1035884273901347E-2</v>
      </c>
      <c r="M59" s="61">
        <v>0.22529535950390556</v>
      </c>
      <c r="N59" s="62">
        <v>0.36484260829942633</v>
      </c>
      <c r="O59" s="63">
        <v>0.26456771154548953</v>
      </c>
      <c r="P59" s="98">
        <v>2.3333786384179747</v>
      </c>
      <c r="Q59" s="99">
        <v>2.6212279300850629</v>
      </c>
      <c r="R59" s="100">
        <v>2.6998924071327153</v>
      </c>
      <c r="S59" s="58">
        <v>8.8156189500387394E-2</v>
      </c>
      <c r="T59" s="59">
        <v>8.5224239262303977E-2</v>
      </c>
      <c r="U59" s="60">
        <v>7.0316683664934265E-2</v>
      </c>
      <c r="V59" s="38">
        <v>9096529</v>
      </c>
      <c r="W59" s="39">
        <v>6083117</v>
      </c>
      <c r="X59" s="40">
        <v>5538457</v>
      </c>
      <c r="Y59" s="58">
        <v>3.6799678155964961</v>
      </c>
      <c r="Z59" s="59">
        <v>2.8766762547020486</v>
      </c>
      <c r="AA59" s="60">
        <v>2.875015387901275</v>
      </c>
      <c r="AB59" s="58">
        <v>0.89250283258839858</v>
      </c>
      <c r="AC59" s="59">
        <v>0.88790244136482077</v>
      </c>
      <c r="AD59" s="60">
        <v>0.88526157272840855</v>
      </c>
      <c r="AE59" s="38">
        <v>8524702</v>
      </c>
      <c r="AF59" s="39">
        <v>5470108</v>
      </c>
      <c r="AG59" s="40">
        <v>4641352.5</v>
      </c>
      <c r="AH59" s="38">
        <v>9151283</v>
      </c>
      <c r="AI59" s="39">
        <v>6233824</v>
      </c>
      <c r="AJ59" s="40">
        <v>5338807</v>
      </c>
      <c r="AK59" s="58">
        <v>0.70139752542125255</v>
      </c>
      <c r="AL59" s="59">
        <v>0.71381086968983987</v>
      </c>
      <c r="AM59" s="60">
        <v>0.71922432137629277</v>
      </c>
      <c r="AN59" s="58">
        <v>0.72691117898248248</v>
      </c>
      <c r="AO59" s="59">
        <v>0.74364864997962887</v>
      </c>
      <c r="AP59" s="60">
        <v>0.74691316010408415</v>
      </c>
      <c r="AQ59" s="58">
        <v>0.12700648142544518</v>
      </c>
      <c r="AR59" s="59">
        <v>0.12285205339835019</v>
      </c>
      <c r="AS59" s="60">
        <v>0.12202865239287408</v>
      </c>
      <c r="AT59" s="58">
        <v>6.9093315398431859E-2</v>
      </c>
      <c r="AU59" s="59">
        <v>6.7863825040546624E-2</v>
      </c>
      <c r="AV59" s="60">
        <v>7.0110844379978998E-2</v>
      </c>
      <c r="AW59" s="58">
        <v>6.847476459599533E-2</v>
      </c>
      <c r="AX59" s="59">
        <v>6.3027524277127586E-2</v>
      </c>
      <c r="AY59" s="60">
        <v>6.6354730279616636E-2</v>
      </c>
      <c r="AZ59" s="58">
        <v>0.42413152846113622</v>
      </c>
      <c r="BA59" s="59">
        <v>0.43242096172188038</v>
      </c>
      <c r="BB59" s="60">
        <v>0.41457848613617926</v>
      </c>
      <c r="BC59" s="58">
        <v>0.69719554332251232</v>
      </c>
      <c r="BD59" s="59">
        <v>0.73211349217307586</v>
      </c>
      <c r="BE59" s="60">
        <v>0.73727075347876347</v>
      </c>
      <c r="BF59" s="38">
        <v>5380061.9459064323</v>
      </c>
      <c r="BG59" s="39">
        <v>5811262.5</v>
      </c>
      <c r="BH59" s="40">
        <v>5730100.3654793808</v>
      </c>
      <c r="BI59" s="58">
        <v>2.9806011560338526E-2</v>
      </c>
      <c r="BJ59" s="59">
        <v>2.7857232853217038E-2</v>
      </c>
      <c r="BK59" s="60">
        <v>2.5518058921611551E-2</v>
      </c>
      <c r="BL59" s="58">
        <v>6.0697669566474467E-2</v>
      </c>
      <c r="BM59" s="59">
        <v>4.6699624521942949E-2</v>
      </c>
      <c r="BN59" s="60">
        <v>5.741750411953736E-2</v>
      </c>
      <c r="BO59" s="58">
        <v>9.6397176108949871E-5</v>
      </c>
      <c r="BP59" s="59">
        <v>0</v>
      </c>
      <c r="BQ59" s="60">
        <v>8.3412393568222249E-6</v>
      </c>
      <c r="BR59" s="58">
        <v>0.97891902950629328</v>
      </c>
      <c r="BS59" s="59">
        <v>0.97754950304003463</v>
      </c>
      <c r="BT59" s="60">
        <v>0.98094418880980905</v>
      </c>
      <c r="BU59" s="38">
        <v>64272677.5</v>
      </c>
      <c r="BV59" s="39">
        <v>62004682</v>
      </c>
      <c r="BW59" s="40">
        <v>69887020</v>
      </c>
      <c r="BX59" s="58">
        <v>6.9825111863650854E-2</v>
      </c>
      <c r="BY59" s="59">
        <v>6.7672689950566689E-2</v>
      </c>
      <c r="BZ59" s="60">
        <v>4.7480500768920977E-2</v>
      </c>
      <c r="CA59" s="38">
        <v>98430290</v>
      </c>
      <c r="CB59" s="39">
        <v>102183342</v>
      </c>
      <c r="CC59" s="40">
        <v>105970051</v>
      </c>
      <c r="CD59" s="38">
        <v>94395692.5</v>
      </c>
      <c r="CE59" s="39">
        <v>101263934</v>
      </c>
      <c r="CF59" s="40">
        <v>102015804.5</v>
      </c>
      <c r="CG59" s="58">
        <v>2.6612223188693633</v>
      </c>
      <c r="CH59" s="59">
        <v>2.2079428064589148</v>
      </c>
      <c r="CI59" s="60">
        <v>2.1135288758495454</v>
      </c>
      <c r="CJ59" s="98">
        <v>2.6095149973629814</v>
      </c>
      <c r="CK59" s="99">
        <v>2.8064481988628431</v>
      </c>
      <c r="CL59" s="100">
        <v>2.8808545959341756</v>
      </c>
      <c r="CM59" s="58">
        <v>0.95866637732961746</v>
      </c>
      <c r="CN59" s="59">
        <v>0.96459608237541805</v>
      </c>
      <c r="CO59" s="60">
        <v>0.95517337127674584</v>
      </c>
      <c r="CP59" s="58">
        <v>0.88200090258810904</v>
      </c>
      <c r="CQ59" s="59">
        <v>0.87036643675276026</v>
      </c>
      <c r="CR59" s="60">
        <v>0.86182112816028078</v>
      </c>
      <c r="CS59" s="58">
        <v>0.84429634150093258</v>
      </c>
      <c r="CT59" s="59">
        <v>0.82582355453484868</v>
      </c>
      <c r="CU59" s="60">
        <v>0.82780434586092122</v>
      </c>
      <c r="CV59" s="38">
        <v>372616</v>
      </c>
      <c r="CW59" s="39">
        <v>291513</v>
      </c>
      <c r="CX59" s="40">
        <v>367344</v>
      </c>
      <c r="CY59" s="98">
        <v>0.59038833431531912</v>
      </c>
      <c r="CZ59" s="99">
        <v>0.61833519555185001</v>
      </c>
      <c r="DA59" s="100">
        <v>0.7166340266030895</v>
      </c>
      <c r="DB59" s="98">
        <v>1.8035848314968275</v>
      </c>
      <c r="DC59" s="99">
        <v>2.0646628393024034</v>
      </c>
      <c r="DD59" s="100">
        <v>1.9072126463595382</v>
      </c>
      <c r="DE59" s="58">
        <v>0.76653605575667472</v>
      </c>
      <c r="DF59" s="59">
        <v>0.77129304524991404</v>
      </c>
      <c r="DG59" s="60">
        <v>0.76555512004545712</v>
      </c>
      <c r="DH59" s="58">
        <v>2.5590743325974889E-2</v>
      </c>
      <c r="DI59" s="59">
        <v>1.6255829700332309E-2</v>
      </c>
      <c r="DJ59" s="60">
        <v>1.2951891368679053E-2</v>
      </c>
    </row>
    <row r="60" spans="1:114" x14ac:dyDescent="0.4">
      <c r="A60" s="56" t="s">
        <v>22</v>
      </c>
      <c r="B60" s="194" t="s">
        <v>145</v>
      </c>
      <c r="C60" s="10" t="s">
        <v>175</v>
      </c>
      <c r="D60" s="65">
        <v>162</v>
      </c>
      <c r="E60" s="66">
        <v>170</v>
      </c>
      <c r="F60" s="67">
        <v>179</v>
      </c>
      <c r="G60" s="65">
        <v>162</v>
      </c>
      <c r="H60" s="66">
        <v>170</v>
      </c>
      <c r="I60" s="67">
        <v>179</v>
      </c>
      <c r="J60" s="65">
        <v>162</v>
      </c>
      <c r="K60" s="66">
        <v>170</v>
      </c>
      <c r="L60" s="67">
        <v>179</v>
      </c>
      <c r="M60" s="68">
        <v>162</v>
      </c>
      <c r="N60" s="69">
        <v>170</v>
      </c>
      <c r="O60" s="70">
        <v>179</v>
      </c>
      <c r="P60" s="65">
        <v>162</v>
      </c>
      <c r="Q60" s="66">
        <v>170</v>
      </c>
      <c r="R60" s="67">
        <v>179</v>
      </c>
      <c r="S60" s="65">
        <v>162</v>
      </c>
      <c r="T60" s="66">
        <v>170</v>
      </c>
      <c r="U60" s="67">
        <v>179</v>
      </c>
      <c r="V60" s="65">
        <v>162</v>
      </c>
      <c r="W60" s="66">
        <v>170</v>
      </c>
      <c r="X60" s="67">
        <v>179</v>
      </c>
      <c r="Y60" s="65">
        <v>162</v>
      </c>
      <c r="Z60" s="66">
        <v>170</v>
      </c>
      <c r="AA60" s="67">
        <v>179</v>
      </c>
      <c r="AB60" s="65">
        <v>162</v>
      </c>
      <c r="AC60" s="66">
        <v>170</v>
      </c>
      <c r="AD60" s="67">
        <v>179</v>
      </c>
      <c r="AE60" s="65">
        <v>162</v>
      </c>
      <c r="AF60" s="66">
        <v>170</v>
      </c>
      <c r="AG60" s="67">
        <v>179</v>
      </c>
      <c r="AH60" s="65">
        <v>162</v>
      </c>
      <c r="AI60" s="66">
        <v>170</v>
      </c>
      <c r="AJ60" s="67">
        <v>179</v>
      </c>
      <c r="AK60" s="65">
        <v>162</v>
      </c>
      <c r="AL60" s="66">
        <v>170</v>
      </c>
      <c r="AM60" s="67">
        <v>179</v>
      </c>
      <c r="AN60" s="65">
        <v>162</v>
      </c>
      <c r="AO60" s="66">
        <v>170</v>
      </c>
      <c r="AP60" s="67">
        <v>179</v>
      </c>
      <c r="AQ60" s="65">
        <v>162</v>
      </c>
      <c r="AR60" s="66">
        <v>170</v>
      </c>
      <c r="AS60" s="67">
        <v>179</v>
      </c>
      <c r="AT60" s="65">
        <v>162</v>
      </c>
      <c r="AU60" s="66">
        <v>170</v>
      </c>
      <c r="AV60" s="67">
        <v>179</v>
      </c>
      <c r="AW60" s="65">
        <v>162</v>
      </c>
      <c r="AX60" s="66">
        <v>170</v>
      </c>
      <c r="AY60" s="67">
        <v>179</v>
      </c>
      <c r="AZ60" s="65">
        <v>162</v>
      </c>
      <c r="BA60" s="66">
        <v>170</v>
      </c>
      <c r="BB60" s="67">
        <v>179</v>
      </c>
      <c r="BC60" s="65">
        <v>162</v>
      </c>
      <c r="BD60" s="66">
        <v>170</v>
      </c>
      <c r="BE60" s="67">
        <v>179</v>
      </c>
      <c r="BF60" s="65">
        <v>162</v>
      </c>
      <c r="BG60" s="66">
        <v>170</v>
      </c>
      <c r="BH60" s="67">
        <v>179</v>
      </c>
      <c r="BI60" s="65">
        <v>162</v>
      </c>
      <c r="BJ60" s="66">
        <v>170</v>
      </c>
      <c r="BK60" s="67">
        <v>179</v>
      </c>
      <c r="BL60" s="65">
        <v>162</v>
      </c>
      <c r="BM60" s="66">
        <v>170</v>
      </c>
      <c r="BN60" s="67">
        <v>179</v>
      </c>
      <c r="BO60" s="65">
        <v>162</v>
      </c>
      <c r="BP60" s="66">
        <v>170</v>
      </c>
      <c r="BQ60" s="67">
        <v>179</v>
      </c>
      <c r="BR60" s="65">
        <v>162</v>
      </c>
      <c r="BS60" s="66">
        <v>170</v>
      </c>
      <c r="BT60" s="67">
        <v>179</v>
      </c>
      <c r="BU60" s="65">
        <v>162</v>
      </c>
      <c r="BV60" s="66">
        <v>170</v>
      </c>
      <c r="BW60" s="67">
        <v>179</v>
      </c>
      <c r="BX60" s="65">
        <v>162</v>
      </c>
      <c r="BY60" s="66">
        <v>170</v>
      </c>
      <c r="BZ60" s="67">
        <v>179</v>
      </c>
      <c r="CA60" s="65">
        <v>162</v>
      </c>
      <c r="CB60" s="66">
        <v>170</v>
      </c>
      <c r="CC60" s="67">
        <v>179</v>
      </c>
      <c r="CD60" s="65">
        <v>162</v>
      </c>
      <c r="CE60" s="66">
        <v>170</v>
      </c>
      <c r="CF60" s="67">
        <v>179</v>
      </c>
      <c r="CG60" s="65">
        <v>162</v>
      </c>
      <c r="CH60" s="66">
        <v>170</v>
      </c>
      <c r="CI60" s="67">
        <v>179</v>
      </c>
      <c r="CJ60" s="65">
        <v>162</v>
      </c>
      <c r="CK60" s="66">
        <v>170</v>
      </c>
      <c r="CL60" s="67">
        <v>179</v>
      </c>
      <c r="CM60" s="65">
        <v>162</v>
      </c>
      <c r="CN60" s="66">
        <v>170</v>
      </c>
      <c r="CO60" s="67">
        <v>179</v>
      </c>
      <c r="CP60" s="65">
        <v>162</v>
      </c>
      <c r="CQ60" s="66">
        <v>170</v>
      </c>
      <c r="CR60" s="67">
        <v>179</v>
      </c>
      <c r="CS60" s="65">
        <v>162</v>
      </c>
      <c r="CT60" s="66">
        <v>170</v>
      </c>
      <c r="CU60" s="67">
        <v>179</v>
      </c>
      <c r="CV60" s="65">
        <v>162</v>
      </c>
      <c r="CW60" s="66">
        <v>170</v>
      </c>
      <c r="CX60" s="67">
        <v>179</v>
      </c>
      <c r="CY60" s="65">
        <v>162</v>
      </c>
      <c r="CZ60" s="66">
        <v>170</v>
      </c>
      <c r="DA60" s="67">
        <v>179</v>
      </c>
      <c r="DB60" s="65">
        <v>162</v>
      </c>
      <c r="DC60" s="66">
        <v>170</v>
      </c>
      <c r="DD60" s="67">
        <v>179</v>
      </c>
      <c r="DE60" s="65">
        <v>162</v>
      </c>
      <c r="DF60" s="66">
        <v>170</v>
      </c>
      <c r="DG60" s="67">
        <v>179</v>
      </c>
      <c r="DH60" s="65">
        <v>162</v>
      </c>
      <c r="DI60" s="66">
        <v>170</v>
      </c>
      <c r="DJ60" s="67">
        <v>179</v>
      </c>
    </row>
    <row r="61" spans="1:114" x14ac:dyDescent="0.4">
      <c r="A61" s="56"/>
      <c r="B61" s="198"/>
      <c r="C61" s="7" t="s">
        <v>86</v>
      </c>
      <c r="D61" s="32">
        <v>4.1119879389964482E-2</v>
      </c>
      <c r="E61" s="33">
        <v>4.0599467878584337E-2</v>
      </c>
      <c r="F61" s="34">
        <v>3.7950983802885183E-2</v>
      </c>
      <c r="G61" s="32">
        <v>4.476144371676153E-2</v>
      </c>
      <c r="H61" s="33">
        <v>4.3528606735581135E-2</v>
      </c>
      <c r="I61" s="34">
        <v>4.208851015914495E-2</v>
      </c>
      <c r="J61" s="32">
        <v>0.52614711736855235</v>
      </c>
      <c r="K61" s="33">
        <v>0.73245615903816785</v>
      </c>
      <c r="L61" s="34">
        <v>0.4484289933229908</v>
      </c>
      <c r="M61" s="111">
        <v>3.9235018202509484</v>
      </c>
      <c r="N61" s="112">
        <v>3.7940500012728622</v>
      </c>
      <c r="O61" s="113">
        <v>3.4720648720732705</v>
      </c>
      <c r="P61" s="98">
        <v>3.9132139520690155</v>
      </c>
      <c r="Q61" s="99">
        <v>3.8610719279647676</v>
      </c>
      <c r="R61" s="100">
        <v>3.8950095571846353</v>
      </c>
      <c r="S61" s="32">
        <v>0.10921217770286462</v>
      </c>
      <c r="T61" s="33">
        <v>0.10346751619931303</v>
      </c>
      <c r="U61" s="34">
        <v>0.10322531483697707</v>
      </c>
      <c r="V61" s="35">
        <v>2889295.7469135802</v>
      </c>
      <c r="W61" s="36">
        <v>17583907.94117647</v>
      </c>
      <c r="X61" s="37">
        <v>17336053.69273743</v>
      </c>
      <c r="Y61" s="32">
        <v>3.1459040742809568</v>
      </c>
      <c r="Z61" s="33">
        <v>2.6691617003719812</v>
      </c>
      <c r="AA61" s="34">
        <v>3.2086566838629005</v>
      </c>
      <c r="AB61" s="32">
        <v>0.84748825471134137</v>
      </c>
      <c r="AC61" s="33">
        <v>0.85441162672777426</v>
      </c>
      <c r="AD61" s="34">
        <v>0.84567683315122044</v>
      </c>
      <c r="AE61" s="35">
        <v>17712435.370370369</v>
      </c>
      <c r="AF61" s="36">
        <v>17167437.282352943</v>
      </c>
      <c r="AG61" s="37">
        <v>16183649.798882682</v>
      </c>
      <c r="AH61" s="35">
        <v>19281043.395061728</v>
      </c>
      <c r="AI61" s="36">
        <v>18406020.205882352</v>
      </c>
      <c r="AJ61" s="37">
        <v>17948038.251396649</v>
      </c>
      <c r="AK61" s="32">
        <v>0.644616705105309</v>
      </c>
      <c r="AL61" s="33">
        <v>0.65460024038712694</v>
      </c>
      <c r="AM61" s="34">
        <v>0.65701158774449508</v>
      </c>
      <c r="AN61" s="32">
        <v>0.68513808001463861</v>
      </c>
      <c r="AO61" s="33">
        <v>0.69558856456551688</v>
      </c>
      <c r="AP61" s="34">
        <v>0.69778695872366436</v>
      </c>
      <c r="AQ61" s="32">
        <v>0.13436675614305155</v>
      </c>
      <c r="AR61" s="33">
        <v>0.13149723578419245</v>
      </c>
      <c r="AS61" s="34">
        <v>0.12943726526435428</v>
      </c>
      <c r="AT61" s="32">
        <v>9.7606615912815511E-2</v>
      </c>
      <c r="AU61" s="33">
        <v>9.3440074270494999E-2</v>
      </c>
      <c r="AV61" s="34">
        <v>9.2572794874319311E-2</v>
      </c>
      <c r="AW61" s="32">
        <v>8.065567678591426E-2</v>
      </c>
      <c r="AX61" s="33">
        <v>7.8428627617923949E-2</v>
      </c>
      <c r="AY61" s="34">
        <v>7.7996951167440542E-2</v>
      </c>
      <c r="AZ61" s="32">
        <v>0.31665029113686366</v>
      </c>
      <c r="BA61" s="33">
        <v>0.3247417819179077</v>
      </c>
      <c r="BB61" s="34">
        <v>0.32081539589908464</v>
      </c>
      <c r="BC61" s="32">
        <v>0.66197847023149359</v>
      </c>
      <c r="BD61" s="33">
        <v>0.68126007455234217</v>
      </c>
      <c r="BE61" s="34">
        <v>0.69950327110261545</v>
      </c>
      <c r="BF61" s="35">
        <v>5984121.6600502469</v>
      </c>
      <c r="BG61" s="36">
        <v>6190531.7765496373</v>
      </c>
      <c r="BH61" s="37">
        <v>6016129.3101049792</v>
      </c>
      <c r="BI61" s="32">
        <v>0.18393716037839469</v>
      </c>
      <c r="BJ61" s="33">
        <v>0.17150388459156174</v>
      </c>
      <c r="BK61" s="34">
        <v>0.16124615277650092</v>
      </c>
      <c r="BL61" s="32">
        <v>0.43274978846201628</v>
      </c>
      <c r="BM61" s="33">
        <v>0.39670108776666885</v>
      </c>
      <c r="BN61" s="34">
        <v>0.36204611715490098</v>
      </c>
      <c r="BO61" s="32">
        <v>4.3856154475074563E-3</v>
      </c>
      <c r="BP61" s="33">
        <v>3.9123319990013528E-3</v>
      </c>
      <c r="BQ61" s="34">
        <v>3.4986831071503067E-3</v>
      </c>
      <c r="BR61" s="32">
        <v>0.98051533321441631</v>
      </c>
      <c r="BS61" s="33">
        <v>0.98048351751927365</v>
      </c>
      <c r="BT61" s="34">
        <v>0.98147706284742742</v>
      </c>
      <c r="BU61" s="35">
        <v>321059470.9074074</v>
      </c>
      <c r="BV61" s="36">
        <v>300593291.57647061</v>
      </c>
      <c r="BW61" s="37">
        <v>311490559.21229053</v>
      </c>
      <c r="BX61" s="32">
        <v>0.53104000191238521</v>
      </c>
      <c r="BY61" s="33">
        <v>0.74327560856955666</v>
      </c>
      <c r="BZ61" s="34">
        <v>0.45742681710333694</v>
      </c>
      <c r="CA61" s="35">
        <v>256862808.44444445</v>
      </c>
      <c r="CB61" s="36">
        <v>256287193.87058824</v>
      </c>
      <c r="CC61" s="37">
        <v>256477709.73743016</v>
      </c>
      <c r="CD61" s="38">
        <v>243339160.54938272</v>
      </c>
      <c r="CE61" s="39">
        <v>244491864.2352941</v>
      </c>
      <c r="CF61" s="40">
        <v>247559886.84916201</v>
      </c>
      <c r="CG61" s="32">
        <v>2.0879029845618629</v>
      </c>
      <c r="CH61" s="33">
        <v>1.724400987746703</v>
      </c>
      <c r="CI61" s="34">
        <v>2.2120870042223348</v>
      </c>
      <c r="CJ61" s="98">
        <v>4.3497809129939773</v>
      </c>
      <c r="CK61" s="99">
        <v>4.2617262033015253</v>
      </c>
      <c r="CL61" s="100">
        <v>4.2996721353297511</v>
      </c>
      <c r="CM61" s="32">
        <v>1.0414769098390999</v>
      </c>
      <c r="CN61" s="33">
        <v>1.0376597921118367</v>
      </c>
      <c r="CO61" s="34">
        <v>1.013371600568729</v>
      </c>
      <c r="CP61" s="32">
        <v>0.75964901116616412</v>
      </c>
      <c r="CQ61" s="33">
        <v>0.75620663755189743</v>
      </c>
      <c r="CR61" s="34">
        <v>0.77988360243793409</v>
      </c>
      <c r="CS61" s="32">
        <v>0.69839191143125467</v>
      </c>
      <c r="CT61" s="33">
        <v>0.6951859418730657</v>
      </c>
      <c r="CU61" s="34">
        <v>0.72409702977120638</v>
      </c>
      <c r="CV61" s="35">
        <v>1568608.024691358</v>
      </c>
      <c r="CW61" s="36">
        <v>1238582.9235294117</v>
      </c>
      <c r="CX61" s="37">
        <v>1764388.4525139665</v>
      </c>
      <c r="CY61" s="98">
        <v>1.3601006820459427</v>
      </c>
      <c r="CZ61" s="99">
        <v>1.28804289750199</v>
      </c>
      <c r="DA61" s="100">
        <v>1.3597767543102373</v>
      </c>
      <c r="DB61" s="98">
        <v>2.0390366296921911</v>
      </c>
      <c r="DC61" s="99">
        <v>2.2179230518910553</v>
      </c>
      <c r="DD61" s="100">
        <v>2.2564820957553549</v>
      </c>
      <c r="DE61" s="32">
        <v>0.71290208598622828</v>
      </c>
      <c r="DF61" s="33">
        <v>0.72207329052117686</v>
      </c>
      <c r="DG61" s="34">
        <v>0.72502282318438693</v>
      </c>
      <c r="DH61" s="32">
        <v>1.9025527154985806E-2</v>
      </c>
      <c r="DI61" s="33">
        <v>1.8818514433722778E-2</v>
      </c>
      <c r="DJ61" s="34">
        <v>1.8745154326163246E-2</v>
      </c>
    </row>
    <row r="62" spans="1:114" x14ac:dyDescent="0.4">
      <c r="A62" s="56" t="s">
        <v>22</v>
      </c>
      <c r="B62" s="199"/>
      <c r="C62" s="9" t="s">
        <v>87</v>
      </c>
      <c r="D62" s="58">
        <v>3.6990344256167075E-2</v>
      </c>
      <c r="E62" s="59">
        <v>4.0801412816638481E-2</v>
      </c>
      <c r="F62" s="60">
        <v>3.8297645727032183E-2</v>
      </c>
      <c r="G62" s="58">
        <v>4.0877619859013732E-2</v>
      </c>
      <c r="H62" s="59">
        <v>4.4653933575637302E-2</v>
      </c>
      <c r="I62" s="60">
        <v>4.2041945455041134E-2</v>
      </c>
      <c r="J62" s="58">
        <v>0.10141742160261438</v>
      </c>
      <c r="K62" s="59">
        <v>0.14081008973930409</v>
      </c>
      <c r="L62" s="60">
        <v>0.12205271431024728</v>
      </c>
      <c r="M62" s="61">
        <v>0.65990687247739355</v>
      </c>
      <c r="N62" s="62">
        <v>0.85918554898186006</v>
      </c>
      <c r="O62" s="63">
        <v>0.86579083075421792</v>
      </c>
      <c r="P62" s="98">
        <v>2.5164328299670138</v>
      </c>
      <c r="Q62" s="99">
        <v>2.4970889355568371</v>
      </c>
      <c r="R62" s="100">
        <v>2.5675357586624035</v>
      </c>
      <c r="S62" s="58">
        <v>9.7841770739008835E-2</v>
      </c>
      <c r="T62" s="59">
        <v>9.6638373966591945E-2</v>
      </c>
      <c r="U62" s="60">
        <v>9.259006747004403E-2</v>
      </c>
      <c r="V62" s="38">
        <v>7128572.5</v>
      </c>
      <c r="W62" s="39">
        <v>9439254</v>
      </c>
      <c r="X62" s="40">
        <v>8643714</v>
      </c>
      <c r="Y62" s="58">
        <v>4.4333630233020145</v>
      </c>
      <c r="Z62" s="59">
        <v>3.2535627209774618</v>
      </c>
      <c r="AA62" s="60">
        <v>3.0727359586565464</v>
      </c>
      <c r="AB62" s="58">
        <v>0.87863786515247821</v>
      </c>
      <c r="AC62" s="59">
        <v>0.88335059058416632</v>
      </c>
      <c r="AD62" s="60">
        <v>0.88449644750082701</v>
      </c>
      <c r="AE62" s="38">
        <v>8011028.5</v>
      </c>
      <c r="AF62" s="39">
        <v>7725977.5</v>
      </c>
      <c r="AG62" s="40">
        <v>7658630</v>
      </c>
      <c r="AH62" s="38">
        <v>8883951.5</v>
      </c>
      <c r="AI62" s="39">
        <v>9849787.5</v>
      </c>
      <c r="AJ62" s="40">
        <v>9021302</v>
      </c>
      <c r="AK62" s="58">
        <v>0.69187097587467394</v>
      </c>
      <c r="AL62" s="59">
        <v>0.70083141198783916</v>
      </c>
      <c r="AM62" s="60">
        <v>0.68888203543224091</v>
      </c>
      <c r="AN62" s="58">
        <v>0.71916465803616791</v>
      </c>
      <c r="AO62" s="59">
        <v>0.72250429531328286</v>
      </c>
      <c r="AP62" s="60">
        <v>0.72205330869583939</v>
      </c>
      <c r="AQ62" s="58">
        <v>0.13130050012703764</v>
      </c>
      <c r="AR62" s="59">
        <v>0.12747605200916201</v>
      </c>
      <c r="AS62" s="60">
        <v>0.12482800697281785</v>
      </c>
      <c r="AT62" s="58">
        <v>7.7799970464835499E-2</v>
      </c>
      <c r="AU62" s="59">
        <v>7.2416861949056971E-2</v>
      </c>
      <c r="AV62" s="60">
        <v>7.3147083249327213E-2</v>
      </c>
      <c r="AW62" s="58">
        <v>7.0189373347794931E-2</v>
      </c>
      <c r="AX62" s="59">
        <v>6.8996759210006114E-2</v>
      </c>
      <c r="AY62" s="60">
        <v>7.1492862833333046E-2</v>
      </c>
      <c r="AZ62" s="58">
        <v>0.35739284546978034</v>
      </c>
      <c r="BA62" s="59">
        <v>0.37036958669726217</v>
      </c>
      <c r="BB62" s="60">
        <v>0.36006728741625527</v>
      </c>
      <c r="BC62" s="58">
        <v>0.78122015167468151</v>
      </c>
      <c r="BD62" s="59">
        <v>0.80222845336093529</v>
      </c>
      <c r="BE62" s="60">
        <v>0.78818740050478686</v>
      </c>
      <c r="BF62" s="38">
        <v>5661078.601907827</v>
      </c>
      <c r="BG62" s="39">
        <v>5914255.5780674275</v>
      </c>
      <c r="BH62" s="40">
        <v>6007223.9532111455</v>
      </c>
      <c r="BI62" s="58">
        <v>4.43604978994349E-2</v>
      </c>
      <c r="BJ62" s="59">
        <v>4.3489596881719585E-2</v>
      </c>
      <c r="BK62" s="60">
        <v>5.3625251872010719E-2</v>
      </c>
      <c r="BL62" s="58">
        <v>8.412438313956444E-2</v>
      </c>
      <c r="BM62" s="59">
        <v>9.4599386308416439E-2</v>
      </c>
      <c r="BN62" s="60">
        <v>9.8004058491696397E-2</v>
      </c>
      <c r="BO62" s="58">
        <v>8.7326611632882443E-4</v>
      </c>
      <c r="BP62" s="59">
        <v>8.6473409041284792E-4</v>
      </c>
      <c r="BQ62" s="60">
        <v>6.9629183610951369E-4</v>
      </c>
      <c r="BR62" s="58">
        <v>0.97709633426068065</v>
      </c>
      <c r="BS62" s="59">
        <v>0.98125183750430389</v>
      </c>
      <c r="BT62" s="60">
        <v>0.98189493376003234</v>
      </c>
      <c r="BU62" s="38">
        <v>89004598</v>
      </c>
      <c r="BV62" s="39">
        <v>87292109</v>
      </c>
      <c r="BW62" s="40">
        <v>95695338</v>
      </c>
      <c r="BX62" s="58">
        <v>0.10438302705395691</v>
      </c>
      <c r="BY62" s="59">
        <v>0.14405848059307141</v>
      </c>
      <c r="BZ62" s="60">
        <v>0.12600000942434081</v>
      </c>
      <c r="CA62" s="38">
        <v>101079357.5</v>
      </c>
      <c r="CB62" s="39">
        <v>107616668.5</v>
      </c>
      <c r="CC62" s="40">
        <v>114947960</v>
      </c>
      <c r="CD62" s="38">
        <v>101079357.5</v>
      </c>
      <c r="CE62" s="39">
        <v>107616668.5</v>
      </c>
      <c r="CF62" s="40">
        <v>114947960</v>
      </c>
      <c r="CG62" s="58">
        <v>2.8201808858811743</v>
      </c>
      <c r="CH62" s="59">
        <v>2.2054742401341185</v>
      </c>
      <c r="CI62" s="60">
        <v>2.0719904094781127</v>
      </c>
      <c r="CJ62" s="98">
        <v>2.7476879534267238</v>
      </c>
      <c r="CK62" s="99">
        <v>2.8374157610841677</v>
      </c>
      <c r="CL62" s="100">
        <v>2.769021514574098</v>
      </c>
      <c r="CM62" s="58">
        <v>0.9442782405373582</v>
      </c>
      <c r="CN62" s="59">
        <v>0.95491497496112265</v>
      </c>
      <c r="CO62" s="60">
        <v>0.94818508115164912</v>
      </c>
      <c r="CP62" s="58">
        <v>0.88442501422726238</v>
      </c>
      <c r="CQ62" s="59">
        <v>0.87092592960204707</v>
      </c>
      <c r="CR62" s="60">
        <v>0.86210804256461715</v>
      </c>
      <c r="CS62" s="58">
        <v>0.83733504440243101</v>
      </c>
      <c r="CT62" s="59">
        <v>0.8258267760070449</v>
      </c>
      <c r="CU62" s="60">
        <v>0.81172616615424464</v>
      </c>
      <c r="CV62" s="38">
        <v>622637.5</v>
      </c>
      <c r="CW62" s="39">
        <v>762315.5</v>
      </c>
      <c r="CX62" s="40">
        <v>1006878</v>
      </c>
      <c r="CY62" s="98">
        <v>0.70372169352125713</v>
      </c>
      <c r="CZ62" s="99">
        <v>0.6068417784451634</v>
      </c>
      <c r="DA62" s="100">
        <v>0.69670883794715721</v>
      </c>
      <c r="DB62" s="98">
        <v>1.4329370385909479</v>
      </c>
      <c r="DC62" s="99">
        <v>1.8388834241889769</v>
      </c>
      <c r="DD62" s="100">
        <v>1.8248325568749386</v>
      </c>
      <c r="DE62" s="58">
        <v>0.75188957259871292</v>
      </c>
      <c r="DF62" s="59">
        <v>0.76088856473455535</v>
      </c>
      <c r="DG62" s="60">
        <v>0.76127918442337417</v>
      </c>
      <c r="DH62" s="58">
        <v>2.1034568969774174E-2</v>
      </c>
      <c r="DI62" s="59">
        <v>2.0355743321668097E-2</v>
      </c>
      <c r="DJ62" s="60">
        <v>1.8997969691246112E-2</v>
      </c>
    </row>
    <row r="63" spans="1:114" x14ac:dyDescent="0.4">
      <c r="A63" s="56" t="s">
        <v>23</v>
      </c>
      <c r="B63" s="194" t="s">
        <v>146</v>
      </c>
      <c r="C63" s="10" t="s">
        <v>175</v>
      </c>
      <c r="D63" s="65">
        <v>189</v>
      </c>
      <c r="E63" s="66">
        <v>188</v>
      </c>
      <c r="F63" s="67">
        <v>189</v>
      </c>
      <c r="G63" s="65">
        <v>189</v>
      </c>
      <c r="H63" s="66">
        <v>188</v>
      </c>
      <c r="I63" s="67">
        <v>189</v>
      </c>
      <c r="J63" s="65">
        <v>189</v>
      </c>
      <c r="K63" s="66">
        <v>188</v>
      </c>
      <c r="L63" s="67">
        <v>189</v>
      </c>
      <c r="M63" s="68">
        <v>189</v>
      </c>
      <c r="N63" s="69">
        <v>188</v>
      </c>
      <c r="O63" s="70">
        <v>189</v>
      </c>
      <c r="P63" s="65">
        <v>189</v>
      </c>
      <c r="Q63" s="66">
        <v>188</v>
      </c>
      <c r="R63" s="67">
        <v>189</v>
      </c>
      <c r="S63" s="65">
        <v>189</v>
      </c>
      <c r="T63" s="66">
        <v>188</v>
      </c>
      <c r="U63" s="67">
        <v>189</v>
      </c>
      <c r="V63" s="65">
        <v>189</v>
      </c>
      <c r="W63" s="66">
        <v>188</v>
      </c>
      <c r="X63" s="67">
        <v>189</v>
      </c>
      <c r="Y63" s="65">
        <v>189</v>
      </c>
      <c r="Z63" s="66">
        <v>188</v>
      </c>
      <c r="AA63" s="67">
        <v>189</v>
      </c>
      <c r="AB63" s="65">
        <v>189</v>
      </c>
      <c r="AC63" s="66">
        <v>188</v>
      </c>
      <c r="AD63" s="67">
        <v>189</v>
      </c>
      <c r="AE63" s="65">
        <v>189</v>
      </c>
      <c r="AF63" s="66">
        <v>188</v>
      </c>
      <c r="AG63" s="67">
        <v>189</v>
      </c>
      <c r="AH63" s="65">
        <v>189</v>
      </c>
      <c r="AI63" s="66">
        <v>188</v>
      </c>
      <c r="AJ63" s="67">
        <v>189</v>
      </c>
      <c r="AK63" s="65">
        <v>189</v>
      </c>
      <c r="AL63" s="66">
        <v>188</v>
      </c>
      <c r="AM63" s="67">
        <v>189</v>
      </c>
      <c r="AN63" s="65">
        <v>189</v>
      </c>
      <c r="AO63" s="66">
        <v>188</v>
      </c>
      <c r="AP63" s="67">
        <v>189</v>
      </c>
      <c r="AQ63" s="65">
        <v>189</v>
      </c>
      <c r="AR63" s="66">
        <v>188</v>
      </c>
      <c r="AS63" s="67">
        <v>189</v>
      </c>
      <c r="AT63" s="65">
        <v>189</v>
      </c>
      <c r="AU63" s="66">
        <v>188</v>
      </c>
      <c r="AV63" s="67">
        <v>189</v>
      </c>
      <c r="AW63" s="65">
        <v>189</v>
      </c>
      <c r="AX63" s="66">
        <v>188</v>
      </c>
      <c r="AY63" s="67">
        <v>189</v>
      </c>
      <c r="AZ63" s="65">
        <v>189</v>
      </c>
      <c r="BA63" s="66">
        <v>188</v>
      </c>
      <c r="BB63" s="67">
        <v>189</v>
      </c>
      <c r="BC63" s="65">
        <v>189</v>
      </c>
      <c r="BD63" s="66">
        <v>188</v>
      </c>
      <c r="BE63" s="67">
        <v>189</v>
      </c>
      <c r="BF63" s="65">
        <v>189</v>
      </c>
      <c r="BG63" s="66">
        <v>188</v>
      </c>
      <c r="BH63" s="67">
        <v>189</v>
      </c>
      <c r="BI63" s="65">
        <v>189</v>
      </c>
      <c r="BJ63" s="66">
        <v>188</v>
      </c>
      <c r="BK63" s="67">
        <v>189</v>
      </c>
      <c r="BL63" s="65">
        <v>189</v>
      </c>
      <c r="BM63" s="66">
        <v>188</v>
      </c>
      <c r="BN63" s="67">
        <v>189</v>
      </c>
      <c r="BO63" s="65">
        <v>189</v>
      </c>
      <c r="BP63" s="66">
        <v>188</v>
      </c>
      <c r="BQ63" s="67">
        <v>189</v>
      </c>
      <c r="BR63" s="65">
        <v>189</v>
      </c>
      <c r="BS63" s="66">
        <v>188</v>
      </c>
      <c r="BT63" s="67">
        <v>189</v>
      </c>
      <c r="BU63" s="65">
        <v>189</v>
      </c>
      <c r="BV63" s="66">
        <v>188</v>
      </c>
      <c r="BW63" s="67">
        <v>189</v>
      </c>
      <c r="BX63" s="65">
        <v>189</v>
      </c>
      <c r="BY63" s="66">
        <v>188</v>
      </c>
      <c r="BZ63" s="67">
        <v>189</v>
      </c>
      <c r="CA63" s="65">
        <v>189</v>
      </c>
      <c r="CB63" s="66">
        <v>188</v>
      </c>
      <c r="CC63" s="67">
        <v>189</v>
      </c>
      <c r="CD63" s="65">
        <v>189</v>
      </c>
      <c r="CE63" s="66">
        <v>188</v>
      </c>
      <c r="CF63" s="67">
        <v>189</v>
      </c>
      <c r="CG63" s="65">
        <v>189</v>
      </c>
      <c r="CH63" s="66">
        <v>188</v>
      </c>
      <c r="CI63" s="67">
        <v>189</v>
      </c>
      <c r="CJ63" s="65">
        <v>189</v>
      </c>
      <c r="CK63" s="66">
        <v>188</v>
      </c>
      <c r="CL63" s="67">
        <v>189</v>
      </c>
      <c r="CM63" s="65">
        <v>189</v>
      </c>
      <c r="CN63" s="66">
        <v>188</v>
      </c>
      <c r="CO63" s="67">
        <v>189</v>
      </c>
      <c r="CP63" s="65">
        <v>189</v>
      </c>
      <c r="CQ63" s="66">
        <v>188</v>
      </c>
      <c r="CR63" s="67">
        <v>189</v>
      </c>
      <c r="CS63" s="65">
        <v>189</v>
      </c>
      <c r="CT63" s="66">
        <v>188</v>
      </c>
      <c r="CU63" s="67">
        <v>189</v>
      </c>
      <c r="CV63" s="65">
        <v>189</v>
      </c>
      <c r="CW63" s="66">
        <v>188</v>
      </c>
      <c r="CX63" s="67">
        <v>189</v>
      </c>
      <c r="CY63" s="65">
        <v>189</v>
      </c>
      <c r="CZ63" s="66">
        <v>188</v>
      </c>
      <c r="DA63" s="67">
        <v>189</v>
      </c>
      <c r="DB63" s="65">
        <v>189</v>
      </c>
      <c r="DC63" s="66">
        <v>188</v>
      </c>
      <c r="DD63" s="67">
        <v>189</v>
      </c>
      <c r="DE63" s="65">
        <v>189</v>
      </c>
      <c r="DF63" s="66">
        <v>188</v>
      </c>
      <c r="DG63" s="67">
        <v>189</v>
      </c>
      <c r="DH63" s="65">
        <v>189</v>
      </c>
      <c r="DI63" s="66">
        <v>188</v>
      </c>
      <c r="DJ63" s="67">
        <v>189</v>
      </c>
    </row>
    <row r="64" spans="1:114" x14ac:dyDescent="0.4">
      <c r="A64" s="56"/>
      <c r="B64" s="198"/>
      <c r="C64" s="7" t="s">
        <v>86</v>
      </c>
      <c r="D64" s="32">
        <v>3.0531434563982433E-2</v>
      </c>
      <c r="E64" s="33">
        <v>3.6847126660314339E-2</v>
      </c>
      <c r="F64" s="34">
        <v>2.4549085783450008E-2</v>
      </c>
      <c r="G64" s="32">
        <v>3.1567237983531733E-2</v>
      </c>
      <c r="H64" s="33">
        <v>3.8139725164720181E-2</v>
      </c>
      <c r="I64" s="34">
        <v>2.7420164916109616E-2</v>
      </c>
      <c r="J64" s="32">
        <v>0.53736561078358536</v>
      </c>
      <c r="K64" s="33">
        <v>0.2812398390545956</v>
      </c>
      <c r="L64" s="34">
        <v>0.50932767644125343</v>
      </c>
      <c r="M64" s="111">
        <v>4.830628115597964</v>
      </c>
      <c r="N64" s="112">
        <v>4.5791104394860556</v>
      </c>
      <c r="O64" s="113">
        <v>4.5213516621706464</v>
      </c>
      <c r="P64" s="98">
        <v>3.4067527086435438</v>
      </c>
      <c r="Q64" s="99">
        <v>3.1382025876598836</v>
      </c>
      <c r="R64" s="100">
        <v>3.153254498781493</v>
      </c>
      <c r="S64" s="32">
        <v>8.1837588920325041E-2</v>
      </c>
      <c r="T64" s="33">
        <v>8.7369692828398515E-2</v>
      </c>
      <c r="U64" s="34">
        <v>8.1240212359762434E-2</v>
      </c>
      <c r="V64" s="35">
        <v>9927752.597883597</v>
      </c>
      <c r="W64" s="36">
        <v>13750381.888297873</v>
      </c>
      <c r="X64" s="37">
        <v>6831410.8994708993</v>
      </c>
      <c r="Y64" s="32">
        <v>4.2400227351128619</v>
      </c>
      <c r="Z64" s="33">
        <v>3.0772884001977081</v>
      </c>
      <c r="AA64" s="34">
        <v>3.5170574755386173</v>
      </c>
      <c r="AB64" s="32">
        <v>0.8414649414876042</v>
      </c>
      <c r="AC64" s="33">
        <v>0.83981738457743682</v>
      </c>
      <c r="AD64" s="34">
        <v>0.8340604630830265</v>
      </c>
      <c r="AE64" s="35">
        <v>9738570.3597883601</v>
      </c>
      <c r="AF64" s="36">
        <v>12347380.914893618</v>
      </c>
      <c r="AG64" s="37">
        <v>8045288.6402116399</v>
      </c>
      <c r="AH64" s="35">
        <v>10068959.174603175</v>
      </c>
      <c r="AI64" s="36">
        <v>12780527.473404255</v>
      </c>
      <c r="AJ64" s="37">
        <v>8986205.9735449739</v>
      </c>
      <c r="AK64" s="32">
        <v>0.66519807462824343</v>
      </c>
      <c r="AL64" s="33">
        <v>0.66419643403038098</v>
      </c>
      <c r="AM64" s="34">
        <v>0.67468336044818755</v>
      </c>
      <c r="AN64" s="32">
        <v>0.7134165861216385</v>
      </c>
      <c r="AO64" s="33">
        <v>0.71218193292195098</v>
      </c>
      <c r="AP64" s="34">
        <v>0.72230374500572769</v>
      </c>
      <c r="AQ64" s="32">
        <v>0.13852887610038167</v>
      </c>
      <c r="AR64" s="33">
        <v>0.13649362148173494</v>
      </c>
      <c r="AS64" s="34">
        <v>0.13600790987727499</v>
      </c>
      <c r="AT64" s="32">
        <v>0.10145651187414191</v>
      </c>
      <c r="AU64" s="33">
        <v>9.9737275205413492E-2</v>
      </c>
      <c r="AV64" s="34">
        <v>0.10087770202715675</v>
      </c>
      <c r="AW64" s="32">
        <v>7.2990272064589426E-2</v>
      </c>
      <c r="AX64" s="33">
        <v>7.1641983178024018E-2</v>
      </c>
      <c r="AY64" s="34">
        <v>7.1982759034949176E-2</v>
      </c>
      <c r="AZ64" s="32">
        <v>0.36125162239951958</v>
      </c>
      <c r="BA64" s="33">
        <v>0.36381878844109272</v>
      </c>
      <c r="BB64" s="34">
        <v>0.35060472960630162</v>
      </c>
      <c r="BC64" s="32">
        <v>0.65505709466019224</v>
      </c>
      <c r="BD64" s="33">
        <v>0.65119844450673758</v>
      </c>
      <c r="BE64" s="34">
        <v>0.68902833098538507</v>
      </c>
      <c r="BF64" s="35">
        <v>5565650.14357947</v>
      </c>
      <c r="BG64" s="36">
        <v>5893319.9075903026</v>
      </c>
      <c r="BH64" s="37">
        <v>5992703.5589501318</v>
      </c>
      <c r="BI64" s="32">
        <v>0.17549845609934736</v>
      </c>
      <c r="BJ64" s="33">
        <v>0.17598454612291084</v>
      </c>
      <c r="BK64" s="34">
        <v>0.17369780241003749</v>
      </c>
      <c r="BL64" s="32">
        <v>0.39883573270272832</v>
      </c>
      <c r="BM64" s="33">
        <v>0.40326409935306712</v>
      </c>
      <c r="BN64" s="34">
        <v>0.37087963090898091</v>
      </c>
      <c r="BO64" s="32">
        <v>5.3596235437898569E-3</v>
      </c>
      <c r="BP64" s="33">
        <v>5.0099629352050772E-3</v>
      </c>
      <c r="BQ64" s="34">
        <v>4.9206315442687099E-3</v>
      </c>
      <c r="BR64" s="32">
        <v>0.98146583142010735</v>
      </c>
      <c r="BS64" s="33">
        <v>0.97980130953631728</v>
      </c>
      <c r="BT64" s="34">
        <v>0.98345453797717697</v>
      </c>
      <c r="BU64" s="35">
        <v>207607515.52910054</v>
      </c>
      <c r="BV64" s="36">
        <v>219569156.63297874</v>
      </c>
      <c r="BW64" s="37">
        <v>206328703.03174603</v>
      </c>
      <c r="BX64" s="32">
        <v>0.5702249745762622</v>
      </c>
      <c r="BY64" s="33">
        <v>0.44305206162923</v>
      </c>
      <c r="BZ64" s="34">
        <v>0.53152223343925553</v>
      </c>
      <c r="CA64" s="35">
        <v>149129883.80423281</v>
      </c>
      <c r="CB64" s="36">
        <v>151390521.64893618</v>
      </c>
      <c r="CC64" s="37">
        <v>141194909.05820104</v>
      </c>
      <c r="CD64" s="38">
        <v>146727011.08465609</v>
      </c>
      <c r="CE64" s="39">
        <v>148990369.88829789</v>
      </c>
      <c r="CF64" s="40">
        <v>139771080.61375663</v>
      </c>
      <c r="CG64" s="32">
        <v>2.5554389304841987</v>
      </c>
      <c r="CH64" s="33">
        <v>1.5895196241082881</v>
      </c>
      <c r="CI64" s="34">
        <v>1.9851208272952652</v>
      </c>
      <c r="CJ64" s="98">
        <v>3.6777607233472636</v>
      </c>
      <c r="CK64" s="99">
        <v>3.4114456406006219</v>
      </c>
      <c r="CL64" s="100">
        <v>3.3990957628684013</v>
      </c>
      <c r="CM64" s="32">
        <v>1.0396939368092997</v>
      </c>
      <c r="CN64" s="33">
        <v>1.0399039700622965</v>
      </c>
      <c r="CO64" s="34">
        <v>1.0297903836268227</v>
      </c>
      <c r="CP64" s="32">
        <v>0.76246255239426786</v>
      </c>
      <c r="CQ64" s="33">
        <v>0.74915913660360856</v>
      </c>
      <c r="CR64" s="34">
        <v>0.75934121029105817</v>
      </c>
      <c r="CS64" s="32">
        <v>0.69513836681042751</v>
      </c>
      <c r="CT64" s="33">
        <v>0.6817253006800057</v>
      </c>
      <c r="CU64" s="34">
        <v>0.69440055181181737</v>
      </c>
      <c r="CV64" s="35">
        <v>330388.81481481483</v>
      </c>
      <c r="CW64" s="36">
        <v>433146.55851063831</v>
      </c>
      <c r="CX64" s="37">
        <v>940917.33333333337</v>
      </c>
      <c r="CY64" s="98">
        <v>1.4216357046083978</v>
      </c>
      <c r="CZ64" s="99">
        <v>1.4895279725191231</v>
      </c>
      <c r="DA64" s="100">
        <v>1.4624040584993487</v>
      </c>
      <c r="DB64" s="98">
        <v>1.9162643834356001</v>
      </c>
      <c r="DC64" s="99">
        <v>2.6179300671901871</v>
      </c>
      <c r="DD64" s="100">
        <v>2.3684409088851766</v>
      </c>
      <c r="DE64" s="32">
        <v>0.71338094192564705</v>
      </c>
      <c r="DF64" s="33">
        <v>0.71818323579433019</v>
      </c>
      <c r="DG64" s="34">
        <v>0.71634880124171907</v>
      </c>
      <c r="DH64" s="32">
        <v>1.3890434269488406E-2</v>
      </c>
      <c r="DI64" s="33">
        <v>1.664418487322207E-2</v>
      </c>
      <c r="DJ64" s="34">
        <v>1.2841962703575691E-2</v>
      </c>
    </row>
    <row r="65" spans="1:114" x14ac:dyDescent="0.4">
      <c r="A65" s="56" t="s">
        <v>23</v>
      </c>
      <c r="B65" s="199"/>
      <c r="C65" s="9" t="s">
        <v>87</v>
      </c>
      <c r="D65" s="58">
        <v>2.6906739012776681E-2</v>
      </c>
      <c r="E65" s="59">
        <v>3.2179349166684842E-2</v>
      </c>
      <c r="F65" s="60">
        <v>1.5683464101265299E-2</v>
      </c>
      <c r="G65" s="58">
        <v>2.6685145687755749E-2</v>
      </c>
      <c r="H65" s="59">
        <v>3.475048738111533E-2</v>
      </c>
      <c r="I65" s="60">
        <v>1.9342879404693605E-2</v>
      </c>
      <c r="J65" s="58">
        <v>0.20131643034236346</v>
      </c>
      <c r="K65" s="59">
        <v>0.1721095935085597</v>
      </c>
      <c r="L65" s="60">
        <v>0.17223216238633618</v>
      </c>
      <c r="M65" s="61">
        <v>1.2576738742456961</v>
      </c>
      <c r="N65" s="62">
        <v>1.1204599690123691</v>
      </c>
      <c r="O65" s="63">
        <v>1.1035418268687753</v>
      </c>
      <c r="P65" s="98">
        <v>2.280457375757321</v>
      </c>
      <c r="Q65" s="99">
        <v>2.1177258740681837</v>
      </c>
      <c r="R65" s="100">
        <v>2.1373822615186668</v>
      </c>
      <c r="S65" s="58">
        <v>7.1543379438529911E-2</v>
      </c>
      <c r="T65" s="59">
        <v>7.2765488033991549E-2</v>
      </c>
      <c r="U65" s="60">
        <v>6.2683585082100091E-2</v>
      </c>
      <c r="V65" s="38">
        <v>4308203</v>
      </c>
      <c r="W65" s="39">
        <v>6786207</v>
      </c>
      <c r="X65" s="40">
        <v>3542439</v>
      </c>
      <c r="Y65" s="58">
        <v>4.6613293067016643</v>
      </c>
      <c r="Z65" s="59">
        <v>3.6098130687987644</v>
      </c>
      <c r="AA65" s="60">
        <v>3.5537756477035005</v>
      </c>
      <c r="AB65" s="58">
        <v>0.87705066797670284</v>
      </c>
      <c r="AC65" s="59">
        <v>0.87631048306004589</v>
      </c>
      <c r="AD65" s="60">
        <v>0.87259874544737759</v>
      </c>
      <c r="AE65" s="38">
        <v>4106735</v>
      </c>
      <c r="AF65" s="39">
        <v>6309076</v>
      </c>
      <c r="AG65" s="40">
        <v>3889431</v>
      </c>
      <c r="AH65" s="38">
        <v>5391898</v>
      </c>
      <c r="AI65" s="39">
        <v>6466921.5</v>
      </c>
      <c r="AJ65" s="40">
        <v>3439223</v>
      </c>
      <c r="AK65" s="58">
        <v>0.69470687068455217</v>
      </c>
      <c r="AL65" s="59">
        <v>0.687251098969758</v>
      </c>
      <c r="AM65" s="60">
        <v>0.70356300854010678</v>
      </c>
      <c r="AN65" s="58">
        <v>0.73633188038198916</v>
      </c>
      <c r="AO65" s="59">
        <v>0.732310012420469</v>
      </c>
      <c r="AP65" s="60">
        <v>0.73323437741212882</v>
      </c>
      <c r="AQ65" s="58">
        <v>0.12533044332977339</v>
      </c>
      <c r="AR65" s="59">
        <v>0.12242923937718793</v>
      </c>
      <c r="AS65" s="60">
        <v>0.12217382008586897</v>
      </c>
      <c r="AT65" s="58">
        <v>7.8851666291848199E-2</v>
      </c>
      <c r="AU65" s="59">
        <v>8.2034540018204316E-2</v>
      </c>
      <c r="AV65" s="60">
        <v>8.2243143592077614E-2</v>
      </c>
      <c r="AW65" s="58">
        <v>6.461374439784115E-2</v>
      </c>
      <c r="AX65" s="59">
        <v>6.1111287752963567E-2</v>
      </c>
      <c r="AY65" s="60">
        <v>6.0961766329707921E-2</v>
      </c>
      <c r="AZ65" s="58">
        <v>0.38716654678341778</v>
      </c>
      <c r="BA65" s="59">
        <v>0.37787701401453377</v>
      </c>
      <c r="BB65" s="60">
        <v>0.36455895626954776</v>
      </c>
      <c r="BC65" s="58">
        <v>0.73902554630591966</v>
      </c>
      <c r="BD65" s="59">
        <v>0.76602673127398235</v>
      </c>
      <c r="BE65" s="60">
        <v>0.79668324717840788</v>
      </c>
      <c r="BF65" s="38">
        <v>5571531.7934782617</v>
      </c>
      <c r="BG65" s="39">
        <v>5886143.6052857451</v>
      </c>
      <c r="BH65" s="40">
        <v>5998909.0492476067</v>
      </c>
      <c r="BI65" s="58">
        <v>6.5163193191955987E-2</v>
      </c>
      <c r="BJ65" s="59">
        <v>6.7000337936879706E-2</v>
      </c>
      <c r="BK65" s="60">
        <v>5.5620092372737011E-2</v>
      </c>
      <c r="BL65" s="58">
        <v>0.12630842901617859</v>
      </c>
      <c r="BM65" s="59">
        <v>0.11452059698403841</v>
      </c>
      <c r="BN65" s="60">
        <v>0.10448178137515159</v>
      </c>
      <c r="BO65" s="58">
        <v>1.6488717585474394E-3</v>
      </c>
      <c r="BP65" s="59">
        <v>1.3735411794775182E-3</v>
      </c>
      <c r="BQ65" s="60">
        <v>1.2545915927096587E-3</v>
      </c>
      <c r="BR65" s="58">
        <v>0.99496686524643663</v>
      </c>
      <c r="BS65" s="59">
        <v>0.99573404307285507</v>
      </c>
      <c r="BT65" s="60">
        <v>0.99567696433401309</v>
      </c>
      <c r="BU65" s="38">
        <v>72862693</v>
      </c>
      <c r="BV65" s="39">
        <v>77604611.5</v>
      </c>
      <c r="BW65" s="40">
        <v>74844978</v>
      </c>
      <c r="BX65" s="58">
        <v>0.19669785756669433</v>
      </c>
      <c r="BY65" s="59">
        <v>0.18268086372314948</v>
      </c>
      <c r="BZ65" s="60">
        <v>0.18227391836312956</v>
      </c>
      <c r="CA65" s="38">
        <v>72262201</v>
      </c>
      <c r="CB65" s="39">
        <v>67483760.5</v>
      </c>
      <c r="CC65" s="40">
        <v>70423147</v>
      </c>
      <c r="CD65" s="38">
        <v>69095119</v>
      </c>
      <c r="CE65" s="39">
        <v>67547514.5</v>
      </c>
      <c r="CF65" s="40">
        <v>68557426</v>
      </c>
      <c r="CG65" s="58">
        <v>2.298359618803147</v>
      </c>
      <c r="CH65" s="59">
        <v>1.8905005381736042</v>
      </c>
      <c r="CI65" s="60">
        <v>1.9994262808285848</v>
      </c>
      <c r="CJ65" s="98">
        <v>2.3675723212395243</v>
      </c>
      <c r="CK65" s="99">
        <v>2.2400281600636989</v>
      </c>
      <c r="CL65" s="100">
        <v>2.3308318713145786</v>
      </c>
      <c r="CM65" s="58">
        <v>0.96527869659617649</v>
      </c>
      <c r="CN65" s="59">
        <v>0.95907577566746549</v>
      </c>
      <c r="CO65" s="60">
        <v>0.9540526957788904</v>
      </c>
      <c r="CP65" s="58">
        <v>0.86673732281488347</v>
      </c>
      <c r="CQ65" s="59">
        <v>0.84881173961520129</v>
      </c>
      <c r="CR65" s="60">
        <v>0.8290034331257492</v>
      </c>
      <c r="CS65" s="58">
        <v>0.81303322748188012</v>
      </c>
      <c r="CT65" s="59">
        <v>0.79163540214122396</v>
      </c>
      <c r="CU65" s="60">
        <v>0.78442983934249388</v>
      </c>
      <c r="CV65" s="38">
        <v>268171</v>
      </c>
      <c r="CW65" s="39">
        <v>288829</v>
      </c>
      <c r="CX65" s="40">
        <v>315807</v>
      </c>
      <c r="CY65" s="98">
        <v>1.124558688465785</v>
      </c>
      <c r="CZ65" s="99">
        <v>1.3213752166082298</v>
      </c>
      <c r="DA65" s="100">
        <v>1.2185344252197636</v>
      </c>
      <c r="DB65" s="98">
        <v>1.422515426912544</v>
      </c>
      <c r="DC65" s="99">
        <v>1.8336253781821745</v>
      </c>
      <c r="DD65" s="100">
        <v>1.8553616757673752</v>
      </c>
      <c r="DE65" s="58">
        <v>0.75012465353576219</v>
      </c>
      <c r="DF65" s="59">
        <v>0.75387476092616246</v>
      </c>
      <c r="DG65" s="60">
        <v>0.75278289807238419</v>
      </c>
      <c r="DH65" s="58">
        <v>1.3749474430355535E-2</v>
      </c>
      <c r="DI65" s="59">
        <v>1.8296855620191767E-2</v>
      </c>
      <c r="DJ65" s="60">
        <v>8.8458313821275017E-3</v>
      </c>
    </row>
    <row r="66" spans="1:114" x14ac:dyDescent="0.4">
      <c r="A66" s="56" t="s">
        <v>24</v>
      </c>
      <c r="B66" s="194" t="s">
        <v>147</v>
      </c>
      <c r="C66" s="10" t="s">
        <v>175</v>
      </c>
      <c r="D66" s="65">
        <v>238</v>
      </c>
      <c r="E66" s="66">
        <v>239</v>
      </c>
      <c r="F66" s="67">
        <v>244</v>
      </c>
      <c r="G66" s="65">
        <v>238</v>
      </c>
      <c r="H66" s="66">
        <v>239</v>
      </c>
      <c r="I66" s="67">
        <v>244</v>
      </c>
      <c r="J66" s="65">
        <v>238</v>
      </c>
      <c r="K66" s="66">
        <v>239</v>
      </c>
      <c r="L66" s="67">
        <v>244</v>
      </c>
      <c r="M66" s="68">
        <v>238</v>
      </c>
      <c r="N66" s="69">
        <v>239</v>
      </c>
      <c r="O66" s="70">
        <v>244</v>
      </c>
      <c r="P66" s="65">
        <v>238</v>
      </c>
      <c r="Q66" s="66">
        <v>239</v>
      </c>
      <c r="R66" s="67">
        <v>244</v>
      </c>
      <c r="S66" s="65">
        <v>238</v>
      </c>
      <c r="T66" s="66">
        <v>239</v>
      </c>
      <c r="U66" s="67">
        <v>244</v>
      </c>
      <c r="V66" s="65">
        <v>238</v>
      </c>
      <c r="W66" s="66">
        <v>239</v>
      </c>
      <c r="X66" s="67">
        <v>244</v>
      </c>
      <c r="Y66" s="65">
        <v>238</v>
      </c>
      <c r="Z66" s="66">
        <v>239</v>
      </c>
      <c r="AA66" s="67">
        <v>244</v>
      </c>
      <c r="AB66" s="65">
        <v>238</v>
      </c>
      <c r="AC66" s="66">
        <v>239</v>
      </c>
      <c r="AD66" s="67">
        <v>244</v>
      </c>
      <c r="AE66" s="65">
        <v>238</v>
      </c>
      <c r="AF66" s="66">
        <v>239</v>
      </c>
      <c r="AG66" s="67">
        <v>244</v>
      </c>
      <c r="AH66" s="65">
        <v>238</v>
      </c>
      <c r="AI66" s="66">
        <v>239</v>
      </c>
      <c r="AJ66" s="67">
        <v>244</v>
      </c>
      <c r="AK66" s="65">
        <v>238</v>
      </c>
      <c r="AL66" s="66">
        <v>239</v>
      </c>
      <c r="AM66" s="67">
        <v>244</v>
      </c>
      <c r="AN66" s="65">
        <v>238</v>
      </c>
      <c r="AO66" s="66">
        <v>239</v>
      </c>
      <c r="AP66" s="67">
        <v>244</v>
      </c>
      <c r="AQ66" s="65">
        <v>238</v>
      </c>
      <c r="AR66" s="66">
        <v>239</v>
      </c>
      <c r="AS66" s="67">
        <v>244</v>
      </c>
      <c r="AT66" s="65">
        <v>238</v>
      </c>
      <c r="AU66" s="66">
        <v>239</v>
      </c>
      <c r="AV66" s="67">
        <v>244</v>
      </c>
      <c r="AW66" s="65">
        <v>238</v>
      </c>
      <c r="AX66" s="66">
        <v>239</v>
      </c>
      <c r="AY66" s="67">
        <v>244</v>
      </c>
      <c r="AZ66" s="65">
        <v>238</v>
      </c>
      <c r="BA66" s="66">
        <v>239</v>
      </c>
      <c r="BB66" s="67">
        <v>244</v>
      </c>
      <c r="BC66" s="65">
        <v>238</v>
      </c>
      <c r="BD66" s="66">
        <v>239</v>
      </c>
      <c r="BE66" s="67">
        <v>244</v>
      </c>
      <c r="BF66" s="65">
        <v>238</v>
      </c>
      <c r="BG66" s="66">
        <v>239</v>
      </c>
      <c r="BH66" s="67">
        <v>244</v>
      </c>
      <c r="BI66" s="65">
        <v>238</v>
      </c>
      <c r="BJ66" s="66">
        <v>239</v>
      </c>
      <c r="BK66" s="67">
        <v>244</v>
      </c>
      <c r="BL66" s="65">
        <v>238</v>
      </c>
      <c r="BM66" s="66">
        <v>239</v>
      </c>
      <c r="BN66" s="67">
        <v>244</v>
      </c>
      <c r="BO66" s="65">
        <v>238</v>
      </c>
      <c r="BP66" s="66">
        <v>239</v>
      </c>
      <c r="BQ66" s="67">
        <v>244</v>
      </c>
      <c r="BR66" s="65">
        <v>238</v>
      </c>
      <c r="BS66" s="66">
        <v>239</v>
      </c>
      <c r="BT66" s="67">
        <v>244</v>
      </c>
      <c r="BU66" s="65">
        <v>238</v>
      </c>
      <c r="BV66" s="66">
        <v>239</v>
      </c>
      <c r="BW66" s="67">
        <v>244</v>
      </c>
      <c r="BX66" s="65">
        <v>238</v>
      </c>
      <c r="BY66" s="66">
        <v>239</v>
      </c>
      <c r="BZ66" s="67">
        <v>244</v>
      </c>
      <c r="CA66" s="65">
        <v>238</v>
      </c>
      <c r="CB66" s="66">
        <v>239</v>
      </c>
      <c r="CC66" s="67">
        <v>244</v>
      </c>
      <c r="CD66" s="65">
        <v>238</v>
      </c>
      <c r="CE66" s="66">
        <v>239</v>
      </c>
      <c r="CF66" s="67">
        <v>244</v>
      </c>
      <c r="CG66" s="65">
        <v>238</v>
      </c>
      <c r="CH66" s="66">
        <v>239</v>
      </c>
      <c r="CI66" s="67">
        <v>244</v>
      </c>
      <c r="CJ66" s="65">
        <v>238</v>
      </c>
      <c r="CK66" s="66">
        <v>239</v>
      </c>
      <c r="CL66" s="67">
        <v>244</v>
      </c>
      <c r="CM66" s="65">
        <v>238</v>
      </c>
      <c r="CN66" s="66">
        <v>239</v>
      </c>
      <c r="CO66" s="67">
        <v>244</v>
      </c>
      <c r="CP66" s="65">
        <v>238</v>
      </c>
      <c r="CQ66" s="66">
        <v>239</v>
      </c>
      <c r="CR66" s="67">
        <v>244</v>
      </c>
      <c r="CS66" s="65">
        <v>238</v>
      </c>
      <c r="CT66" s="66">
        <v>239</v>
      </c>
      <c r="CU66" s="67">
        <v>244</v>
      </c>
      <c r="CV66" s="65">
        <v>238</v>
      </c>
      <c r="CW66" s="66">
        <v>239</v>
      </c>
      <c r="CX66" s="67">
        <v>244</v>
      </c>
      <c r="CY66" s="65">
        <v>238</v>
      </c>
      <c r="CZ66" s="66">
        <v>239</v>
      </c>
      <c r="DA66" s="67">
        <v>244</v>
      </c>
      <c r="DB66" s="65">
        <v>238</v>
      </c>
      <c r="DC66" s="66">
        <v>239</v>
      </c>
      <c r="DD66" s="67">
        <v>244</v>
      </c>
      <c r="DE66" s="65">
        <v>238</v>
      </c>
      <c r="DF66" s="66">
        <v>239</v>
      </c>
      <c r="DG66" s="67">
        <v>244</v>
      </c>
      <c r="DH66" s="65">
        <v>238</v>
      </c>
      <c r="DI66" s="66">
        <v>239</v>
      </c>
      <c r="DJ66" s="67">
        <v>244</v>
      </c>
    </row>
    <row r="67" spans="1:114" x14ac:dyDescent="0.4">
      <c r="A67" s="56"/>
      <c r="B67" s="198"/>
      <c r="C67" s="7" t="s">
        <v>86</v>
      </c>
      <c r="D67" s="32">
        <v>3.4284062883206935E-2</v>
      </c>
      <c r="E67" s="33">
        <v>2.6294516781294078E-2</v>
      </c>
      <c r="F67" s="34">
        <v>2.3439376247226834E-2</v>
      </c>
      <c r="G67" s="32">
        <v>3.5311863915576856E-2</v>
      </c>
      <c r="H67" s="33">
        <v>2.6991415242384742E-2</v>
      </c>
      <c r="I67" s="34">
        <v>2.454579229337784E-2</v>
      </c>
      <c r="J67" s="32">
        <v>0.72764245174679587</v>
      </c>
      <c r="K67" s="33">
        <v>0.80304409431396173</v>
      </c>
      <c r="L67" s="34">
        <v>0.92770076055000272</v>
      </c>
      <c r="M67" s="111">
        <v>5.5589102737800635</v>
      </c>
      <c r="N67" s="112">
        <v>6.3797300594318642</v>
      </c>
      <c r="O67" s="113">
        <v>6.421915515799788</v>
      </c>
      <c r="P67" s="98">
        <v>3.2098651950827066</v>
      </c>
      <c r="Q67" s="99">
        <v>3.4726411551612033</v>
      </c>
      <c r="R67" s="100">
        <v>3.3185821006183698</v>
      </c>
      <c r="S67" s="32">
        <v>9.247168414160982E-2</v>
      </c>
      <c r="T67" s="33">
        <v>8.4094683768421732E-2</v>
      </c>
      <c r="U67" s="34">
        <v>7.7713467875001996E-2</v>
      </c>
      <c r="V67" s="35">
        <v>18018048.726890758</v>
      </c>
      <c r="W67" s="36">
        <v>15168625.280334728</v>
      </c>
      <c r="X67" s="37">
        <v>16959957.127049182</v>
      </c>
      <c r="Y67" s="32">
        <v>2.9615115065956448</v>
      </c>
      <c r="Z67" s="33">
        <v>2.679342354603619</v>
      </c>
      <c r="AA67" s="34">
        <v>2.7850183375022768</v>
      </c>
      <c r="AB67" s="32">
        <v>0.86515720515493144</v>
      </c>
      <c r="AC67" s="33">
        <v>0.86540022093393409</v>
      </c>
      <c r="AD67" s="34">
        <v>0.86549974178449707</v>
      </c>
      <c r="AE67" s="35">
        <v>18761296.739495799</v>
      </c>
      <c r="AF67" s="36">
        <v>14613772.644351464</v>
      </c>
      <c r="AG67" s="37">
        <v>13460369.413934426</v>
      </c>
      <c r="AH67" s="35">
        <v>19323741.168067228</v>
      </c>
      <c r="AI67" s="36">
        <v>15001089.732217573</v>
      </c>
      <c r="AJ67" s="37">
        <v>14095743.348360656</v>
      </c>
      <c r="AK67" s="32">
        <v>0.64408622851362718</v>
      </c>
      <c r="AL67" s="33">
        <v>0.65030018917805665</v>
      </c>
      <c r="AM67" s="34">
        <v>0.65394042474105418</v>
      </c>
      <c r="AN67" s="32">
        <v>0.69444515519871708</v>
      </c>
      <c r="AO67" s="33">
        <v>0.70200561228737024</v>
      </c>
      <c r="AP67" s="34">
        <v>0.70348266929725689</v>
      </c>
      <c r="AQ67" s="32">
        <v>0.14189121609674624</v>
      </c>
      <c r="AR67" s="33">
        <v>0.1447810107618982</v>
      </c>
      <c r="AS67" s="34">
        <v>0.14493378576942831</v>
      </c>
      <c r="AT67" s="32">
        <v>0.10844693224037205</v>
      </c>
      <c r="AU67" s="33">
        <v>0.10780343253063422</v>
      </c>
      <c r="AV67" s="34">
        <v>0.10735714412273073</v>
      </c>
      <c r="AW67" s="32">
        <v>8.0604555950916396E-2</v>
      </c>
      <c r="AX67" s="33">
        <v>8.1552564901967606E-2</v>
      </c>
      <c r="AY67" s="34">
        <v>8.0480798403852111E-2</v>
      </c>
      <c r="AZ67" s="32">
        <v>0.37993226790028378</v>
      </c>
      <c r="BA67" s="33">
        <v>0.36208608101012896</v>
      </c>
      <c r="BB67" s="34">
        <v>0.35613694371065807</v>
      </c>
      <c r="BC67" s="32">
        <v>0.63328028465490516</v>
      </c>
      <c r="BD67" s="33">
        <v>0.61678127638758473</v>
      </c>
      <c r="BE67" s="34">
        <v>0.63991378803245247</v>
      </c>
      <c r="BF67" s="35">
        <v>5087016.5454564067</v>
      </c>
      <c r="BG67" s="36">
        <v>6182756.3651182391</v>
      </c>
      <c r="BH67" s="37">
        <v>6203019.8776131561</v>
      </c>
      <c r="BI67" s="32">
        <v>0.23053101318830729</v>
      </c>
      <c r="BJ67" s="33">
        <v>0.24080615697830546</v>
      </c>
      <c r="BK67" s="34">
        <v>0.23198191584628436</v>
      </c>
      <c r="BL67" s="32">
        <v>0.51932438900523614</v>
      </c>
      <c r="BM67" s="33">
        <v>0.54158912492467715</v>
      </c>
      <c r="BN67" s="34">
        <v>0.50414705293930717</v>
      </c>
      <c r="BO67" s="32">
        <v>6.2711146617166584E-3</v>
      </c>
      <c r="BP67" s="33">
        <v>5.8152382584950235E-3</v>
      </c>
      <c r="BQ67" s="34">
        <v>5.2931471468969649E-3</v>
      </c>
      <c r="BR67" s="32">
        <v>0.97751276111701113</v>
      </c>
      <c r="BS67" s="33">
        <v>0.98072595058671097</v>
      </c>
      <c r="BT67" s="34">
        <v>0.98094580897064187</v>
      </c>
      <c r="BU67" s="35">
        <v>311953495.71008402</v>
      </c>
      <c r="BV67" s="36">
        <v>313440927.75732219</v>
      </c>
      <c r="BW67" s="37">
        <v>320068731.46721309</v>
      </c>
      <c r="BX67" s="32">
        <v>0.81070208580883629</v>
      </c>
      <c r="BY67" s="33">
        <v>0.82687578444980903</v>
      </c>
      <c r="BZ67" s="34">
        <v>0.94788125304938819</v>
      </c>
      <c r="CA67" s="35">
        <v>253832816.59663865</v>
      </c>
      <c r="CB67" s="36">
        <v>257229796.8368201</v>
      </c>
      <c r="CC67" s="37">
        <v>258416349.40983605</v>
      </c>
      <c r="CD67" s="38">
        <v>227161546.6512605</v>
      </c>
      <c r="CE67" s="39">
        <v>234285268.9958159</v>
      </c>
      <c r="CF67" s="40">
        <v>239624134.3114754</v>
      </c>
      <c r="CG67" s="32">
        <v>1.8424227011140288</v>
      </c>
      <c r="CH67" s="33">
        <v>1.7331995421616544</v>
      </c>
      <c r="CI67" s="34">
        <v>1.8160838656375491</v>
      </c>
      <c r="CJ67" s="98">
        <v>3.5009533346453243</v>
      </c>
      <c r="CK67" s="99">
        <v>3.7558672842612504</v>
      </c>
      <c r="CL67" s="100">
        <v>3.5619707099745797</v>
      </c>
      <c r="CM67" s="32">
        <v>1.147876506383819</v>
      </c>
      <c r="CN67" s="33">
        <v>1.1693334907951243</v>
      </c>
      <c r="CO67" s="34">
        <v>1.1522958108933543</v>
      </c>
      <c r="CP67" s="32">
        <v>0.70489953843030317</v>
      </c>
      <c r="CQ67" s="33">
        <v>0.68508283448844753</v>
      </c>
      <c r="CR67" s="34">
        <v>0.69847834842431822</v>
      </c>
      <c r="CS67" s="32">
        <v>0.60356113285967716</v>
      </c>
      <c r="CT67" s="33">
        <v>0.58016633806788709</v>
      </c>
      <c r="CU67" s="34">
        <v>0.59819908640495589</v>
      </c>
      <c r="CV67" s="35">
        <v>562444.42857142852</v>
      </c>
      <c r="CW67" s="36">
        <v>387317.08786610881</v>
      </c>
      <c r="CX67" s="37">
        <v>635373.93442622956</v>
      </c>
      <c r="CY67" s="98">
        <v>1.4146589100913531</v>
      </c>
      <c r="CZ67" s="99">
        <v>1.5118458589775581</v>
      </c>
      <c r="DA67" s="100">
        <v>1.4622050665399857</v>
      </c>
      <c r="DB67" s="98">
        <v>1.8470448917189095</v>
      </c>
      <c r="DC67" s="99">
        <v>2.0067327172239975</v>
      </c>
      <c r="DD67" s="100">
        <v>2.1320478693871716</v>
      </c>
      <c r="DE67" s="32">
        <v>0.69966655683195944</v>
      </c>
      <c r="DF67" s="33">
        <v>0.69525134066681271</v>
      </c>
      <c r="DG67" s="34">
        <v>0.69588086551028971</v>
      </c>
      <c r="DH67" s="32">
        <v>1.5675134729602472E-2</v>
      </c>
      <c r="DI67" s="33">
        <v>1.2001162277452097E-2</v>
      </c>
      <c r="DJ67" s="34">
        <v>1.129468056787046E-2</v>
      </c>
    </row>
    <row r="68" spans="1:114" x14ac:dyDescent="0.4">
      <c r="A68" s="56" t="s">
        <v>24</v>
      </c>
      <c r="B68" s="199"/>
      <c r="C68" s="9" t="s">
        <v>87</v>
      </c>
      <c r="D68" s="58">
        <v>3.3130217337758741E-2</v>
      </c>
      <c r="E68" s="59">
        <v>2.7512502275324337E-2</v>
      </c>
      <c r="F68" s="60">
        <v>2.9520815162082964E-2</v>
      </c>
      <c r="G68" s="58">
        <v>3.5701559331720964E-2</v>
      </c>
      <c r="H68" s="59">
        <v>3.0539744816153108E-2</v>
      </c>
      <c r="I68" s="60">
        <v>3.1605498456273445E-2</v>
      </c>
      <c r="J68" s="58">
        <v>0.18782889294627186</v>
      </c>
      <c r="K68" s="59">
        <v>0.15230396708339181</v>
      </c>
      <c r="L68" s="60">
        <v>0.28014479651158553</v>
      </c>
      <c r="M68" s="61">
        <v>1.411497584810117</v>
      </c>
      <c r="N68" s="62">
        <v>0.96623361463887181</v>
      </c>
      <c r="O68" s="63">
        <v>1.7158327260021893</v>
      </c>
      <c r="P68" s="98">
        <v>2.7723773206089168</v>
      </c>
      <c r="Q68" s="99">
        <v>2.8372506526448418</v>
      </c>
      <c r="R68" s="100">
        <v>2.8566691938988296</v>
      </c>
      <c r="S68" s="58">
        <v>8.3924106773048707E-2</v>
      </c>
      <c r="T68" s="59">
        <v>8.2706402896613768E-2</v>
      </c>
      <c r="U68" s="60">
        <v>8.1041002086217423E-2</v>
      </c>
      <c r="V68" s="38">
        <v>7870284.5</v>
      </c>
      <c r="W68" s="39">
        <v>9441742</v>
      </c>
      <c r="X68" s="40">
        <v>9413563.5</v>
      </c>
      <c r="Y68" s="58">
        <v>4.4826096261900865</v>
      </c>
      <c r="Z68" s="59">
        <v>3.8220146161243598</v>
      </c>
      <c r="AA68" s="60">
        <v>3.7891560046957942</v>
      </c>
      <c r="AB68" s="58">
        <v>0.86639027205943864</v>
      </c>
      <c r="AC68" s="59">
        <v>0.86900003249086788</v>
      </c>
      <c r="AD68" s="60">
        <v>0.86774827606717631</v>
      </c>
      <c r="AE68" s="38">
        <v>9092825</v>
      </c>
      <c r="AF68" s="39">
        <v>7079173</v>
      </c>
      <c r="AG68" s="40">
        <v>7562140.5</v>
      </c>
      <c r="AH68" s="38">
        <v>8353833</v>
      </c>
      <c r="AI68" s="39">
        <v>8279527</v>
      </c>
      <c r="AJ68" s="40">
        <v>8424780.5</v>
      </c>
      <c r="AK68" s="58">
        <v>0.65854965018438949</v>
      </c>
      <c r="AL68" s="59">
        <v>0.66504489910592668</v>
      </c>
      <c r="AM68" s="60">
        <v>0.6653329754252143</v>
      </c>
      <c r="AN68" s="58">
        <v>0.70482640176917211</v>
      </c>
      <c r="AO68" s="59">
        <v>0.7112741665255472</v>
      </c>
      <c r="AP68" s="60">
        <v>0.71550518017285869</v>
      </c>
      <c r="AQ68" s="58">
        <v>0.13682437295926042</v>
      </c>
      <c r="AR68" s="59">
        <v>0.13681059148392014</v>
      </c>
      <c r="AS68" s="60">
        <v>0.13531945941744056</v>
      </c>
      <c r="AT68" s="58">
        <v>9.8206078744379449E-2</v>
      </c>
      <c r="AU68" s="59">
        <v>0.10087432323932863</v>
      </c>
      <c r="AV68" s="60">
        <v>9.750841627884517E-2</v>
      </c>
      <c r="AW68" s="58">
        <v>7.1782027749238891E-2</v>
      </c>
      <c r="AX68" s="59">
        <v>7.3742824879201613E-2</v>
      </c>
      <c r="AY68" s="60">
        <v>7.3299038347300921E-2</v>
      </c>
      <c r="AZ68" s="58">
        <v>0.41956841229231512</v>
      </c>
      <c r="BA68" s="59">
        <v>0.40257708113338936</v>
      </c>
      <c r="BB68" s="60">
        <v>0.39051807494322399</v>
      </c>
      <c r="BC68" s="58">
        <v>0.70004596939854724</v>
      </c>
      <c r="BD68" s="59">
        <v>0.69325914423941659</v>
      </c>
      <c r="BE68" s="60">
        <v>0.68495287976611985</v>
      </c>
      <c r="BF68" s="38">
        <v>5777104.2760030795</v>
      </c>
      <c r="BG68" s="39">
        <v>5900582.7586206896</v>
      </c>
      <c r="BH68" s="40">
        <v>5989487.6255189758</v>
      </c>
      <c r="BI68" s="58">
        <v>7.5814096611826892E-2</v>
      </c>
      <c r="BJ68" s="59">
        <v>8.5785651135536906E-2</v>
      </c>
      <c r="BK68" s="60">
        <v>7.7678542374317844E-2</v>
      </c>
      <c r="BL68" s="58">
        <v>0.15474022450179686</v>
      </c>
      <c r="BM68" s="59">
        <v>0.17646914294565896</v>
      </c>
      <c r="BN68" s="60">
        <v>0.15190707246949758</v>
      </c>
      <c r="BO68" s="58">
        <v>1.3110327997491833E-3</v>
      </c>
      <c r="BP68" s="59">
        <v>1.3834959129851831E-3</v>
      </c>
      <c r="BQ68" s="60">
        <v>1.5358759499730494E-3</v>
      </c>
      <c r="BR68" s="58">
        <v>0.98596719668520671</v>
      </c>
      <c r="BS68" s="59">
        <v>0.98971716135886867</v>
      </c>
      <c r="BT68" s="60">
        <v>0.99157519624436685</v>
      </c>
      <c r="BU68" s="38">
        <v>134015253.5</v>
      </c>
      <c r="BV68" s="39">
        <v>122532154</v>
      </c>
      <c r="BW68" s="40">
        <v>125684947.5</v>
      </c>
      <c r="BX68" s="58">
        <v>0.1986200856438107</v>
      </c>
      <c r="BY68" s="59">
        <v>0.17378096994110562</v>
      </c>
      <c r="BZ68" s="60">
        <v>0.33305634614811996</v>
      </c>
      <c r="CA68" s="38">
        <v>106531404.5</v>
      </c>
      <c r="CB68" s="39">
        <v>118927482</v>
      </c>
      <c r="CC68" s="40">
        <v>118946059</v>
      </c>
      <c r="CD68" s="38">
        <v>104041153</v>
      </c>
      <c r="CE68" s="39">
        <v>104348659</v>
      </c>
      <c r="CF68" s="40">
        <v>113366041</v>
      </c>
      <c r="CG68" s="58">
        <v>3.2013908751864157</v>
      </c>
      <c r="CH68" s="59">
        <v>2.7745704538347624</v>
      </c>
      <c r="CI68" s="60">
        <v>2.6014333369825273</v>
      </c>
      <c r="CJ68" s="98">
        <v>3.0277380000629019</v>
      </c>
      <c r="CK68" s="99">
        <v>3.0797498953243685</v>
      </c>
      <c r="CL68" s="100">
        <v>3.1607273518262327</v>
      </c>
      <c r="CM68" s="58">
        <v>0.9651950876903852</v>
      </c>
      <c r="CN68" s="59">
        <v>0.96155466146860569</v>
      </c>
      <c r="CO68" s="60">
        <v>0.9670708406153059</v>
      </c>
      <c r="CP68" s="58">
        <v>0.84867329686689597</v>
      </c>
      <c r="CQ68" s="59">
        <v>0.83995145947731975</v>
      </c>
      <c r="CR68" s="60">
        <v>0.82964836253725305</v>
      </c>
      <c r="CS68" s="58">
        <v>0.78436013972071406</v>
      </c>
      <c r="CT68" s="59">
        <v>0.77653436087167715</v>
      </c>
      <c r="CU68" s="60">
        <v>0.76008053046659685</v>
      </c>
      <c r="CV68" s="38">
        <v>338856.5</v>
      </c>
      <c r="CW68" s="39">
        <v>340132</v>
      </c>
      <c r="CX68" s="40">
        <v>128423.5</v>
      </c>
      <c r="CY68" s="98">
        <v>1.3423299421572938</v>
      </c>
      <c r="CZ68" s="99">
        <v>1.4860778248658313</v>
      </c>
      <c r="DA68" s="100">
        <v>1.4848651036460823</v>
      </c>
      <c r="DB68" s="98">
        <v>1.2930626951967861</v>
      </c>
      <c r="DC68" s="99">
        <v>1.5871273854767161</v>
      </c>
      <c r="DD68" s="100">
        <v>1.5203502537366587</v>
      </c>
      <c r="DE68" s="58">
        <v>0.71535484822429241</v>
      </c>
      <c r="DF68" s="59">
        <v>0.70927193715341064</v>
      </c>
      <c r="DG68" s="60">
        <v>0.70974728535583076</v>
      </c>
      <c r="DH68" s="58">
        <v>1.5515815641220111E-2</v>
      </c>
      <c r="DI68" s="59">
        <v>1.4185758539869163E-2</v>
      </c>
      <c r="DJ68" s="60">
        <v>1.5330749563788305E-2</v>
      </c>
    </row>
    <row r="69" spans="1:114" x14ac:dyDescent="0.4">
      <c r="A69" s="56" t="s">
        <v>25</v>
      </c>
      <c r="B69" s="194" t="s">
        <v>148</v>
      </c>
      <c r="C69" s="10" t="s">
        <v>175</v>
      </c>
      <c r="D69" s="65">
        <v>238</v>
      </c>
      <c r="E69" s="66">
        <v>242</v>
      </c>
      <c r="F69" s="67">
        <v>241</v>
      </c>
      <c r="G69" s="65">
        <v>238</v>
      </c>
      <c r="H69" s="66">
        <v>242</v>
      </c>
      <c r="I69" s="67">
        <v>241</v>
      </c>
      <c r="J69" s="65">
        <v>238</v>
      </c>
      <c r="K69" s="66">
        <v>242</v>
      </c>
      <c r="L69" s="67">
        <v>241</v>
      </c>
      <c r="M69" s="68">
        <v>238</v>
      </c>
      <c r="N69" s="69">
        <v>242</v>
      </c>
      <c r="O69" s="70">
        <v>241</v>
      </c>
      <c r="P69" s="65">
        <v>238</v>
      </c>
      <c r="Q69" s="66">
        <v>242</v>
      </c>
      <c r="R69" s="67">
        <v>241</v>
      </c>
      <c r="S69" s="65">
        <v>238</v>
      </c>
      <c r="T69" s="66">
        <v>242</v>
      </c>
      <c r="U69" s="67">
        <v>241</v>
      </c>
      <c r="V69" s="65">
        <v>238</v>
      </c>
      <c r="W69" s="66">
        <v>242</v>
      </c>
      <c r="X69" s="67">
        <v>241</v>
      </c>
      <c r="Y69" s="65">
        <v>238</v>
      </c>
      <c r="Z69" s="66">
        <v>242</v>
      </c>
      <c r="AA69" s="67">
        <v>241</v>
      </c>
      <c r="AB69" s="65">
        <v>238</v>
      </c>
      <c r="AC69" s="66">
        <v>242</v>
      </c>
      <c r="AD69" s="67">
        <v>241</v>
      </c>
      <c r="AE69" s="65">
        <v>238</v>
      </c>
      <c r="AF69" s="66">
        <v>242</v>
      </c>
      <c r="AG69" s="67">
        <v>241</v>
      </c>
      <c r="AH69" s="65">
        <v>238</v>
      </c>
      <c r="AI69" s="66">
        <v>242</v>
      </c>
      <c r="AJ69" s="67">
        <v>241</v>
      </c>
      <c r="AK69" s="65">
        <v>238</v>
      </c>
      <c r="AL69" s="66">
        <v>242</v>
      </c>
      <c r="AM69" s="67">
        <v>241</v>
      </c>
      <c r="AN69" s="65">
        <v>238</v>
      </c>
      <c r="AO69" s="66">
        <v>242</v>
      </c>
      <c r="AP69" s="67">
        <v>241</v>
      </c>
      <c r="AQ69" s="65">
        <v>238</v>
      </c>
      <c r="AR69" s="66">
        <v>242</v>
      </c>
      <c r="AS69" s="67">
        <v>241</v>
      </c>
      <c r="AT69" s="65">
        <v>238</v>
      </c>
      <c r="AU69" s="66">
        <v>242</v>
      </c>
      <c r="AV69" s="67">
        <v>241</v>
      </c>
      <c r="AW69" s="65">
        <v>238</v>
      </c>
      <c r="AX69" s="66">
        <v>242</v>
      </c>
      <c r="AY69" s="67">
        <v>241</v>
      </c>
      <c r="AZ69" s="65">
        <v>238</v>
      </c>
      <c r="BA69" s="66">
        <v>242</v>
      </c>
      <c r="BB69" s="67">
        <v>241</v>
      </c>
      <c r="BC69" s="65">
        <v>238</v>
      </c>
      <c r="BD69" s="66">
        <v>242</v>
      </c>
      <c r="BE69" s="67">
        <v>241</v>
      </c>
      <c r="BF69" s="65">
        <v>238</v>
      </c>
      <c r="BG69" s="66">
        <v>242</v>
      </c>
      <c r="BH69" s="67">
        <v>241</v>
      </c>
      <c r="BI69" s="65">
        <v>238</v>
      </c>
      <c r="BJ69" s="66">
        <v>242</v>
      </c>
      <c r="BK69" s="67">
        <v>241</v>
      </c>
      <c r="BL69" s="65">
        <v>238</v>
      </c>
      <c r="BM69" s="66">
        <v>242</v>
      </c>
      <c r="BN69" s="67">
        <v>241</v>
      </c>
      <c r="BO69" s="65">
        <v>238</v>
      </c>
      <c r="BP69" s="66">
        <v>242</v>
      </c>
      <c r="BQ69" s="67">
        <v>241</v>
      </c>
      <c r="BR69" s="65">
        <v>238</v>
      </c>
      <c r="BS69" s="66">
        <v>242</v>
      </c>
      <c r="BT69" s="67">
        <v>241</v>
      </c>
      <c r="BU69" s="65">
        <v>238</v>
      </c>
      <c r="BV69" s="66">
        <v>242</v>
      </c>
      <c r="BW69" s="67">
        <v>241</v>
      </c>
      <c r="BX69" s="65">
        <v>238</v>
      </c>
      <c r="BY69" s="66">
        <v>242</v>
      </c>
      <c r="BZ69" s="67">
        <v>241</v>
      </c>
      <c r="CA69" s="65">
        <v>238</v>
      </c>
      <c r="CB69" s="66">
        <v>242</v>
      </c>
      <c r="CC69" s="67">
        <v>241</v>
      </c>
      <c r="CD69" s="65">
        <v>238</v>
      </c>
      <c r="CE69" s="66">
        <v>242</v>
      </c>
      <c r="CF69" s="67">
        <v>241</v>
      </c>
      <c r="CG69" s="65">
        <v>238</v>
      </c>
      <c r="CH69" s="66">
        <v>242</v>
      </c>
      <c r="CI69" s="67">
        <v>241</v>
      </c>
      <c r="CJ69" s="65">
        <v>238</v>
      </c>
      <c r="CK69" s="66">
        <v>242</v>
      </c>
      <c r="CL69" s="67">
        <v>241</v>
      </c>
      <c r="CM69" s="65">
        <v>238</v>
      </c>
      <c r="CN69" s="66">
        <v>242</v>
      </c>
      <c r="CO69" s="67">
        <v>241</v>
      </c>
      <c r="CP69" s="65">
        <v>238</v>
      </c>
      <c r="CQ69" s="66">
        <v>242</v>
      </c>
      <c r="CR69" s="67">
        <v>241</v>
      </c>
      <c r="CS69" s="65">
        <v>238</v>
      </c>
      <c r="CT69" s="66">
        <v>242</v>
      </c>
      <c r="CU69" s="67">
        <v>241</v>
      </c>
      <c r="CV69" s="65">
        <v>238</v>
      </c>
      <c r="CW69" s="66">
        <v>242</v>
      </c>
      <c r="CX69" s="67">
        <v>241</v>
      </c>
      <c r="CY69" s="65">
        <v>238</v>
      </c>
      <c r="CZ69" s="66">
        <v>242</v>
      </c>
      <c r="DA69" s="67">
        <v>241</v>
      </c>
      <c r="DB69" s="65">
        <v>238</v>
      </c>
      <c r="DC69" s="66">
        <v>242</v>
      </c>
      <c r="DD69" s="67">
        <v>241</v>
      </c>
      <c r="DE69" s="65">
        <v>238</v>
      </c>
      <c r="DF69" s="66">
        <v>242</v>
      </c>
      <c r="DG69" s="67">
        <v>241</v>
      </c>
      <c r="DH69" s="65">
        <v>238</v>
      </c>
      <c r="DI69" s="66">
        <v>242</v>
      </c>
      <c r="DJ69" s="67">
        <v>241</v>
      </c>
    </row>
    <row r="70" spans="1:114" x14ac:dyDescent="0.4">
      <c r="A70" s="56"/>
      <c r="B70" s="198"/>
      <c r="C70" s="7" t="s">
        <v>86</v>
      </c>
      <c r="D70" s="32">
        <v>5.3539683941414166E-2</v>
      </c>
      <c r="E70" s="33">
        <v>5.0150147835229371E-2</v>
      </c>
      <c r="F70" s="34">
        <v>3.4597780872307818E-2</v>
      </c>
      <c r="G70" s="32">
        <v>5.5269883832371101E-2</v>
      </c>
      <c r="H70" s="33">
        <v>5.1261577660612595E-2</v>
      </c>
      <c r="I70" s="34">
        <v>3.6787526152182788E-2</v>
      </c>
      <c r="J70" s="32">
        <v>0.46062431499552003</v>
      </c>
      <c r="K70" s="33">
        <v>0.41915920202342377</v>
      </c>
      <c r="L70" s="34">
        <v>0.54447860975844742</v>
      </c>
      <c r="M70" s="111">
        <v>3.3632999364213627</v>
      </c>
      <c r="N70" s="112">
        <v>4.2243629828945313</v>
      </c>
      <c r="O70" s="113">
        <v>3.937592598315192</v>
      </c>
      <c r="P70" s="98">
        <v>4.196652053082726</v>
      </c>
      <c r="Q70" s="99">
        <v>4.556550103210725</v>
      </c>
      <c r="R70" s="100">
        <v>4.1481246648830021</v>
      </c>
      <c r="S70" s="32">
        <v>0.10489964022565565</v>
      </c>
      <c r="T70" s="33">
        <v>9.9997775241704626E-2</v>
      </c>
      <c r="U70" s="34">
        <v>9.124799535667158E-2</v>
      </c>
      <c r="V70" s="35">
        <v>25470419.62605042</v>
      </c>
      <c r="W70" s="36">
        <v>24376900.11570248</v>
      </c>
      <c r="X70" s="37">
        <v>18516762.186721992</v>
      </c>
      <c r="Y70" s="32">
        <v>4.0039882266157942</v>
      </c>
      <c r="Z70" s="33">
        <v>3.2251460792394511</v>
      </c>
      <c r="AA70" s="34">
        <v>3.9990029525635586</v>
      </c>
      <c r="AB70" s="32">
        <v>0.83057069844565456</v>
      </c>
      <c r="AC70" s="33">
        <v>0.83617278514745363</v>
      </c>
      <c r="AD70" s="34">
        <v>0.82811132378588381</v>
      </c>
      <c r="AE70" s="35">
        <v>26212475.609243698</v>
      </c>
      <c r="AF70" s="36">
        <v>25232768.35123967</v>
      </c>
      <c r="AG70" s="37">
        <v>17927998.302904565</v>
      </c>
      <c r="AH70" s="35">
        <v>27059563.584033612</v>
      </c>
      <c r="AI70" s="36">
        <v>25791978.095041323</v>
      </c>
      <c r="AJ70" s="37">
        <v>19062688.12033195</v>
      </c>
      <c r="AK70" s="32">
        <v>0.65582412059099182</v>
      </c>
      <c r="AL70" s="33">
        <v>0.65857474137978933</v>
      </c>
      <c r="AM70" s="34">
        <v>0.66770534217022659</v>
      </c>
      <c r="AN70" s="32">
        <v>0.70113445236412575</v>
      </c>
      <c r="AO70" s="33">
        <v>0.70384958046425916</v>
      </c>
      <c r="AP70" s="34">
        <v>0.71395839781898562</v>
      </c>
      <c r="AQ70" s="32">
        <v>0.13820014527445093</v>
      </c>
      <c r="AR70" s="33">
        <v>0.13786444514392612</v>
      </c>
      <c r="AS70" s="34">
        <v>0.13735448037271067</v>
      </c>
      <c r="AT70" s="32">
        <v>9.7140336069093197E-2</v>
      </c>
      <c r="AU70" s="33">
        <v>9.7622088264153445E-2</v>
      </c>
      <c r="AV70" s="34">
        <v>0.10054034729385494</v>
      </c>
      <c r="AW70" s="32">
        <v>8.0238630909665973E-2</v>
      </c>
      <c r="AX70" s="33">
        <v>7.9197628373356893E-2</v>
      </c>
      <c r="AY70" s="34">
        <v>8.1384180174063236E-2</v>
      </c>
      <c r="AZ70" s="32">
        <v>0.45187045389680136</v>
      </c>
      <c r="BA70" s="33">
        <v>0.44484309542894818</v>
      </c>
      <c r="BB70" s="34">
        <v>0.4135461761068262</v>
      </c>
      <c r="BC70" s="32">
        <v>0.66021301206862615</v>
      </c>
      <c r="BD70" s="33">
        <v>0.57602696762120909</v>
      </c>
      <c r="BE70" s="34">
        <v>0.58787273340474777</v>
      </c>
      <c r="BF70" s="35">
        <v>5977516.6813074918</v>
      </c>
      <c r="BG70" s="36">
        <v>6017181.9410349475</v>
      </c>
      <c r="BH70" s="37">
        <v>6081822.6013326505</v>
      </c>
      <c r="BI70" s="32">
        <v>0.1456350973726164</v>
      </c>
      <c r="BJ70" s="33">
        <v>0.16719293545570268</v>
      </c>
      <c r="BK70" s="34">
        <v>0.14822831944564721</v>
      </c>
      <c r="BL70" s="32">
        <v>0.35659280899590795</v>
      </c>
      <c r="BM70" s="33">
        <v>0.42660425616377101</v>
      </c>
      <c r="BN70" s="34">
        <v>0.36300174833575682</v>
      </c>
      <c r="BO70" s="32">
        <v>4.3927109941435628E-3</v>
      </c>
      <c r="BP70" s="33">
        <v>4.1414772584764132E-3</v>
      </c>
      <c r="BQ70" s="34">
        <v>3.8483808036678248E-3</v>
      </c>
      <c r="BR70" s="32">
        <v>0.97728265675267534</v>
      </c>
      <c r="BS70" s="33">
        <v>0.98006341616456871</v>
      </c>
      <c r="BT70" s="34">
        <v>0.98031486511043664</v>
      </c>
      <c r="BU70" s="35">
        <v>335158743.47899157</v>
      </c>
      <c r="BV70" s="36">
        <v>363787163.67355371</v>
      </c>
      <c r="BW70" s="37">
        <v>377625366.29875517</v>
      </c>
      <c r="BX70" s="32">
        <v>0.47534922374602923</v>
      </c>
      <c r="BY70" s="33">
        <v>0.42900544942678281</v>
      </c>
      <c r="BZ70" s="34">
        <v>0.55292747350842342</v>
      </c>
      <c r="CA70" s="35">
        <v>335689510.15546221</v>
      </c>
      <c r="CB70" s="36">
        <v>355587375.6859504</v>
      </c>
      <c r="CC70" s="37">
        <v>345205351.02489626</v>
      </c>
      <c r="CD70" s="38">
        <v>339284992.97899157</v>
      </c>
      <c r="CE70" s="39">
        <v>357395099.72727275</v>
      </c>
      <c r="CF70" s="40">
        <v>350064687.87551868</v>
      </c>
      <c r="CG70" s="32">
        <v>2.6672229812744113</v>
      </c>
      <c r="CH70" s="33">
        <v>2.1660336608204873</v>
      </c>
      <c r="CI70" s="34">
        <v>2.6039171046689757</v>
      </c>
      <c r="CJ70" s="98">
        <v>4.638720956207071</v>
      </c>
      <c r="CK70" s="99">
        <v>5.0132452304045367</v>
      </c>
      <c r="CL70" s="100">
        <v>4.5180581204514754</v>
      </c>
      <c r="CM70" s="32">
        <v>0.99234388065572843</v>
      </c>
      <c r="CN70" s="33">
        <v>1.0232466060123364</v>
      </c>
      <c r="CO70" s="34">
        <v>0.99975164773246594</v>
      </c>
      <c r="CP70" s="32">
        <v>0.79164917481142649</v>
      </c>
      <c r="CQ70" s="33">
        <v>0.76073484687153425</v>
      </c>
      <c r="CR70" s="34">
        <v>0.78341537146123286</v>
      </c>
      <c r="CS70" s="32">
        <v>0.71518546153774198</v>
      </c>
      <c r="CT70" s="33">
        <v>0.68082353938119544</v>
      </c>
      <c r="CU70" s="34">
        <v>0.70969823669228671</v>
      </c>
      <c r="CV70" s="35">
        <v>847087.97478991596</v>
      </c>
      <c r="CW70" s="36">
        <v>559209.74380165292</v>
      </c>
      <c r="CX70" s="37">
        <v>1134689.8174273858</v>
      </c>
      <c r="CY70" s="98">
        <v>1.5430798085744974</v>
      </c>
      <c r="CZ70" s="99">
        <v>1.6743013112904912</v>
      </c>
      <c r="DA70" s="100">
        <v>1.5480699235327553</v>
      </c>
      <c r="DB70" s="98">
        <v>2.4015755682842297</v>
      </c>
      <c r="DC70" s="99">
        <v>3.5532157934903243</v>
      </c>
      <c r="DD70" s="100">
        <v>2.6048039757363299</v>
      </c>
      <c r="DE70" s="32">
        <v>0.72066845875424435</v>
      </c>
      <c r="DF70" s="33">
        <v>0.72051594357152093</v>
      </c>
      <c r="DG70" s="34">
        <v>0.71437252345748026</v>
      </c>
      <c r="DH70" s="32">
        <v>2.257262264027576E-2</v>
      </c>
      <c r="DI70" s="33">
        <v>2.0090220670180316E-2</v>
      </c>
      <c r="DJ70" s="34">
        <v>1.5021837231090046E-2</v>
      </c>
    </row>
    <row r="71" spans="1:114" x14ac:dyDescent="0.4">
      <c r="A71" s="56" t="s">
        <v>25</v>
      </c>
      <c r="B71" s="199"/>
      <c r="C71" s="9" t="s">
        <v>87</v>
      </c>
      <c r="D71" s="58">
        <v>5.5107704998951144E-2</v>
      </c>
      <c r="E71" s="59">
        <v>5.0725668674155663E-2</v>
      </c>
      <c r="F71" s="60">
        <v>3.5840270744814766E-2</v>
      </c>
      <c r="G71" s="58">
        <v>5.7785863636201681E-2</v>
      </c>
      <c r="H71" s="59">
        <v>5.3192404276185219E-2</v>
      </c>
      <c r="I71" s="60">
        <v>3.7841517630085919E-2</v>
      </c>
      <c r="J71" s="58">
        <v>6.5769430806914761E-2</v>
      </c>
      <c r="K71" s="59">
        <v>5.5894947591985572E-2</v>
      </c>
      <c r="L71" s="60">
        <v>7.0803437716943377E-2</v>
      </c>
      <c r="M71" s="61">
        <v>0.29821878357708409</v>
      </c>
      <c r="N71" s="62">
        <v>0.28864250378929557</v>
      </c>
      <c r="O71" s="63">
        <v>0.39282097938482774</v>
      </c>
      <c r="P71" s="98">
        <v>2.967687011324319</v>
      </c>
      <c r="Q71" s="99">
        <v>3.1702310367181359</v>
      </c>
      <c r="R71" s="100">
        <v>3.1955049091106877</v>
      </c>
      <c r="S71" s="58">
        <v>0.10142747034687717</v>
      </c>
      <c r="T71" s="59">
        <v>9.8441583843062674E-2</v>
      </c>
      <c r="U71" s="60">
        <v>8.889349807809388E-2</v>
      </c>
      <c r="V71" s="38">
        <v>14325242.5</v>
      </c>
      <c r="W71" s="39">
        <v>14121306</v>
      </c>
      <c r="X71" s="40">
        <v>8781932</v>
      </c>
      <c r="Y71" s="58">
        <v>4.0356203104644637</v>
      </c>
      <c r="Z71" s="59">
        <v>3.7738053498331352</v>
      </c>
      <c r="AA71" s="60">
        <v>3.8998157599911472</v>
      </c>
      <c r="AB71" s="58">
        <v>0.86196340854293119</v>
      </c>
      <c r="AC71" s="59">
        <v>0.85630705347099201</v>
      </c>
      <c r="AD71" s="60">
        <v>0.86144585805717577</v>
      </c>
      <c r="AE71" s="38">
        <v>14527012.5</v>
      </c>
      <c r="AF71" s="39">
        <v>13754334.5</v>
      </c>
      <c r="AG71" s="40">
        <v>9654194</v>
      </c>
      <c r="AH71" s="38">
        <v>15073227</v>
      </c>
      <c r="AI71" s="39">
        <v>13889121.5</v>
      </c>
      <c r="AJ71" s="40">
        <v>9604642</v>
      </c>
      <c r="AK71" s="58">
        <v>0.66925919499197017</v>
      </c>
      <c r="AL71" s="59">
        <v>0.66999221491712202</v>
      </c>
      <c r="AM71" s="60">
        <v>0.68691194841052527</v>
      </c>
      <c r="AN71" s="58">
        <v>0.70659411962310492</v>
      </c>
      <c r="AO71" s="59">
        <v>0.70848884885752406</v>
      </c>
      <c r="AP71" s="60">
        <v>0.72759804402471484</v>
      </c>
      <c r="AQ71" s="58">
        <v>0.1294412503223375</v>
      </c>
      <c r="AR71" s="59">
        <v>0.12982220906303465</v>
      </c>
      <c r="AS71" s="60">
        <v>0.13179326879339373</v>
      </c>
      <c r="AT71" s="58">
        <v>8.3540489828607678E-2</v>
      </c>
      <c r="AU71" s="59">
        <v>8.1537964909827593E-2</v>
      </c>
      <c r="AV71" s="60">
        <v>8.2698158222496279E-2</v>
      </c>
      <c r="AW71" s="58">
        <v>7.5543123666460793E-2</v>
      </c>
      <c r="AX71" s="59">
        <v>7.3832524961662399E-2</v>
      </c>
      <c r="AY71" s="60">
        <v>7.6146353118720839E-2</v>
      </c>
      <c r="AZ71" s="58">
        <v>0.43133397671535312</v>
      </c>
      <c r="BA71" s="59">
        <v>0.43449273471350985</v>
      </c>
      <c r="BB71" s="60">
        <v>0.43252276804959738</v>
      </c>
      <c r="BC71" s="58">
        <v>0.73660757900532814</v>
      </c>
      <c r="BD71" s="59">
        <v>0.67908444086747011</v>
      </c>
      <c r="BE71" s="60">
        <v>0.66960781983512863</v>
      </c>
      <c r="BF71" s="38">
        <v>5828292.5916193798</v>
      </c>
      <c r="BG71" s="39">
        <v>6001781.0536339507</v>
      </c>
      <c r="BH71" s="40">
        <v>6044866.71875</v>
      </c>
      <c r="BI71" s="58">
        <v>1.5306255206206015E-2</v>
      </c>
      <c r="BJ71" s="59">
        <v>2.1601097863606807E-2</v>
      </c>
      <c r="BK71" s="60">
        <v>3.3362992491855807E-2</v>
      </c>
      <c r="BL71" s="58">
        <v>3.6795356814847309E-2</v>
      </c>
      <c r="BM71" s="59">
        <v>4.3078306009097928E-2</v>
      </c>
      <c r="BN71" s="60">
        <v>5.8735659992874042E-2</v>
      </c>
      <c r="BO71" s="58">
        <v>5.240907129272531E-4</v>
      </c>
      <c r="BP71" s="59">
        <v>2.6433241231293899E-4</v>
      </c>
      <c r="BQ71" s="60">
        <v>3.8232451072764287E-4</v>
      </c>
      <c r="BR71" s="58">
        <v>0.9828474010637096</v>
      </c>
      <c r="BS71" s="59">
        <v>0.98873586611798425</v>
      </c>
      <c r="BT71" s="60">
        <v>0.98708521627176649</v>
      </c>
      <c r="BU71" s="38">
        <v>110065602</v>
      </c>
      <c r="BV71" s="39">
        <v>119764228.5</v>
      </c>
      <c r="BW71" s="40">
        <v>131349148</v>
      </c>
      <c r="BX71" s="58">
        <v>7.8437786568169382E-2</v>
      </c>
      <c r="BY71" s="59">
        <v>6.1788694483307267E-2</v>
      </c>
      <c r="BZ71" s="60">
        <v>7.3073079752308812E-2</v>
      </c>
      <c r="CA71" s="38">
        <v>135318967</v>
      </c>
      <c r="CB71" s="39">
        <v>149953430.5</v>
      </c>
      <c r="CC71" s="40">
        <v>143681530</v>
      </c>
      <c r="CD71" s="38">
        <v>136019440</v>
      </c>
      <c r="CE71" s="39">
        <v>152434189.5</v>
      </c>
      <c r="CF71" s="40">
        <v>141624087</v>
      </c>
      <c r="CG71" s="58">
        <v>2.7984874660399219</v>
      </c>
      <c r="CH71" s="59">
        <v>2.6309458713788123</v>
      </c>
      <c r="CI71" s="60">
        <v>2.7808279653367824</v>
      </c>
      <c r="CJ71" s="98">
        <v>3.2883880391688045</v>
      </c>
      <c r="CK71" s="99">
        <v>3.4186249339485792</v>
      </c>
      <c r="CL71" s="100">
        <v>3.420514371246786</v>
      </c>
      <c r="CM71" s="58">
        <v>0.94421003312505714</v>
      </c>
      <c r="CN71" s="59">
        <v>0.9303718814672487</v>
      </c>
      <c r="CO71" s="60">
        <v>0.93273628240739903</v>
      </c>
      <c r="CP71" s="58">
        <v>0.86819425114009252</v>
      </c>
      <c r="CQ71" s="59">
        <v>0.86830319700129444</v>
      </c>
      <c r="CR71" s="60">
        <v>0.87078322716518297</v>
      </c>
      <c r="CS71" s="58">
        <v>0.80959930869196628</v>
      </c>
      <c r="CT71" s="59">
        <v>0.81313889207705614</v>
      </c>
      <c r="CU71" s="60">
        <v>0.82600757458811958</v>
      </c>
      <c r="CV71" s="38">
        <v>224399.5</v>
      </c>
      <c r="CW71" s="39">
        <v>50378.5</v>
      </c>
      <c r="CX71" s="40">
        <v>240437</v>
      </c>
      <c r="CY71" s="98">
        <v>1.4718672464570137</v>
      </c>
      <c r="CZ71" s="99">
        <v>1.5338002639641131</v>
      </c>
      <c r="DA71" s="100">
        <v>1.5086799425937143</v>
      </c>
      <c r="DB71" s="98">
        <v>1.5118638129286524</v>
      </c>
      <c r="DC71" s="99">
        <v>1.9293755924244471</v>
      </c>
      <c r="DD71" s="100">
        <v>1.7528673564344013</v>
      </c>
      <c r="DE71" s="58">
        <v>0.75066247341724845</v>
      </c>
      <c r="DF71" s="59">
        <v>0.74694212196859922</v>
      </c>
      <c r="DG71" s="60">
        <v>0.74118249445460882</v>
      </c>
      <c r="DH71" s="58">
        <v>2.7541562287768516E-2</v>
      </c>
      <c r="DI71" s="59">
        <v>2.3809524906382933E-2</v>
      </c>
      <c r="DJ71" s="60">
        <v>1.6289572182815994E-2</v>
      </c>
    </row>
    <row r="72" spans="1:114" x14ac:dyDescent="0.4">
      <c r="A72" s="56" t="s">
        <v>26</v>
      </c>
      <c r="B72" s="194" t="s">
        <v>149</v>
      </c>
      <c r="C72" s="10" t="s">
        <v>175</v>
      </c>
      <c r="D72" s="65">
        <v>384</v>
      </c>
      <c r="E72" s="66">
        <v>393</v>
      </c>
      <c r="F72" s="67">
        <v>399</v>
      </c>
      <c r="G72" s="65">
        <v>384</v>
      </c>
      <c r="H72" s="66">
        <v>393</v>
      </c>
      <c r="I72" s="67">
        <v>399</v>
      </c>
      <c r="J72" s="65">
        <v>384</v>
      </c>
      <c r="K72" s="66">
        <v>393</v>
      </c>
      <c r="L72" s="67">
        <v>399</v>
      </c>
      <c r="M72" s="68">
        <v>384</v>
      </c>
      <c r="N72" s="69">
        <v>393</v>
      </c>
      <c r="O72" s="70">
        <v>399</v>
      </c>
      <c r="P72" s="65">
        <v>384</v>
      </c>
      <c r="Q72" s="66">
        <v>393</v>
      </c>
      <c r="R72" s="67">
        <v>399</v>
      </c>
      <c r="S72" s="65">
        <v>384</v>
      </c>
      <c r="T72" s="66">
        <v>393</v>
      </c>
      <c r="U72" s="67">
        <v>399</v>
      </c>
      <c r="V72" s="65">
        <v>384</v>
      </c>
      <c r="W72" s="66">
        <v>393</v>
      </c>
      <c r="X72" s="67">
        <v>399</v>
      </c>
      <c r="Y72" s="65">
        <v>384</v>
      </c>
      <c r="Z72" s="66">
        <v>393</v>
      </c>
      <c r="AA72" s="67">
        <v>399</v>
      </c>
      <c r="AB72" s="65">
        <v>384</v>
      </c>
      <c r="AC72" s="66">
        <v>393</v>
      </c>
      <c r="AD72" s="67">
        <v>399</v>
      </c>
      <c r="AE72" s="65">
        <v>384</v>
      </c>
      <c r="AF72" s="66">
        <v>393</v>
      </c>
      <c r="AG72" s="67">
        <v>399</v>
      </c>
      <c r="AH72" s="65">
        <v>384</v>
      </c>
      <c r="AI72" s="66">
        <v>393</v>
      </c>
      <c r="AJ72" s="67">
        <v>399</v>
      </c>
      <c r="AK72" s="65">
        <v>384</v>
      </c>
      <c r="AL72" s="66">
        <v>393</v>
      </c>
      <c r="AM72" s="67">
        <v>399</v>
      </c>
      <c r="AN72" s="65">
        <v>384</v>
      </c>
      <c r="AO72" s="66">
        <v>393</v>
      </c>
      <c r="AP72" s="67">
        <v>399</v>
      </c>
      <c r="AQ72" s="65">
        <v>384</v>
      </c>
      <c r="AR72" s="66">
        <v>393</v>
      </c>
      <c r="AS72" s="67">
        <v>399</v>
      </c>
      <c r="AT72" s="65">
        <v>384</v>
      </c>
      <c r="AU72" s="66">
        <v>393</v>
      </c>
      <c r="AV72" s="67">
        <v>399</v>
      </c>
      <c r="AW72" s="65">
        <v>384</v>
      </c>
      <c r="AX72" s="66">
        <v>393</v>
      </c>
      <c r="AY72" s="67">
        <v>399</v>
      </c>
      <c r="AZ72" s="65">
        <v>384</v>
      </c>
      <c r="BA72" s="66">
        <v>393</v>
      </c>
      <c r="BB72" s="67">
        <v>399</v>
      </c>
      <c r="BC72" s="65">
        <v>384</v>
      </c>
      <c r="BD72" s="66">
        <v>393</v>
      </c>
      <c r="BE72" s="67">
        <v>399</v>
      </c>
      <c r="BF72" s="65">
        <v>384</v>
      </c>
      <c r="BG72" s="66">
        <v>393</v>
      </c>
      <c r="BH72" s="67">
        <v>399</v>
      </c>
      <c r="BI72" s="65">
        <v>384</v>
      </c>
      <c r="BJ72" s="66">
        <v>393</v>
      </c>
      <c r="BK72" s="67">
        <v>399</v>
      </c>
      <c r="BL72" s="65">
        <v>384</v>
      </c>
      <c r="BM72" s="66">
        <v>393</v>
      </c>
      <c r="BN72" s="67">
        <v>399</v>
      </c>
      <c r="BO72" s="65">
        <v>384</v>
      </c>
      <c r="BP72" s="66">
        <v>393</v>
      </c>
      <c r="BQ72" s="67">
        <v>399</v>
      </c>
      <c r="BR72" s="65">
        <v>384</v>
      </c>
      <c r="BS72" s="66">
        <v>393</v>
      </c>
      <c r="BT72" s="67">
        <v>399</v>
      </c>
      <c r="BU72" s="65">
        <v>384</v>
      </c>
      <c r="BV72" s="66">
        <v>393</v>
      </c>
      <c r="BW72" s="67">
        <v>399</v>
      </c>
      <c r="BX72" s="65">
        <v>384</v>
      </c>
      <c r="BY72" s="66">
        <v>393</v>
      </c>
      <c r="BZ72" s="67">
        <v>399</v>
      </c>
      <c r="CA72" s="65">
        <v>384</v>
      </c>
      <c r="CB72" s="66">
        <v>393</v>
      </c>
      <c r="CC72" s="67">
        <v>399</v>
      </c>
      <c r="CD72" s="65">
        <v>384</v>
      </c>
      <c r="CE72" s="66">
        <v>393</v>
      </c>
      <c r="CF72" s="67">
        <v>399</v>
      </c>
      <c r="CG72" s="65">
        <v>384</v>
      </c>
      <c r="CH72" s="66">
        <v>393</v>
      </c>
      <c r="CI72" s="67">
        <v>399</v>
      </c>
      <c r="CJ72" s="65">
        <v>384</v>
      </c>
      <c r="CK72" s="66">
        <v>393</v>
      </c>
      <c r="CL72" s="67">
        <v>399</v>
      </c>
      <c r="CM72" s="65">
        <v>384</v>
      </c>
      <c r="CN72" s="66">
        <v>393</v>
      </c>
      <c r="CO72" s="67">
        <v>399</v>
      </c>
      <c r="CP72" s="65">
        <v>384</v>
      </c>
      <c r="CQ72" s="66">
        <v>393</v>
      </c>
      <c r="CR72" s="67">
        <v>399</v>
      </c>
      <c r="CS72" s="65">
        <v>384</v>
      </c>
      <c r="CT72" s="66">
        <v>393</v>
      </c>
      <c r="CU72" s="67">
        <v>399</v>
      </c>
      <c r="CV72" s="65">
        <v>384</v>
      </c>
      <c r="CW72" s="66">
        <v>393</v>
      </c>
      <c r="CX72" s="67">
        <v>399</v>
      </c>
      <c r="CY72" s="65">
        <v>384</v>
      </c>
      <c r="CZ72" s="66">
        <v>393</v>
      </c>
      <c r="DA72" s="67">
        <v>399</v>
      </c>
      <c r="DB72" s="65">
        <v>384</v>
      </c>
      <c r="DC72" s="66">
        <v>393</v>
      </c>
      <c r="DD72" s="67">
        <v>399</v>
      </c>
      <c r="DE72" s="65">
        <v>384</v>
      </c>
      <c r="DF72" s="66">
        <v>393</v>
      </c>
      <c r="DG72" s="67">
        <v>399</v>
      </c>
      <c r="DH72" s="65">
        <v>384</v>
      </c>
      <c r="DI72" s="66">
        <v>393</v>
      </c>
      <c r="DJ72" s="67">
        <v>399</v>
      </c>
    </row>
    <row r="73" spans="1:114" x14ac:dyDescent="0.4">
      <c r="A73" s="56"/>
      <c r="B73" s="198"/>
      <c r="C73" s="7" t="s">
        <v>86</v>
      </c>
      <c r="D73" s="32">
        <v>3.8152867240828149E-2</v>
      </c>
      <c r="E73" s="33">
        <v>3.3314870273378379E-2</v>
      </c>
      <c r="F73" s="34">
        <v>2.7094796689942351E-2</v>
      </c>
      <c r="G73" s="32">
        <v>3.9388922418130697E-2</v>
      </c>
      <c r="H73" s="33">
        <v>3.4247816885123412E-2</v>
      </c>
      <c r="I73" s="34">
        <v>2.8053494432157856E-2</v>
      </c>
      <c r="J73" s="32">
        <v>0.57864167450121162</v>
      </c>
      <c r="K73" s="33">
        <v>0.55774260232236106</v>
      </c>
      <c r="L73" s="34">
        <v>0.75678564137539928</v>
      </c>
      <c r="M73" s="111">
        <v>4.975351702667191</v>
      </c>
      <c r="N73" s="112">
        <v>5.0699071370179416</v>
      </c>
      <c r="O73" s="113">
        <v>5.2042149199217018</v>
      </c>
      <c r="P73" s="98">
        <v>2.326663532356589</v>
      </c>
      <c r="Q73" s="99">
        <v>2.5095551743618958</v>
      </c>
      <c r="R73" s="100">
        <v>2.5991877652419775</v>
      </c>
      <c r="S73" s="32">
        <v>8.5992518852741076E-2</v>
      </c>
      <c r="T73" s="33">
        <v>8.3188241193011658E-2</v>
      </c>
      <c r="U73" s="34">
        <v>8.2223610976356526E-2</v>
      </c>
      <c r="V73" s="35">
        <v>30097084.658854168</v>
      </c>
      <c r="W73" s="36">
        <v>25650419.083969466</v>
      </c>
      <c r="X73" s="37">
        <v>22402949.172932331</v>
      </c>
      <c r="Y73" s="32">
        <v>2.1620558460428554</v>
      </c>
      <c r="Z73" s="33">
        <v>2.0729096285617841</v>
      </c>
      <c r="AA73" s="34">
        <v>2.0288321232976632</v>
      </c>
      <c r="AB73" s="32">
        <v>0.89223600792287383</v>
      </c>
      <c r="AC73" s="33">
        <v>0.89383562098554548</v>
      </c>
      <c r="AD73" s="34">
        <v>0.8950119036994445</v>
      </c>
      <c r="AE73" s="35">
        <v>31490869.552083332</v>
      </c>
      <c r="AF73" s="36">
        <v>28038250.020356234</v>
      </c>
      <c r="AG73" s="37">
        <v>23205064.656641603</v>
      </c>
      <c r="AH73" s="35">
        <v>32511093.067708332</v>
      </c>
      <c r="AI73" s="36">
        <v>28823430.636132315</v>
      </c>
      <c r="AJ73" s="37">
        <v>24026131.644110277</v>
      </c>
      <c r="AK73" s="32">
        <v>0.63899575932258723</v>
      </c>
      <c r="AL73" s="33">
        <v>0.64341014789362028</v>
      </c>
      <c r="AM73" s="34">
        <v>0.64492083106415843</v>
      </c>
      <c r="AN73" s="32">
        <v>0.68499145570974418</v>
      </c>
      <c r="AO73" s="33">
        <v>0.68953728011081428</v>
      </c>
      <c r="AP73" s="34">
        <v>0.69130918983517586</v>
      </c>
      <c r="AQ73" s="32">
        <v>0.15464862247308203</v>
      </c>
      <c r="AR73" s="33">
        <v>0.15507095132891865</v>
      </c>
      <c r="AS73" s="34">
        <v>0.15766389561923255</v>
      </c>
      <c r="AT73" s="32">
        <v>0.10832765774375532</v>
      </c>
      <c r="AU73" s="33">
        <v>0.10797666239158359</v>
      </c>
      <c r="AV73" s="34">
        <v>0.10916755056623814</v>
      </c>
      <c r="AW73" s="32">
        <v>7.7077405616632483E-2</v>
      </c>
      <c r="AX73" s="33">
        <v>7.6345290446890451E-2</v>
      </c>
      <c r="AY73" s="34">
        <v>7.650028000660089E-2</v>
      </c>
      <c r="AZ73" s="32">
        <v>0.34255118158348563</v>
      </c>
      <c r="BA73" s="33">
        <v>0.33479630925378162</v>
      </c>
      <c r="BB73" s="34">
        <v>0.32504601961615498</v>
      </c>
      <c r="BC73" s="32">
        <v>0.57063214739595158</v>
      </c>
      <c r="BD73" s="33">
        <v>0.57951247603349099</v>
      </c>
      <c r="BE73" s="34">
        <v>0.58447425005960374</v>
      </c>
      <c r="BF73" s="35">
        <v>6857823.5311249113</v>
      </c>
      <c r="BG73" s="36">
        <v>6921555.764519155</v>
      </c>
      <c r="BH73" s="37">
        <v>7047367.5361848921</v>
      </c>
      <c r="BI73" s="32">
        <v>0.2052036343913862</v>
      </c>
      <c r="BJ73" s="33">
        <v>0.20578927333232455</v>
      </c>
      <c r="BK73" s="34">
        <v>0.21225263200631661</v>
      </c>
      <c r="BL73" s="32">
        <v>0.43057589443374211</v>
      </c>
      <c r="BM73" s="33">
        <v>0.42508508963370062</v>
      </c>
      <c r="BN73" s="34">
        <v>0.43431327339077225</v>
      </c>
      <c r="BO73" s="32">
        <v>4.5728297314613859E-3</v>
      </c>
      <c r="BP73" s="33">
        <v>4.3396407943483662E-3</v>
      </c>
      <c r="BQ73" s="34">
        <v>4.2120227544211169E-3</v>
      </c>
      <c r="BR73" s="32">
        <v>0.95960536037371036</v>
      </c>
      <c r="BS73" s="33">
        <v>0.95953986412135173</v>
      </c>
      <c r="BT73" s="34">
        <v>0.95839163948139261</v>
      </c>
      <c r="BU73" s="35">
        <v>438893205.48697919</v>
      </c>
      <c r="BV73" s="36">
        <v>444536207.55470741</v>
      </c>
      <c r="BW73" s="37">
        <v>456014412.13533837</v>
      </c>
      <c r="BX73" s="32">
        <v>0.63605027808107317</v>
      </c>
      <c r="BY73" s="33">
        <v>0.61024469293990447</v>
      </c>
      <c r="BZ73" s="34">
        <v>0.80467531569880935</v>
      </c>
      <c r="CA73" s="35">
        <v>325615662.90104169</v>
      </c>
      <c r="CB73" s="36">
        <v>342850507.04834604</v>
      </c>
      <c r="CC73" s="37">
        <v>354942866.2631579</v>
      </c>
      <c r="CD73" s="38">
        <v>326857965.19270831</v>
      </c>
      <c r="CE73" s="39">
        <v>348974439.66412216</v>
      </c>
      <c r="CF73" s="40">
        <v>351489406.23308271</v>
      </c>
      <c r="CG73" s="32">
        <v>1.087769800951025</v>
      </c>
      <c r="CH73" s="33">
        <v>1.1218290630650352</v>
      </c>
      <c r="CI73" s="34">
        <v>1.1422481274385077</v>
      </c>
      <c r="CJ73" s="98">
        <v>2.5294061856449033</v>
      </c>
      <c r="CK73" s="99">
        <v>2.7158304211160647</v>
      </c>
      <c r="CL73" s="100">
        <v>2.7902906252662976</v>
      </c>
      <c r="CM73" s="32">
        <v>1.2112373048054113</v>
      </c>
      <c r="CN73" s="33">
        <v>1.2109341541840593</v>
      </c>
      <c r="CO73" s="34">
        <v>1.2167881200686248</v>
      </c>
      <c r="CP73" s="32">
        <v>0.67397092783157531</v>
      </c>
      <c r="CQ73" s="33">
        <v>0.67132046064911188</v>
      </c>
      <c r="CR73" s="34">
        <v>0.66731847718252102</v>
      </c>
      <c r="CS73" s="32">
        <v>0.57652694129870607</v>
      </c>
      <c r="CT73" s="33">
        <v>0.57413292291963813</v>
      </c>
      <c r="CU73" s="34">
        <v>0.57293890210113885</v>
      </c>
      <c r="CV73" s="35">
        <v>1020223.515625</v>
      </c>
      <c r="CW73" s="36">
        <v>785180.61577608145</v>
      </c>
      <c r="CX73" s="37">
        <v>821066.98746867164</v>
      </c>
      <c r="CY73" s="98">
        <v>1.5086844562370736</v>
      </c>
      <c r="CZ73" s="99">
        <v>1.5546741801925352</v>
      </c>
      <c r="DA73" s="100">
        <v>1.5311628944334517</v>
      </c>
      <c r="DB73" s="98">
        <v>2.4698992673457969</v>
      </c>
      <c r="DC73" s="99">
        <v>2.7375958828362754</v>
      </c>
      <c r="DD73" s="100">
        <v>2.5314444066693245</v>
      </c>
      <c r="DE73" s="32">
        <v>0.68632702688523339</v>
      </c>
      <c r="DF73" s="33">
        <v>0.68612962419883883</v>
      </c>
      <c r="DG73" s="34">
        <v>0.68151494411026603</v>
      </c>
      <c r="DH73" s="32">
        <v>1.8771952028551277E-2</v>
      </c>
      <c r="DI73" s="33">
        <v>1.6579817833839432E-2</v>
      </c>
      <c r="DJ73" s="34">
        <v>1.3709984002359909E-2</v>
      </c>
    </row>
    <row r="74" spans="1:114" x14ac:dyDescent="0.4">
      <c r="A74" s="56" t="s">
        <v>26</v>
      </c>
      <c r="B74" s="199"/>
      <c r="C74" s="9" t="s">
        <v>87</v>
      </c>
      <c r="D74" s="58">
        <v>4.4386653222975345E-2</v>
      </c>
      <c r="E74" s="59">
        <v>3.3785562467894062E-2</v>
      </c>
      <c r="F74" s="60">
        <v>2.4571986400993749E-2</v>
      </c>
      <c r="G74" s="58">
        <v>4.5229809356243628E-2</v>
      </c>
      <c r="H74" s="59">
        <v>3.3812977989912243E-2</v>
      </c>
      <c r="I74" s="60">
        <v>2.4381837769316475E-2</v>
      </c>
      <c r="J74" s="58">
        <v>0.16923969300904873</v>
      </c>
      <c r="K74" s="59">
        <v>0.2167320503019968</v>
      </c>
      <c r="L74" s="60">
        <v>0.20643860111723486</v>
      </c>
      <c r="M74" s="61">
        <v>1.953107822040191</v>
      </c>
      <c r="N74" s="62">
        <v>2.4242521860239759</v>
      </c>
      <c r="O74" s="63">
        <v>2.3172826355793141</v>
      </c>
      <c r="P74" s="98">
        <v>2.5553195050910209</v>
      </c>
      <c r="Q74" s="99">
        <v>2.6267965150844219</v>
      </c>
      <c r="R74" s="100">
        <v>2.6476529657894115</v>
      </c>
      <c r="S74" s="58">
        <v>8.7417900068272741E-2</v>
      </c>
      <c r="T74" s="59">
        <v>7.4992578757775527E-2</v>
      </c>
      <c r="U74" s="60">
        <v>7.0260270133280719E-2</v>
      </c>
      <c r="V74" s="38">
        <v>11686271</v>
      </c>
      <c r="W74" s="39">
        <v>9014993</v>
      </c>
      <c r="X74" s="40">
        <v>7792546</v>
      </c>
      <c r="Y74" s="58">
        <v>3.2478484423800498</v>
      </c>
      <c r="Z74" s="59">
        <v>2.8659021075428179</v>
      </c>
      <c r="AA74" s="60">
        <v>2.7783419070190472</v>
      </c>
      <c r="AB74" s="58">
        <v>0.89920996445536927</v>
      </c>
      <c r="AC74" s="59">
        <v>0.90049016393845427</v>
      </c>
      <c r="AD74" s="60">
        <v>0.90195160271894292</v>
      </c>
      <c r="AE74" s="38">
        <v>11783854.5</v>
      </c>
      <c r="AF74" s="39">
        <v>8737994</v>
      </c>
      <c r="AG74" s="40">
        <v>7004081</v>
      </c>
      <c r="AH74" s="38">
        <v>11500218</v>
      </c>
      <c r="AI74" s="39">
        <v>8729495</v>
      </c>
      <c r="AJ74" s="40">
        <v>7454972</v>
      </c>
      <c r="AK74" s="58">
        <v>0.70276014400282061</v>
      </c>
      <c r="AL74" s="59">
        <v>0.71443883950833087</v>
      </c>
      <c r="AM74" s="60">
        <v>0.72175025758012634</v>
      </c>
      <c r="AN74" s="58">
        <v>0.73123805341466874</v>
      </c>
      <c r="AO74" s="59">
        <v>0.74178191341651223</v>
      </c>
      <c r="AP74" s="60">
        <v>0.75248781837218393</v>
      </c>
      <c r="AQ74" s="58">
        <v>0.11612197656342574</v>
      </c>
      <c r="AR74" s="59">
        <v>0.11465103034333061</v>
      </c>
      <c r="AS74" s="60">
        <v>0.11624884324117084</v>
      </c>
      <c r="AT74" s="58">
        <v>8.3391518835089051E-2</v>
      </c>
      <c r="AU74" s="59">
        <v>8.2460331340906218E-2</v>
      </c>
      <c r="AV74" s="60">
        <v>8.5373393699796851E-2</v>
      </c>
      <c r="AW74" s="58">
        <v>7.228248898580128E-2</v>
      </c>
      <c r="AX74" s="59">
        <v>7.1927087461289507E-2</v>
      </c>
      <c r="AY74" s="60">
        <v>7.3501910503452964E-2</v>
      </c>
      <c r="AZ74" s="58">
        <v>0.45762959051156593</v>
      </c>
      <c r="BA74" s="59">
        <v>0.44383118104431268</v>
      </c>
      <c r="BB74" s="60">
        <v>0.42639409576835224</v>
      </c>
      <c r="BC74" s="58">
        <v>0.64467660945565786</v>
      </c>
      <c r="BD74" s="59">
        <v>0.64015294869164319</v>
      </c>
      <c r="BE74" s="60">
        <v>0.63493871545784908</v>
      </c>
      <c r="BF74" s="38">
        <v>5800246.7599702645</v>
      </c>
      <c r="BG74" s="39">
        <v>5930130.1512859296</v>
      </c>
      <c r="BH74" s="40">
        <v>5948746.111111111</v>
      </c>
      <c r="BI74" s="58">
        <v>9.0449091611469051E-2</v>
      </c>
      <c r="BJ74" s="59">
        <v>9.5363541750518144E-2</v>
      </c>
      <c r="BK74" s="60">
        <v>0.10267995952454707</v>
      </c>
      <c r="BL74" s="58">
        <v>0.21921303832709896</v>
      </c>
      <c r="BM74" s="59">
        <v>0.22156290866536052</v>
      </c>
      <c r="BN74" s="60">
        <v>0.22690691734541785</v>
      </c>
      <c r="BO74" s="58">
        <v>2.3175565749040681E-3</v>
      </c>
      <c r="BP74" s="59">
        <v>2.0808605143713718E-3</v>
      </c>
      <c r="BQ74" s="60">
        <v>2.1535715355523555E-3</v>
      </c>
      <c r="BR74" s="58">
        <v>0.95324660975445741</v>
      </c>
      <c r="BS74" s="59">
        <v>0.95376300579987183</v>
      </c>
      <c r="BT74" s="60">
        <v>0.95147426522185863</v>
      </c>
      <c r="BU74" s="38">
        <v>132116115</v>
      </c>
      <c r="BV74" s="39">
        <v>138467848</v>
      </c>
      <c r="BW74" s="40">
        <v>134212007</v>
      </c>
      <c r="BX74" s="58">
        <v>0.22392718779921045</v>
      </c>
      <c r="BY74" s="59">
        <v>0.27129692550772627</v>
      </c>
      <c r="BZ74" s="60">
        <v>0.28186042997503741</v>
      </c>
      <c r="CA74" s="38">
        <v>127682874</v>
      </c>
      <c r="CB74" s="39">
        <v>128477853</v>
      </c>
      <c r="CC74" s="40">
        <v>136853483</v>
      </c>
      <c r="CD74" s="38">
        <v>126584240.5</v>
      </c>
      <c r="CE74" s="39">
        <v>125331671</v>
      </c>
      <c r="CF74" s="40">
        <v>127610607</v>
      </c>
      <c r="CG74" s="58">
        <v>2.2289045799881677</v>
      </c>
      <c r="CH74" s="59">
        <v>1.8849376106244067</v>
      </c>
      <c r="CI74" s="60">
        <v>1.9023595511874016</v>
      </c>
      <c r="CJ74" s="98">
        <v>2.8837152497850687</v>
      </c>
      <c r="CK74" s="99">
        <v>2.7736270279965698</v>
      </c>
      <c r="CL74" s="100">
        <v>2.7941903541459081</v>
      </c>
      <c r="CM74" s="58">
        <v>0.98196006319198226</v>
      </c>
      <c r="CN74" s="59">
        <v>0.99428927095215869</v>
      </c>
      <c r="CO74" s="60">
        <v>1.0048120157160216</v>
      </c>
      <c r="CP74" s="58">
        <v>0.85367928239040203</v>
      </c>
      <c r="CQ74" s="59">
        <v>0.8498562139558915</v>
      </c>
      <c r="CR74" s="60">
        <v>0.84813296722926002</v>
      </c>
      <c r="CS74" s="58">
        <v>0.79375120381426068</v>
      </c>
      <c r="CT74" s="59">
        <v>0.75314366881334371</v>
      </c>
      <c r="CU74" s="60">
        <v>0.76069855945611542</v>
      </c>
      <c r="CV74" s="38">
        <v>101652</v>
      </c>
      <c r="CW74" s="39">
        <v>106948</v>
      </c>
      <c r="CX74" s="40">
        <v>234532</v>
      </c>
      <c r="CY74" s="98">
        <v>1.2189691952488064</v>
      </c>
      <c r="CZ74" s="99">
        <v>1.148820585774897</v>
      </c>
      <c r="DA74" s="100">
        <v>1.1379374163610751</v>
      </c>
      <c r="DB74" s="98">
        <v>1.0072841223520594</v>
      </c>
      <c r="DC74" s="99">
        <v>1.2367814308008769</v>
      </c>
      <c r="DD74" s="100">
        <v>1.2531063195601055</v>
      </c>
      <c r="DE74" s="58">
        <v>0.75871239576403759</v>
      </c>
      <c r="DF74" s="59">
        <v>0.76132202657037173</v>
      </c>
      <c r="DG74" s="60">
        <v>0.75456910976093594</v>
      </c>
      <c r="DH74" s="58">
        <v>1.9816761681138391E-2</v>
      </c>
      <c r="DI74" s="59">
        <v>1.415251406427835E-2</v>
      </c>
      <c r="DJ74" s="60">
        <v>1.0309453896157535E-2</v>
      </c>
    </row>
    <row r="75" spans="1:114" x14ac:dyDescent="0.4">
      <c r="A75" s="56" t="s">
        <v>27</v>
      </c>
      <c r="B75" s="194" t="s">
        <v>150</v>
      </c>
      <c r="C75" s="10" t="s">
        <v>175</v>
      </c>
      <c r="D75" s="65">
        <v>472</v>
      </c>
      <c r="E75" s="66">
        <v>496</v>
      </c>
      <c r="F75" s="67">
        <v>516</v>
      </c>
      <c r="G75" s="65">
        <v>472</v>
      </c>
      <c r="H75" s="66">
        <v>496</v>
      </c>
      <c r="I75" s="67">
        <v>516</v>
      </c>
      <c r="J75" s="65">
        <v>472</v>
      </c>
      <c r="K75" s="66">
        <v>496</v>
      </c>
      <c r="L75" s="67">
        <v>516</v>
      </c>
      <c r="M75" s="68">
        <v>472</v>
      </c>
      <c r="N75" s="69">
        <v>496</v>
      </c>
      <c r="O75" s="70">
        <v>516</v>
      </c>
      <c r="P75" s="65">
        <v>472</v>
      </c>
      <c r="Q75" s="66">
        <v>496</v>
      </c>
      <c r="R75" s="67">
        <v>516</v>
      </c>
      <c r="S75" s="65">
        <v>472</v>
      </c>
      <c r="T75" s="66">
        <v>496</v>
      </c>
      <c r="U75" s="67">
        <v>516</v>
      </c>
      <c r="V75" s="65">
        <v>472</v>
      </c>
      <c r="W75" s="66">
        <v>496</v>
      </c>
      <c r="X75" s="67">
        <v>516</v>
      </c>
      <c r="Y75" s="65">
        <v>472</v>
      </c>
      <c r="Z75" s="66">
        <v>496</v>
      </c>
      <c r="AA75" s="67">
        <v>516</v>
      </c>
      <c r="AB75" s="65">
        <v>472</v>
      </c>
      <c r="AC75" s="66">
        <v>496</v>
      </c>
      <c r="AD75" s="67">
        <v>516</v>
      </c>
      <c r="AE75" s="65">
        <v>472</v>
      </c>
      <c r="AF75" s="66">
        <v>496</v>
      </c>
      <c r="AG75" s="67">
        <v>516</v>
      </c>
      <c r="AH75" s="65">
        <v>472</v>
      </c>
      <c r="AI75" s="66">
        <v>496</v>
      </c>
      <c r="AJ75" s="67">
        <v>516</v>
      </c>
      <c r="AK75" s="65">
        <v>472</v>
      </c>
      <c r="AL75" s="66">
        <v>496</v>
      </c>
      <c r="AM75" s="67">
        <v>516</v>
      </c>
      <c r="AN75" s="65">
        <v>472</v>
      </c>
      <c r="AO75" s="66">
        <v>496</v>
      </c>
      <c r="AP75" s="67">
        <v>516</v>
      </c>
      <c r="AQ75" s="65">
        <v>472</v>
      </c>
      <c r="AR75" s="66">
        <v>496</v>
      </c>
      <c r="AS75" s="67">
        <v>516</v>
      </c>
      <c r="AT75" s="65">
        <v>472</v>
      </c>
      <c r="AU75" s="66">
        <v>496</v>
      </c>
      <c r="AV75" s="67">
        <v>516</v>
      </c>
      <c r="AW75" s="65">
        <v>472</v>
      </c>
      <c r="AX75" s="66">
        <v>496</v>
      </c>
      <c r="AY75" s="67">
        <v>516</v>
      </c>
      <c r="AZ75" s="65">
        <v>472</v>
      </c>
      <c r="BA75" s="66">
        <v>496</v>
      </c>
      <c r="BB75" s="67">
        <v>516</v>
      </c>
      <c r="BC75" s="65">
        <v>472</v>
      </c>
      <c r="BD75" s="66">
        <v>496</v>
      </c>
      <c r="BE75" s="67">
        <v>516</v>
      </c>
      <c r="BF75" s="65">
        <v>472</v>
      </c>
      <c r="BG75" s="66">
        <v>496</v>
      </c>
      <c r="BH75" s="67">
        <v>516</v>
      </c>
      <c r="BI75" s="65">
        <v>472</v>
      </c>
      <c r="BJ75" s="66">
        <v>496</v>
      </c>
      <c r="BK75" s="67">
        <v>516</v>
      </c>
      <c r="BL75" s="65">
        <v>472</v>
      </c>
      <c r="BM75" s="66">
        <v>496</v>
      </c>
      <c r="BN75" s="67">
        <v>516</v>
      </c>
      <c r="BO75" s="65">
        <v>472</v>
      </c>
      <c r="BP75" s="66">
        <v>496</v>
      </c>
      <c r="BQ75" s="67">
        <v>516</v>
      </c>
      <c r="BR75" s="65">
        <v>472</v>
      </c>
      <c r="BS75" s="66">
        <v>496</v>
      </c>
      <c r="BT75" s="67">
        <v>516</v>
      </c>
      <c r="BU75" s="65">
        <v>472</v>
      </c>
      <c r="BV75" s="66">
        <v>496</v>
      </c>
      <c r="BW75" s="67">
        <v>516</v>
      </c>
      <c r="BX75" s="65">
        <v>472</v>
      </c>
      <c r="BY75" s="66">
        <v>496</v>
      </c>
      <c r="BZ75" s="67">
        <v>516</v>
      </c>
      <c r="CA75" s="65">
        <v>472</v>
      </c>
      <c r="CB75" s="66">
        <v>496</v>
      </c>
      <c r="CC75" s="67">
        <v>516</v>
      </c>
      <c r="CD75" s="65">
        <v>472</v>
      </c>
      <c r="CE75" s="66">
        <v>496</v>
      </c>
      <c r="CF75" s="67">
        <v>516</v>
      </c>
      <c r="CG75" s="65">
        <v>472</v>
      </c>
      <c r="CH75" s="66">
        <v>496</v>
      </c>
      <c r="CI75" s="67">
        <v>516</v>
      </c>
      <c r="CJ75" s="65">
        <v>472</v>
      </c>
      <c r="CK75" s="66">
        <v>496</v>
      </c>
      <c r="CL75" s="67">
        <v>516</v>
      </c>
      <c r="CM75" s="65">
        <v>472</v>
      </c>
      <c r="CN75" s="66">
        <v>496</v>
      </c>
      <c r="CO75" s="67">
        <v>516</v>
      </c>
      <c r="CP75" s="65">
        <v>472</v>
      </c>
      <c r="CQ75" s="66">
        <v>496</v>
      </c>
      <c r="CR75" s="67">
        <v>516</v>
      </c>
      <c r="CS75" s="65">
        <v>472</v>
      </c>
      <c r="CT75" s="66">
        <v>496</v>
      </c>
      <c r="CU75" s="67">
        <v>516</v>
      </c>
      <c r="CV75" s="65">
        <v>472</v>
      </c>
      <c r="CW75" s="66">
        <v>496</v>
      </c>
      <c r="CX75" s="67">
        <v>516</v>
      </c>
      <c r="CY75" s="65">
        <v>472</v>
      </c>
      <c r="CZ75" s="66">
        <v>496</v>
      </c>
      <c r="DA75" s="67">
        <v>516</v>
      </c>
      <c r="DB75" s="65">
        <v>472</v>
      </c>
      <c r="DC75" s="66">
        <v>496</v>
      </c>
      <c r="DD75" s="67">
        <v>516</v>
      </c>
      <c r="DE75" s="65">
        <v>472</v>
      </c>
      <c r="DF75" s="66">
        <v>496</v>
      </c>
      <c r="DG75" s="67">
        <v>516</v>
      </c>
      <c r="DH75" s="65">
        <v>472</v>
      </c>
      <c r="DI75" s="66">
        <v>496</v>
      </c>
      <c r="DJ75" s="67">
        <v>516</v>
      </c>
    </row>
    <row r="76" spans="1:114" x14ac:dyDescent="0.4">
      <c r="A76" s="56"/>
      <c r="B76" s="198"/>
      <c r="C76" s="7" t="s">
        <v>86</v>
      </c>
      <c r="D76" s="32">
        <v>4.1046775866331126E-2</v>
      </c>
      <c r="E76" s="33">
        <v>3.5750584602977656E-2</v>
      </c>
      <c r="F76" s="34">
        <v>2.5584575435214831E-2</v>
      </c>
      <c r="G76" s="32">
        <v>4.4307464064238598E-2</v>
      </c>
      <c r="H76" s="33">
        <v>3.8400520978840114E-2</v>
      </c>
      <c r="I76" s="34">
        <v>2.838447380973505E-2</v>
      </c>
      <c r="J76" s="32">
        <v>0.610608495490084</v>
      </c>
      <c r="K76" s="33">
        <v>0.64769213720876095</v>
      </c>
      <c r="L76" s="34">
        <v>0.5979856735940603</v>
      </c>
      <c r="M76" s="111">
        <v>5.0879558007785155</v>
      </c>
      <c r="N76" s="112">
        <v>5.3532685120759691</v>
      </c>
      <c r="O76" s="113">
        <v>5.2564104500421447</v>
      </c>
      <c r="P76" s="98">
        <v>3.6191893369254533</v>
      </c>
      <c r="Q76" s="99">
        <v>3.6005300376961933</v>
      </c>
      <c r="R76" s="100">
        <v>3.5978632649667084</v>
      </c>
      <c r="S76" s="32">
        <v>8.9858347328172397E-2</v>
      </c>
      <c r="T76" s="33">
        <v>8.6853906447337564E-2</v>
      </c>
      <c r="U76" s="34">
        <v>7.863344562059138E-2</v>
      </c>
      <c r="V76" s="35">
        <v>26072195.447033897</v>
      </c>
      <c r="W76" s="36">
        <v>26927937.590725806</v>
      </c>
      <c r="X76" s="37">
        <v>18775545.839147288</v>
      </c>
      <c r="Y76" s="32">
        <v>3.1557852852373984</v>
      </c>
      <c r="Z76" s="33">
        <v>2.9497457038340289</v>
      </c>
      <c r="AA76" s="34">
        <v>3.181573120648808</v>
      </c>
      <c r="AB76" s="32">
        <v>0.8472255343335241</v>
      </c>
      <c r="AC76" s="33">
        <v>0.85143951502026716</v>
      </c>
      <c r="AD76" s="34">
        <v>0.83996819875890794</v>
      </c>
      <c r="AE76" s="35">
        <v>27255202.188559324</v>
      </c>
      <c r="AF76" s="36">
        <v>24379583.620967742</v>
      </c>
      <c r="AG76" s="37">
        <v>17626044.218992248</v>
      </c>
      <c r="AH76" s="35">
        <v>29420310.512711864</v>
      </c>
      <c r="AI76" s="36">
        <v>26186668.629032258</v>
      </c>
      <c r="AJ76" s="37">
        <v>19554985.063953489</v>
      </c>
      <c r="AK76" s="32">
        <v>0.66761601450328079</v>
      </c>
      <c r="AL76" s="33">
        <v>0.67493837651373823</v>
      </c>
      <c r="AM76" s="34">
        <v>0.68307151614623818</v>
      </c>
      <c r="AN76" s="32">
        <v>0.70210925635779442</v>
      </c>
      <c r="AO76" s="33">
        <v>0.70878015988251364</v>
      </c>
      <c r="AP76" s="34">
        <v>0.71864013608320987</v>
      </c>
      <c r="AQ76" s="32">
        <v>0.13584600883635933</v>
      </c>
      <c r="AR76" s="33">
        <v>0.1318161111295868</v>
      </c>
      <c r="AS76" s="34">
        <v>0.13168605176572729</v>
      </c>
      <c r="AT76" s="32">
        <v>9.4109049531893751E-2</v>
      </c>
      <c r="AU76" s="33">
        <v>9.4699213843861513E-2</v>
      </c>
      <c r="AV76" s="34">
        <v>9.8764244121906333E-2</v>
      </c>
      <c r="AW76" s="32">
        <v>7.089218739888288E-2</v>
      </c>
      <c r="AX76" s="33">
        <v>7.0915257776738252E-2</v>
      </c>
      <c r="AY76" s="34">
        <v>7.1700717908281364E-2</v>
      </c>
      <c r="AZ76" s="32">
        <v>0.39754738452334254</v>
      </c>
      <c r="BA76" s="33">
        <v>0.38369071543241379</v>
      </c>
      <c r="BB76" s="34">
        <v>0.3820771395250841</v>
      </c>
      <c r="BC76" s="32">
        <v>0.62216390470444982</v>
      </c>
      <c r="BD76" s="33">
        <v>0.62690775453661718</v>
      </c>
      <c r="BE76" s="34">
        <v>0.64553649259644608</v>
      </c>
      <c r="BF76" s="35">
        <v>5894488.6745042028</v>
      </c>
      <c r="BG76" s="36">
        <v>6117186.8294664128</v>
      </c>
      <c r="BH76" s="37">
        <v>6173642.3692179425</v>
      </c>
      <c r="BI76" s="32">
        <v>0.19314496991227215</v>
      </c>
      <c r="BJ76" s="33">
        <v>0.19877811876162366</v>
      </c>
      <c r="BK76" s="34">
        <v>0.18248515178465929</v>
      </c>
      <c r="BL76" s="32">
        <v>0.46210677453576499</v>
      </c>
      <c r="BM76" s="33">
        <v>0.46957514177658777</v>
      </c>
      <c r="BN76" s="34">
        <v>0.41759303343282206</v>
      </c>
      <c r="BO76" s="32">
        <v>5.3757000700312219E-3</v>
      </c>
      <c r="BP76" s="33">
        <v>4.9654504307385418E-3</v>
      </c>
      <c r="BQ76" s="34">
        <v>4.4112633878389011E-3</v>
      </c>
      <c r="BR76" s="32">
        <v>0.94999734526692292</v>
      </c>
      <c r="BS76" s="33">
        <v>0.95448750642041225</v>
      </c>
      <c r="BT76" s="34">
        <v>0.95343224945737226</v>
      </c>
      <c r="BU76" s="35">
        <v>469394479.59745765</v>
      </c>
      <c r="BV76" s="36">
        <v>471154753.125</v>
      </c>
      <c r="BW76" s="37">
        <v>469938708.37984496</v>
      </c>
      <c r="BX76" s="32">
        <v>0.67270215336640182</v>
      </c>
      <c r="BY76" s="33">
        <v>0.70267744209959859</v>
      </c>
      <c r="BZ76" s="34">
        <v>0.64667770116588918</v>
      </c>
      <c r="CA76" s="35">
        <v>334670884.80084747</v>
      </c>
      <c r="CB76" s="36">
        <v>338125596.3528226</v>
      </c>
      <c r="CC76" s="37">
        <v>341079065.95736432</v>
      </c>
      <c r="CD76" s="38">
        <v>338983727.47669494</v>
      </c>
      <c r="CE76" s="39">
        <v>340689601.13508064</v>
      </c>
      <c r="CF76" s="40">
        <v>345273133.32945734</v>
      </c>
      <c r="CG76" s="32">
        <v>1.89811133304687</v>
      </c>
      <c r="CH76" s="33">
        <v>1.7859758069744944</v>
      </c>
      <c r="CI76" s="34">
        <v>1.9170570133908214</v>
      </c>
      <c r="CJ76" s="98">
        <v>3.9342480182794484</v>
      </c>
      <c r="CK76" s="99">
        <v>3.9041766404931555</v>
      </c>
      <c r="CL76" s="100">
        <v>3.8650537898774453</v>
      </c>
      <c r="CM76" s="32">
        <v>1.0696392779455011</v>
      </c>
      <c r="CN76" s="33">
        <v>1.0878783690736891</v>
      </c>
      <c r="CO76" s="34">
        <v>1.0533303679575954</v>
      </c>
      <c r="CP76" s="32">
        <v>0.73895621879723261</v>
      </c>
      <c r="CQ76" s="33">
        <v>0.72638919606750851</v>
      </c>
      <c r="CR76" s="34">
        <v>0.74293635871277053</v>
      </c>
      <c r="CS76" s="32">
        <v>0.65800961391380164</v>
      </c>
      <c r="CT76" s="33">
        <v>0.64399324934244451</v>
      </c>
      <c r="CU76" s="34">
        <v>0.66406192264728003</v>
      </c>
      <c r="CV76" s="35">
        <v>2165108.3241525423</v>
      </c>
      <c r="CW76" s="36">
        <v>1807085.0080645161</v>
      </c>
      <c r="CX76" s="37">
        <v>1928940.8449612404</v>
      </c>
      <c r="CY76" s="98">
        <v>1.5121729178702552</v>
      </c>
      <c r="CZ76" s="99">
        <v>1.4501671445506661</v>
      </c>
      <c r="DA76" s="100">
        <v>1.447272322673562</v>
      </c>
      <c r="DB76" s="98">
        <v>3.0202362659546731</v>
      </c>
      <c r="DC76" s="99">
        <v>3.1730966305078989</v>
      </c>
      <c r="DD76" s="100">
        <v>3.0756195841129785</v>
      </c>
      <c r="DE76" s="32">
        <v>0.72730905588237738</v>
      </c>
      <c r="DF76" s="33">
        <v>0.72977158683787202</v>
      </c>
      <c r="DG76" s="34">
        <v>0.72521981323657514</v>
      </c>
      <c r="DH76" s="32">
        <v>1.8519018298689995E-2</v>
      </c>
      <c r="DI76" s="33">
        <v>1.6255509801393578E-2</v>
      </c>
      <c r="DJ76" s="34">
        <v>1.2403810879978315E-2</v>
      </c>
    </row>
    <row r="77" spans="1:114" x14ac:dyDescent="0.4">
      <c r="A77" s="56" t="s">
        <v>27</v>
      </c>
      <c r="B77" s="199"/>
      <c r="C77" s="9" t="s">
        <v>87</v>
      </c>
      <c r="D77" s="58">
        <v>3.188132231521118E-2</v>
      </c>
      <c r="E77" s="59">
        <v>3.0919024002136534E-2</v>
      </c>
      <c r="F77" s="60">
        <v>2.1182022827368703E-2</v>
      </c>
      <c r="G77" s="58">
        <v>3.7424022118832473E-2</v>
      </c>
      <c r="H77" s="59">
        <v>3.3891940345979525E-2</v>
      </c>
      <c r="I77" s="60">
        <v>2.5133603322889247E-2</v>
      </c>
      <c r="J77" s="58">
        <v>0.10025002815483264</v>
      </c>
      <c r="K77" s="59">
        <v>9.8957187538780925E-2</v>
      </c>
      <c r="L77" s="60">
        <v>0.10943127097843258</v>
      </c>
      <c r="M77" s="61">
        <v>1.3261319607300321</v>
      </c>
      <c r="N77" s="62">
        <v>1.4076512885063486</v>
      </c>
      <c r="O77" s="63">
        <v>1.3489001022314722</v>
      </c>
      <c r="P77" s="98">
        <v>2.8104436572229119</v>
      </c>
      <c r="Q77" s="99">
        <v>2.959279327427355</v>
      </c>
      <c r="R77" s="100">
        <v>2.7963608900173451</v>
      </c>
      <c r="S77" s="58">
        <v>7.269598700050646E-2</v>
      </c>
      <c r="T77" s="59">
        <v>7.1479457442974639E-2</v>
      </c>
      <c r="U77" s="60">
        <v>6.2977700316989432E-2</v>
      </c>
      <c r="V77" s="38">
        <v>9242480</v>
      </c>
      <c r="W77" s="39">
        <v>9978380.5</v>
      </c>
      <c r="X77" s="40">
        <v>8191084.5</v>
      </c>
      <c r="Y77" s="58">
        <v>3.9122765371700479</v>
      </c>
      <c r="Z77" s="59">
        <v>3.5818070055729283</v>
      </c>
      <c r="AA77" s="60">
        <v>3.611352103196106</v>
      </c>
      <c r="AB77" s="58">
        <v>0.86479088337753041</v>
      </c>
      <c r="AC77" s="59">
        <v>0.86155169404509024</v>
      </c>
      <c r="AD77" s="60">
        <v>0.8603724486668487</v>
      </c>
      <c r="AE77" s="38">
        <v>8147591.5</v>
      </c>
      <c r="AF77" s="39">
        <v>7407938.5</v>
      </c>
      <c r="AG77" s="40">
        <v>6553681</v>
      </c>
      <c r="AH77" s="38">
        <v>8750349</v>
      </c>
      <c r="AI77" s="39">
        <v>8433490</v>
      </c>
      <c r="AJ77" s="40">
        <v>7688365.5</v>
      </c>
      <c r="AK77" s="58">
        <v>0.70439067245405629</v>
      </c>
      <c r="AL77" s="59">
        <v>0.7136648227254081</v>
      </c>
      <c r="AM77" s="60">
        <v>0.71976320673096217</v>
      </c>
      <c r="AN77" s="58">
        <v>0.73163089900143374</v>
      </c>
      <c r="AO77" s="59">
        <v>0.73933237713257405</v>
      </c>
      <c r="AP77" s="60">
        <v>0.7459504867705109</v>
      </c>
      <c r="AQ77" s="58">
        <v>0.1139393855207522</v>
      </c>
      <c r="AR77" s="59">
        <v>0.11385107128582132</v>
      </c>
      <c r="AS77" s="60">
        <v>0.11744936472322404</v>
      </c>
      <c r="AT77" s="58">
        <v>8.2114301044354548E-2</v>
      </c>
      <c r="AU77" s="59">
        <v>7.9521618232356872E-2</v>
      </c>
      <c r="AV77" s="60">
        <v>8.3758214434313291E-2</v>
      </c>
      <c r="AW77" s="58">
        <v>5.8192742419738097E-2</v>
      </c>
      <c r="AX77" s="59">
        <v>5.8619689208316617E-2</v>
      </c>
      <c r="AY77" s="60">
        <v>6.0582303345437363E-2</v>
      </c>
      <c r="AZ77" s="58">
        <v>0.43201237237546875</v>
      </c>
      <c r="BA77" s="59">
        <v>0.41462189032711438</v>
      </c>
      <c r="BB77" s="60">
        <v>0.40748438508492157</v>
      </c>
      <c r="BC77" s="58">
        <v>0.71376536740429897</v>
      </c>
      <c r="BD77" s="59">
        <v>0.74368868202894922</v>
      </c>
      <c r="BE77" s="60">
        <v>0.74763829223985245</v>
      </c>
      <c r="BF77" s="38">
        <v>5913243.8879056042</v>
      </c>
      <c r="BG77" s="39">
        <v>6078414.7747202907</v>
      </c>
      <c r="BH77" s="40">
        <v>6212043.9285376789</v>
      </c>
      <c r="BI77" s="58">
        <v>6.1296853792403586E-2</v>
      </c>
      <c r="BJ77" s="59">
        <v>6.5200415984504476E-2</v>
      </c>
      <c r="BK77" s="60">
        <v>6.3970294416939938E-2</v>
      </c>
      <c r="BL77" s="58">
        <v>0.12744009710525167</v>
      </c>
      <c r="BM77" s="59">
        <v>0.13531110780515701</v>
      </c>
      <c r="BN77" s="60">
        <v>0.13298328691875783</v>
      </c>
      <c r="BO77" s="58">
        <v>1.3624991364464306E-3</v>
      </c>
      <c r="BP77" s="59">
        <v>1.2618348808571627E-3</v>
      </c>
      <c r="BQ77" s="60">
        <v>1.1752598600585375E-3</v>
      </c>
      <c r="BR77" s="58">
        <v>0.96049216956977301</v>
      </c>
      <c r="BS77" s="59">
        <v>0.96710155526360042</v>
      </c>
      <c r="BT77" s="60">
        <v>0.96312507969761063</v>
      </c>
      <c r="BU77" s="38">
        <v>115528944</v>
      </c>
      <c r="BV77" s="39">
        <v>123186809.5</v>
      </c>
      <c r="BW77" s="40">
        <v>135162408</v>
      </c>
      <c r="BX77" s="58">
        <v>0.18223867821294087</v>
      </c>
      <c r="BY77" s="59">
        <v>0.16046592691179123</v>
      </c>
      <c r="BZ77" s="60">
        <v>0.18056656535215732</v>
      </c>
      <c r="CA77" s="38">
        <v>122822096</v>
      </c>
      <c r="CB77" s="39">
        <v>133869722</v>
      </c>
      <c r="CC77" s="40">
        <v>126426072.5</v>
      </c>
      <c r="CD77" s="38">
        <v>121753099.5</v>
      </c>
      <c r="CE77" s="39">
        <v>126962623.5</v>
      </c>
      <c r="CF77" s="40">
        <v>118000248</v>
      </c>
      <c r="CG77" s="58">
        <v>2.4661488417789297</v>
      </c>
      <c r="CH77" s="59">
        <v>2.4204341076759466</v>
      </c>
      <c r="CI77" s="60">
        <v>2.3552474253453672</v>
      </c>
      <c r="CJ77" s="98">
        <v>3.0392613760361842</v>
      </c>
      <c r="CK77" s="99">
        <v>3.1943449056335096</v>
      </c>
      <c r="CL77" s="100">
        <v>2.9649658942755623</v>
      </c>
      <c r="CM77" s="58">
        <v>0.96762696409042892</v>
      </c>
      <c r="CN77" s="59">
        <v>0.96613886226831514</v>
      </c>
      <c r="CO77" s="60">
        <v>0.96774752439439338</v>
      </c>
      <c r="CP77" s="58">
        <v>0.84241653340931133</v>
      </c>
      <c r="CQ77" s="59">
        <v>0.83245292736998788</v>
      </c>
      <c r="CR77" s="60">
        <v>0.83365612892131602</v>
      </c>
      <c r="CS77" s="58">
        <v>0.78167663072245053</v>
      </c>
      <c r="CT77" s="59">
        <v>0.77590868201238505</v>
      </c>
      <c r="CU77" s="60">
        <v>0.77882993233434172</v>
      </c>
      <c r="CV77" s="38">
        <v>969796.5</v>
      </c>
      <c r="CW77" s="39">
        <v>1092223.5</v>
      </c>
      <c r="CX77" s="40">
        <v>1192718.5</v>
      </c>
      <c r="CY77" s="98">
        <v>1.4102720299245792</v>
      </c>
      <c r="CZ77" s="99">
        <v>1.1795716890328909</v>
      </c>
      <c r="DA77" s="100">
        <v>1.2115484236178162</v>
      </c>
      <c r="DB77" s="98">
        <v>1.8871113091078418</v>
      </c>
      <c r="DC77" s="99">
        <v>2.2161345886505552</v>
      </c>
      <c r="DD77" s="100">
        <v>2.0921142638980967</v>
      </c>
      <c r="DE77" s="58">
        <v>0.77087562612345828</v>
      </c>
      <c r="DF77" s="59">
        <v>0.77253449385005313</v>
      </c>
      <c r="DG77" s="60">
        <v>0.76350999191067093</v>
      </c>
      <c r="DH77" s="58">
        <v>1.7576385339763738E-2</v>
      </c>
      <c r="DI77" s="59">
        <v>1.7108078840974646E-2</v>
      </c>
      <c r="DJ77" s="60">
        <v>1.2085931257042598E-2</v>
      </c>
    </row>
    <row r="78" spans="1:114" x14ac:dyDescent="0.4">
      <c r="A78" s="56" t="s">
        <v>28</v>
      </c>
      <c r="B78" s="194" t="s">
        <v>151</v>
      </c>
      <c r="C78" s="10" t="s">
        <v>175</v>
      </c>
      <c r="D78" s="65">
        <v>258</v>
      </c>
      <c r="E78" s="66">
        <v>259</v>
      </c>
      <c r="F78" s="67">
        <v>264</v>
      </c>
      <c r="G78" s="65">
        <v>258</v>
      </c>
      <c r="H78" s="66">
        <v>259</v>
      </c>
      <c r="I78" s="67">
        <v>264</v>
      </c>
      <c r="J78" s="65">
        <v>258</v>
      </c>
      <c r="K78" s="66">
        <v>259</v>
      </c>
      <c r="L78" s="67">
        <v>264</v>
      </c>
      <c r="M78" s="68">
        <v>258</v>
      </c>
      <c r="N78" s="69">
        <v>259</v>
      </c>
      <c r="O78" s="70">
        <v>264</v>
      </c>
      <c r="P78" s="65">
        <v>258</v>
      </c>
      <c r="Q78" s="66">
        <v>259</v>
      </c>
      <c r="R78" s="67">
        <v>264</v>
      </c>
      <c r="S78" s="65">
        <v>258</v>
      </c>
      <c r="T78" s="66">
        <v>259</v>
      </c>
      <c r="U78" s="67">
        <v>264</v>
      </c>
      <c r="V78" s="65">
        <v>258</v>
      </c>
      <c r="W78" s="66">
        <v>259</v>
      </c>
      <c r="X78" s="67">
        <v>264</v>
      </c>
      <c r="Y78" s="65">
        <v>258</v>
      </c>
      <c r="Z78" s="66">
        <v>259</v>
      </c>
      <c r="AA78" s="67">
        <v>264</v>
      </c>
      <c r="AB78" s="65">
        <v>258</v>
      </c>
      <c r="AC78" s="66">
        <v>259</v>
      </c>
      <c r="AD78" s="67">
        <v>264</v>
      </c>
      <c r="AE78" s="65">
        <v>258</v>
      </c>
      <c r="AF78" s="66">
        <v>259</v>
      </c>
      <c r="AG78" s="67">
        <v>264</v>
      </c>
      <c r="AH78" s="65">
        <v>258</v>
      </c>
      <c r="AI78" s="66">
        <v>259</v>
      </c>
      <c r="AJ78" s="67">
        <v>264</v>
      </c>
      <c r="AK78" s="65">
        <v>258</v>
      </c>
      <c r="AL78" s="66">
        <v>259</v>
      </c>
      <c r="AM78" s="67">
        <v>264</v>
      </c>
      <c r="AN78" s="65">
        <v>258</v>
      </c>
      <c r="AO78" s="66">
        <v>259</v>
      </c>
      <c r="AP78" s="67">
        <v>264</v>
      </c>
      <c r="AQ78" s="65">
        <v>258</v>
      </c>
      <c r="AR78" s="66">
        <v>259</v>
      </c>
      <c r="AS78" s="67">
        <v>264</v>
      </c>
      <c r="AT78" s="65">
        <v>258</v>
      </c>
      <c r="AU78" s="66">
        <v>259</v>
      </c>
      <c r="AV78" s="67">
        <v>264</v>
      </c>
      <c r="AW78" s="65">
        <v>258</v>
      </c>
      <c r="AX78" s="66">
        <v>259</v>
      </c>
      <c r="AY78" s="67">
        <v>264</v>
      </c>
      <c r="AZ78" s="65">
        <v>258</v>
      </c>
      <c r="BA78" s="66">
        <v>259</v>
      </c>
      <c r="BB78" s="67">
        <v>264</v>
      </c>
      <c r="BC78" s="65">
        <v>258</v>
      </c>
      <c r="BD78" s="66">
        <v>259</v>
      </c>
      <c r="BE78" s="67">
        <v>264</v>
      </c>
      <c r="BF78" s="65">
        <v>258</v>
      </c>
      <c r="BG78" s="66">
        <v>259</v>
      </c>
      <c r="BH78" s="67">
        <v>264</v>
      </c>
      <c r="BI78" s="65">
        <v>258</v>
      </c>
      <c r="BJ78" s="66">
        <v>259</v>
      </c>
      <c r="BK78" s="67">
        <v>264</v>
      </c>
      <c r="BL78" s="65">
        <v>258</v>
      </c>
      <c r="BM78" s="66">
        <v>259</v>
      </c>
      <c r="BN78" s="67">
        <v>264</v>
      </c>
      <c r="BO78" s="65">
        <v>258</v>
      </c>
      <c r="BP78" s="66">
        <v>259</v>
      </c>
      <c r="BQ78" s="67">
        <v>264</v>
      </c>
      <c r="BR78" s="65">
        <v>258</v>
      </c>
      <c r="BS78" s="66">
        <v>259</v>
      </c>
      <c r="BT78" s="67">
        <v>264</v>
      </c>
      <c r="BU78" s="65">
        <v>258</v>
      </c>
      <c r="BV78" s="66">
        <v>259</v>
      </c>
      <c r="BW78" s="67">
        <v>264</v>
      </c>
      <c r="BX78" s="65">
        <v>258</v>
      </c>
      <c r="BY78" s="66">
        <v>259</v>
      </c>
      <c r="BZ78" s="67">
        <v>264</v>
      </c>
      <c r="CA78" s="65">
        <v>258</v>
      </c>
      <c r="CB78" s="66">
        <v>259</v>
      </c>
      <c r="CC78" s="67">
        <v>264</v>
      </c>
      <c r="CD78" s="65">
        <v>258</v>
      </c>
      <c r="CE78" s="66">
        <v>259</v>
      </c>
      <c r="CF78" s="67">
        <v>264</v>
      </c>
      <c r="CG78" s="65">
        <v>258</v>
      </c>
      <c r="CH78" s="66">
        <v>259</v>
      </c>
      <c r="CI78" s="67">
        <v>264</v>
      </c>
      <c r="CJ78" s="65">
        <v>258</v>
      </c>
      <c r="CK78" s="66">
        <v>259</v>
      </c>
      <c r="CL78" s="67">
        <v>264</v>
      </c>
      <c r="CM78" s="65">
        <v>258</v>
      </c>
      <c r="CN78" s="66">
        <v>259</v>
      </c>
      <c r="CO78" s="67">
        <v>264</v>
      </c>
      <c r="CP78" s="65">
        <v>258</v>
      </c>
      <c r="CQ78" s="66">
        <v>259</v>
      </c>
      <c r="CR78" s="67">
        <v>264</v>
      </c>
      <c r="CS78" s="65">
        <v>258</v>
      </c>
      <c r="CT78" s="66">
        <v>259</v>
      </c>
      <c r="CU78" s="67">
        <v>264</v>
      </c>
      <c r="CV78" s="65">
        <v>258</v>
      </c>
      <c r="CW78" s="66">
        <v>259</v>
      </c>
      <c r="CX78" s="67">
        <v>264</v>
      </c>
      <c r="CY78" s="65">
        <v>258</v>
      </c>
      <c r="CZ78" s="66">
        <v>259</v>
      </c>
      <c r="DA78" s="67">
        <v>264</v>
      </c>
      <c r="DB78" s="65">
        <v>258</v>
      </c>
      <c r="DC78" s="66">
        <v>259</v>
      </c>
      <c r="DD78" s="67">
        <v>264</v>
      </c>
      <c r="DE78" s="65">
        <v>258</v>
      </c>
      <c r="DF78" s="66">
        <v>259</v>
      </c>
      <c r="DG78" s="67">
        <v>264</v>
      </c>
      <c r="DH78" s="65">
        <v>258</v>
      </c>
      <c r="DI78" s="66">
        <v>259</v>
      </c>
      <c r="DJ78" s="67">
        <v>264</v>
      </c>
    </row>
    <row r="79" spans="1:114" x14ac:dyDescent="0.4">
      <c r="A79" s="56"/>
      <c r="B79" s="198"/>
      <c r="C79" s="7" t="s">
        <v>86</v>
      </c>
      <c r="D79" s="32">
        <v>3.4098149960661045E-2</v>
      </c>
      <c r="E79" s="33">
        <v>2.9633919177681156E-2</v>
      </c>
      <c r="F79" s="34">
        <v>2.4252116315127768E-2</v>
      </c>
      <c r="G79" s="32">
        <v>3.4634088824995989E-2</v>
      </c>
      <c r="H79" s="33">
        <v>3.0451685809833755E-2</v>
      </c>
      <c r="I79" s="34">
        <v>2.617189829201683E-2</v>
      </c>
      <c r="J79" s="32">
        <v>0.5200645239787467</v>
      </c>
      <c r="K79" s="33">
        <v>0.67065927662268243</v>
      </c>
      <c r="L79" s="34">
        <v>0.96481269926859226</v>
      </c>
      <c r="M79" s="111">
        <v>4.8920657612920078</v>
      </c>
      <c r="N79" s="112">
        <v>5.3416509094369209</v>
      </c>
      <c r="O79" s="113">
        <v>5.2645544724286655</v>
      </c>
      <c r="P79" s="98">
        <v>3.2214512355280593</v>
      </c>
      <c r="Q79" s="99">
        <v>3.466776565953841</v>
      </c>
      <c r="R79" s="100">
        <v>3.5758066682152587</v>
      </c>
      <c r="S79" s="32">
        <v>9.2419593732828723E-2</v>
      </c>
      <c r="T79" s="33">
        <v>8.757466449553869E-2</v>
      </c>
      <c r="U79" s="34">
        <v>8.2335101786426862E-2</v>
      </c>
      <c r="V79" s="35">
        <v>13588848.81007752</v>
      </c>
      <c r="W79" s="36">
        <v>15574171.826254826</v>
      </c>
      <c r="X79" s="37">
        <v>13016634.867424242</v>
      </c>
      <c r="Y79" s="32">
        <v>2.9252098270969564</v>
      </c>
      <c r="Z79" s="33">
        <v>2.7697087348631215</v>
      </c>
      <c r="AA79" s="34">
        <v>2.983106868761527</v>
      </c>
      <c r="AB79" s="32">
        <v>0.86605867602738862</v>
      </c>
      <c r="AC79" s="33">
        <v>0.86124712857781005</v>
      </c>
      <c r="AD79" s="34">
        <v>0.85499385368271741</v>
      </c>
      <c r="AE79" s="35">
        <v>16506733.368217055</v>
      </c>
      <c r="AF79" s="36">
        <v>14739443.274131274</v>
      </c>
      <c r="AG79" s="37">
        <v>12171114.950757576</v>
      </c>
      <c r="AH79" s="35">
        <v>16766178.527131783</v>
      </c>
      <c r="AI79" s="36">
        <v>15146187.478764478</v>
      </c>
      <c r="AJ79" s="37">
        <v>13134572.606060605</v>
      </c>
      <c r="AK79" s="32">
        <v>0.65849144068594945</v>
      </c>
      <c r="AL79" s="33">
        <v>0.66050339405238079</v>
      </c>
      <c r="AM79" s="34">
        <v>0.66557420250383903</v>
      </c>
      <c r="AN79" s="32">
        <v>0.70086383158961529</v>
      </c>
      <c r="AO79" s="33">
        <v>0.70470591379881597</v>
      </c>
      <c r="AP79" s="34">
        <v>0.70951230831685186</v>
      </c>
      <c r="AQ79" s="32">
        <v>0.14296507656760513</v>
      </c>
      <c r="AR79" s="33">
        <v>0.14255263069430874</v>
      </c>
      <c r="AS79" s="34">
        <v>0.14311702029011261</v>
      </c>
      <c r="AT79" s="32">
        <v>9.8775997752971426E-2</v>
      </c>
      <c r="AU79" s="33">
        <v>0.1003636764173482</v>
      </c>
      <c r="AV79" s="34">
        <v>9.9034032368567573E-2</v>
      </c>
      <c r="AW79" s="32">
        <v>7.7014019455761654E-2</v>
      </c>
      <c r="AX79" s="33">
        <v>7.676859915850974E-2</v>
      </c>
      <c r="AY79" s="34">
        <v>7.7712089265163986E-2</v>
      </c>
      <c r="AZ79" s="32">
        <v>0.33097403643268974</v>
      </c>
      <c r="BA79" s="33">
        <v>0.32800777477295096</v>
      </c>
      <c r="BB79" s="34">
        <v>0.32106509099560571</v>
      </c>
      <c r="BC79" s="32">
        <v>0.63020258791987971</v>
      </c>
      <c r="BD79" s="33">
        <v>0.62210778261875965</v>
      </c>
      <c r="BE79" s="34">
        <v>0.62863463591423674</v>
      </c>
      <c r="BF79" s="35">
        <v>5937733.7971300241</v>
      </c>
      <c r="BG79" s="36">
        <v>6063927.3203367004</v>
      </c>
      <c r="BH79" s="37">
        <v>6070706.1494077547</v>
      </c>
      <c r="BI79" s="32">
        <v>0.20019484586618405</v>
      </c>
      <c r="BJ79" s="33">
        <v>0.20572360793929276</v>
      </c>
      <c r="BK79" s="34">
        <v>0.19452874146407179</v>
      </c>
      <c r="BL79" s="32">
        <v>0.45582504350652586</v>
      </c>
      <c r="BM79" s="33">
        <v>0.47161464921889013</v>
      </c>
      <c r="BN79" s="34">
        <v>0.43773724718980506</v>
      </c>
      <c r="BO79" s="32">
        <v>5.586057043223785E-3</v>
      </c>
      <c r="BP79" s="33">
        <v>5.3204545887975494E-3</v>
      </c>
      <c r="BQ79" s="34">
        <v>4.9145468067557027E-3</v>
      </c>
      <c r="BR79" s="32">
        <v>0.97556745050014704</v>
      </c>
      <c r="BS79" s="33">
        <v>0.97652221046645638</v>
      </c>
      <c r="BT79" s="34">
        <v>0.97607567591941735</v>
      </c>
      <c r="BU79" s="35">
        <v>325000151.94186044</v>
      </c>
      <c r="BV79" s="36">
        <v>333742030.40154439</v>
      </c>
      <c r="BW79" s="37">
        <v>340571221.91287881</v>
      </c>
      <c r="BX79" s="32">
        <v>0.5321921596068423</v>
      </c>
      <c r="BY79" s="33">
        <v>0.67973732066256831</v>
      </c>
      <c r="BZ79" s="34">
        <v>0.97395190573738977</v>
      </c>
      <c r="CA79" s="35">
        <v>220236404.99612403</v>
      </c>
      <c r="CB79" s="36">
        <v>233275677.36293435</v>
      </c>
      <c r="CC79" s="37">
        <v>245971641.85227272</v>
      </c>
      <c r="CD79" s="38">
        <v>208055200.90310079</v>
      </c>
      <c r="CE79" s="39">
        <v>220868784.67181468</v>
      </c>
      <c r="CF79" s="40">
        <v>232625678.42803031</v>
      </c>
      <c r="CG79" s="32">
        <v>1.8035057343635117</v>
      </c>
      <c r="CH79" s="33">
        <v>1.7331775791305719</v>
      </c>
      <c r="CI79" s="34">
        <v>1.9434876516334685</v>
      </c>
      <c r="CJ79" s="98">
        <v>3.5206642445451375</v>
      </c>
      <c r="CK79" s="99">
        <v>3.7687316442688421</v>
      </c>
      <c r="CL79" s="100">
        <v>3.8585404568047932</v>
      </c>
      <c r="CM79" s="32">
        <v>1.0981150679412475</v>
      </c>
      <c r="CN79" s="33">
        <v>1.1063283267690833</v>
      </c>
      <c r="CO79" s="34">
        <v>1.0837541747919495</v>
      </c>
      <c r="CP79" s="32">
        <v>0.73650410802677646</v>
      </c>
      <c r="CQ79" s="33">
        <v>0.72185850269752938</v>
      </c>
      <c r="CR79" s="34">
        <v>0.73516751116947165</v>
      </c>
      <c r="CS79" s="32">
        <v>0.66424671004973679</v>
      </c>
      <c r="CT79" s="33">
        <v>0.64802321384603168</v>
      </c>
      <c r="CU79" s="34">
        <v>0.66487106892537795</v>
      </c>
      <c r="CV79" s="35">
        <v>259445.15891472867</v>
      </c>
      <c r="CW79" s="36">
        <v>406744.20463320462</v>
      </c>
      <c r="CX79" s="37">
        <v>963457.65530303027</v>
      </c>
      <c r="CY79" s="98">
        <v>1.4608224553831959</v>
      </c>
      <c r="CZ79" s="99">
        <v>1.4362891832533773</v>
      </c>
      <c r="DA79" s="100">
        <v>1.4288407386880604</v>
      </c>
      <c r="DB79" s="98">
        <v>2.1558672613241532</v>
      </c>
      <c r="DC79" s="99">
        <v>2.5509025081167822</v>
      </c>
      <c r="DD79" s="100">
        <v>2.2311843026008558</v>
      </c>
      <c r="DE79" s="32">
        <v>0.70673323940533628</v>
      </c>
      <c r="DF79" s="33">
        <v>0.70548271143372165</v>
      </c>
      <c r="DG79" s="34">
        <v>0.70506284993411161</v>
      </c>
      <c r="DH79" s="32">
        <v>1.5211024871950755E-2</v>
      </c>
      <c r="DI79" s="33">
        <v>1.3283367433578523E-2</v>
      </c>
      <c r="DJ79" s="34">
        <v>1.163069048648757E-2</v>
      </c>
    </row>
    <row r="80" spans="1:114" x14ac:dyDescent="0.4">
      <c r="A80" s="56" t="s">
        <v>28</v>
      </c>
      <c r="B80" s="199"/>
      <c r="C80" s="9" t="s">
        <v>87</v>
      </c>
      <c r="D80" s="58">
        <v>3.7438380010670527E-2</v>
      </c>
      <c r="E80" s="59">
        <v>3.2233571695995868E-2</v>
      </c>
      <c r="F80" s="60">
        <v>2.2372634188501314E-2</v>
      </c>
      <c r="G80" s="58">
        <v>3.8703010993997304E-2</v>
      </c>
      <c r="H80" s="59">
        <v>3.3511839245083615E-2</v>
      </c>
      <c r="I80" s="60">
        <v>2.4351670516544667E-2</v>
      </c>
      <c r="J80" s="58">
        <v>0.22581244968058994</v>
      </c>
      <c r="K80" s="59">
        <v>0.26752671312613713</v>
      </c>
      <c r="L80" s="60">
        <v>0.2189529548992884</v>
      </c>
      <c r="M80" s="61">
        <v>1.7382873366766036</v>
      </c>
      <c r="N80" s="62">
        <v>1.5926426593842435</v>
      </c>
      <c r="O80" s="63">
        <v>1.2467492147766412</v>
      </c>
      <c r="P80" s="98">
        <v>2.5145223584687049</v>
      </c>
      <c r="Q80" s="99">
        <v>2.6591812760299778</v>
      </c>
      <c r="R80" s="100">
        <v>2.7653963868343077</v>
      </c>
      <c r="S80" s="58">
        <v>8.7161308775480451E-2</v>
      </c>
      <c r="T80" s="59">
        <v>8.110974076066188E-2</v>
      </c>
      <c r="U80" s="60">
        <v>7.2683411325591807E-2</v>
      </c>
      <c r="V80" s="38">
        <v>8100703.5</v>
      </c>
      <c r="W80" s="39">
        <v>8516140</v>
      </c>
      <c r="X80" s="40">
        <v>6892431</v>
      </c>
      <c r="Y80" s="58">
        <v>3.5597212092798198</v>
      </c>
      <c r="Z80" s="59">
        <v>3.2752658806445489</v>
      </c>
      <c r="AA80" s="60">
        <v>3.3314722242093437</v>
      </c>
      <c r="AB80" s="58">
        <v>0.87678534797137297</v>
      </c>
      <c r="AC80" s="59">
        <v>0.87210969222321877</v>
      </c>
      <c r="AD80" s="60">
        <v>0.87274482491310235</v>
      </c>
      <c r="AE80" s="38">
        <v>7602999.5</v>
      </c>
      <c r="AF80" s="39">
        <v>8121650</v>
      </c>
      <c r="AG80" s="40">
        <v>5695034.5</v>
      </c>
      <c r="AH80" s="38">
        <v>9058720.5</v>
      </c>
      <c r="AI80" s="39">
        <v>8391986</v>
      </c>
      <c r="AJ80" s="40">
        <v>7269378</v>
      </c>
      <c r="AK80" s="58">
        <v>0.66817727495874424</v>
      </c>
      <c r="AL80" s="59">
        <v>0.67939160774360707</v>
      </c>
      <c r="AM80" s="60">
        <v>0.68730062324678109</v>
      </c>
      <c r="AN80" s="58">
        <v>0.71223279830925978</v>
      </c>
      <c r="AO80" s="59">
        <v>0.72583896027217476</v>
      </c>
      <c r="AP80" s="60">
        <v>0.72238308892924952</v>
      </c>
      <c r="AQ80" s="58">
        <v>0.13028522385050362</v>
      </c>
      <c r="AR80" s="59">
        <v>0.13116019371045529</v>
      </c>
      <c r="AS80" s="60">
        <v>0.13059073970381002</v>
      </c>
      <c r="AT80" s="58">
        <v>8.6653967708057972E-2</v>
      </c>
      <c r="AU80" s="59">
        <v>8.5759417620922221E-2</v>
      </c>
      <c r="AV80" s="60">
        <v>8.571983848972288E-2</v>
      </c>
      <c r="AW80" s="58">
        <v>6.8202991685576281E-2</v>
      </c>
      <c r="AX80" s="59">
        <v>6.7324049341369263E-2</v>
      </c>
      <c r="AY80" s="60">
        <v>6.8410694704568314E-2</v>
      </c>
      <c r="AZ80" s="58">
        <v>0.35941392097811814</v>
      </c>
      <c r="BA80" s="59">
        <v>0.34640851428512975</v>
      </c>
      <c r="BB80" s="60">
        <v>0.34672900151597597</v>
      </c>
      <c r="BC80" s="58">
        <v>0.70344635093959096</v>
      </c>
      <c r="BD80" s="59">
        <v>0.71536251237399073</v>
      </c>
      <c r="BE80" s="60">
        <v>0.72604931968602793</v>
      </c>
      <c r="BF80" s="38">
        <v>5828367.3727665422</v>
      </c>
      <c r="BG80" s="39">
        <v>6079389.6852300251</v>
      </c>
      <c r="BH80" s="40">
        <v>6049326.6365320385</v>
      </c>
      <c r="BI80" s="58">
        <v>9.2413082320318973E-2</v>
      </c>
      <c r="BJ80" s="59">
        <v>9.0355523011489636E-2</v>
      </c>
      <c r="BK80" s="60">
        <v>8.1238054989631353E-2</v>
      </c>
      <c r="BL80" s="58">
        <v>0.18139702106785302</v>
      </c>
      <c r="BM80" s="59">
        <v>0.19556294518400794</v>
      </c>
      <c r="BN80" s="60">
        <v>0.17371996276241927</v>
      </c>
      <c r="BO80" s="58">
        <v>2.2151762254935406E-3</v>
      </c>
      <c r="BP80" s="59">
        <v>1.968729788141806E-3</v>
      </c>
      <c r="BQ80" s="60">
        <v>1.7315394176736628E-3</v>
      </c>
      <c r="BR80" s="58">
        <v>0.98470622397374274</v>
      </c>
      <c r="BS80" s="59">
        <v>0.98958517219512476</v>
      </c>
      <c r="BT80" s="60">
        <v>0.98954990717597024</v>
      </c>
      <c r="BU80" s="38">
        <v>108336292.5</v>
      </c>
      <c r="BV80" s="39">
        <v>122951533</v>
      </c>
      <c r="BW80" s="40">
        <v>136520034</v>
      </c>
      <c r="BX80" s="58">
        <v>0.23766018705977368</v>
      </c>
      <c r="BY80" s="59">
        <v>0.26863905109384345</v>
      </c>
      <c r="BZ80" s="60">
        <v>0.22808006702904121</v>
      </c>
      <c r="CA80" s="38">
        <v>107870177.5</v>
      </c>
      <c r="CB80" s="39">
        <v>118077229</v>
      </c>
      <c r="CC80" s="40">
        <v>120845670</v>
      </c>
      <c r="CD80" s="38">
        <v>106457900.5</v>
      </c>
      <c r="CE80" s="39">
        <v>113303678</v>
      </c>
      <c r="CF80" s="40">
        <v>112516390.5</v>
      </c>
      <c r="CG80" s="58">
        <v>2.2141968669103891</v>
      </c>
      <c r="CH80" s="59">
        <v>2.057985949004093</v>
      </c>
      <c r="CI80" s="60">
        <v>2.1692094393237493</v>
      </c>
      <c r="CJ80" s="98">
        <v>2.7616984176467487</v>
      </c>
      <c r="CK80" s="99">
        <v>2.9748380935480312</v>
      </c>
      <c r="CL80" s="100">
        <v>2.9536328187500485</v>
      </c>
      <c r="CM80" s="58">
        <v>0.9797906550160872</v>
      </c>
      <c r="CN80" s="59">
        <v>0.97999380101302724</v>
      </c>
      <c r="CO80" s="60">
        <v>0.97397417714088796</v>
      </c>
      <c r="CP80" s="58">
        <v>0.83600701441458825</v>
      </c>
      <c r="CQ80" s="59">
        <v>0.83519107886722921</v>
      </c>
      <c r="CR80" s="60">
        <v>0.84227554135952887</v>
      </c>
      <c r="CS80" s="58">
        <v>0.77608330169300466</v>
      </c>
      <c r="CT80" s="59">
        <v>0.77587625430867257</v>
      </c>
      <c r="CU80" s="60">
        <v>0.77809746492171894</v>
      </c>
      <c r="CV80" s="38">
        <v>223654.5</v>
      </c>
      <c r="CW80" s="39">
        <v>226155</v>
      </c>
      <c r="CX80" s="40">
        <v>428254</v>
      </c>
      <c r="CY80" s="98">
        <v>1.5072993794591301</v>
      </c>
      <c r="CZ80" s="99">
        <v>1.5210452385658737</v>
      </c>
      <c r="DA80" s="100">
        <v>1.5138446491266253</v>
      </c>
      <c r="DB80" s="98">
        <v>1.2969456492961116</v>
      </c>
      <c r="DC80" s="99">
        <v>1.7601029435495283</v>
      </c>
      <c r="DD80" s="100">
        <v>1.7692141338794005</v>
      </c>
      <c r="DE80" s="58">
        <v>0.73266076107995648</v>
      </c>
      <c r="DF80" s="59">
        <v>0.73410710078581687</v>
      </c>
      <c r="DG80" s="60">
        <v>0.73433838746687796</v>
      </c>
      <c r="DH80" s="58">
        <v>1.6973148285830048E-2</v>
      </c>
      <c r="DI80" s="59">
        <v>1.5929176205094521E-2</v>
      </c>
      <c r="DJ80" s="60">
        <v>1.2143612039494951E-2</v>
      </c>
    </row>
    <row r="81" spans="1:114" x14ac:dyDescent="0.4">
      <c r="A81" s="56" t="s">
        <v>29</v>
      </c>
      <c r="B81" s="194" t="s">
        <v>152</v>
      </c>
      <c r="C81" s="10" t="s">
        <v>175</v>
      </c>
      <c r="D81" s="65">
        <v>219</v>
      </c>
      <c r="E81" s="66">
        <v>224</v>
      </c>
      <c r="F81" s="67">
        <v>224</v>
      </c>
      <c r="G81" s="65">
        <v>219</v>
      </c>
      <c r="H81" s="66">
        <v>224</v>
      </c>
      <c r="I81" s="67">
        <v>224</v>
      </c>
      <c r="J81" s="65">
        <v>219</v>
      </c>
      <c r="K81" s="66">
        <v>224</v>
      </c>
      <c r="L81" s="67">
        <v>224</v>
      </c>
      <c r="M81" s="68">
        <v>219</v>
      </c>
      <c r="N81" s="69">
        <v>224</v>
      </c>
      <c r="O81" s="70">
        <v>224</v>
      </c>
      <c r="P81" s="65">
        <v>219</v>
      </c>
      <c r="Q81" s="66">
        <v>224</v>
      </c>
      <c r="R81" s="67">
        <v>224</v>
      </c>
      <c r="S81" s="65">
        <v>219</v>
      </c>
      <c r="T81" s="66">
        <v>224</v>
      </c>
      <c r="U81" s="67">
        <v>224</v>
      </c>
      <c r="V81" s="65">
        <v>219</v>
      </c>
      <c r="W81" s="66">
        <v>224</v>
      </c>
      <c r="X81" s="67">
        <v>224</v>
      </c>
      <c r="Y81" s="65">
        <v>219</v>
      </c>
      <c r="Z81" s="66">
        <v>224</v>
      </c>
      <c r="AA81" s="67">
        <v>224</v>
      </c>
      <c r="AB81" s="65">
        <v>219</v>
      </c>
      <c r="AC81" s="66">
        <v>224</v>
      </c>
      <c r="AD81" s="67">
        <v>224</v>
      </c>
      <c r="AE81" s="65">
        <v>219</v>
      </c>
      <c r="AF81" s="66">
        <v>224</v>
      </c>
      <c r="AG81" s="67">
        <v>224</v>
      </c>
      <c r="AH81" s="65">
        <v>219</v>
      </c>
      <c r="AI81" s="66">
        <v>224</v>
      </c>
      <c r="AJ81" s="67">
        <v>224</v>
      </c>
      <c r="AK81" s="65">
        <v>219</v>
      </c>
      <c r="AL81" s="66">
        <v>224</v>
      </c>
      <c r="AM81" s="67">
        <v>224</v>
      </c>
      <c r="AN81" s="65">
        <v>219</v>
      </c>
      <c r="AO81" s="66">
        <v>224</v>
      </c>
      <c r="AP81" s="67">
        <v>224</v>
      </c>
      <c r="AQ81" s="65">
        <v>219</v>
      </c>
      <c r="AR81" s="66">
        <v>224</v>
      </c>
      <c r="AS81" s="67">
        <v>224</v>
      </c>
      <c r="AT81" s="65">
        <v>219</v>
      </c>
      <c r="AU81" s="66">
        <v>224</v>
      </c>
      <c r="AV81" s="67">
        <v>224</v>
      </c>
      <c r="AW81" s="65">
        <v>219</v>
      </c>
      <c r="AX81" s="66">
        <v>224</v>
      </c>
      <c r="AY81" s="67">
        <v>224</v>
      </c>
      <c r="AZ81" s="65">
        <v>219</v>
      </c>
      <c r="BA81" s="66">
        <v>224</v>
      </c>
      <c r="BB81" s="67">
        <v>224</v>
      </c>
      <c r="BC81" s="65">
        <v>219</v>
      </c>
      <c r="BD81" s="66">
        <v>224</v>
      </c>
      <c r="BE81" s="67">
        <v>224</v>
      </c>
      <c r="BF81" s="65">
        <v>219</v>
      </c>
      <c r="BG81" s="66">
        <v>224</v>
      </c>
      <c r="BH81" s="67">
        <v>224</v>
      </c>
      <c r="BI81" s="65">
        <v>219</v>
      </c>
      <c r="BJ81" s="66">
        <v>224</v>
      </c>
      <c r="BK81" s="67">
        <v>224</v>
      </c>
      <c r="BL81" s="65">
        <v>219</v>
      </c>
      <c r="BM81" s="66">
        <v>224</v>
      </c>
      <c r="BN81" s="67">
        <v>224</v>
      </c>
      <c r="BO81" s="65">
        <v>219</v>
      </c>
      <c r="BP81" s="66">
        <v>224</v>
      </c>
      <c r="BQ81" s="67">
        <v>224</v>
      </c>
      <c r="BR81" s="65">
        <v>219</v>
      </c>
      <c r="BS81" s="66">
        <v>224</v>
      </c>
      <c r="BT81" s="67">
        <v>224</v>
      </c>
      <c r="BU81" s="65">
        <v>219</v>
      </c>
      <c r="BV81" s="66">
        <v>224</v>
      </c>
      <c r="BW81" s="67">
        <v>224</v>
      </c>
      <c r="BX81" s="65">
        <v>219</v>
      </c>
      <c r="BY81" s="66">
        <v>224</v>
      </c>
      <c r="BZ81" s="67">
        <v>224</v>
      </c>
      <c r="CA81" s="65">
        <v>219</v>
      </c>
      <c r="CB81" s="66">
        <v>224</v>
      </c>
      <c r="CC81" s="67">
        <v>224</v>
      </c>
      <c r="CD81" s="65">
        <v>219</v>
      </c>
      <c r="CE81" s="66">
        <v>224</v>
      </c>
      <c r="CF81" s="67">
        <v>224</v>
      </c>
      <c r="CG81" s="65">
        <v>219</v>
      </c>
      <c r="CH81" s="66">
        <v>224</v>
      </c>
      <c r="CI81" s="67">
        <v>224</v>
      </c>
      <c r="CJ81" s="65">
        <v>219</v>
      </c>
      <c r="CK81" s="66">
        <v>224</v>
      </c>
      <c r="CL81" s="67">
        <v>224</v>
      </c>
      <c r="CM81" s="65">
        <v>219</v>
      </c>
      <c r="CN81" s="66">
        <v>224</v>
      </c>
      <c r="CO81" s="67">
        <v>224</v>
      </c>
      <c r="CP81" s="65">
        <v>219</v>
      </c>
      <c r="CQ81" s="66">
        <v>224</v>
      </c>
      <c r="CR81" s="67">
        <v>224</v>
      </c>
      <c r="CS81" s="65">
        <v>219</v>
      </c>
      <c r="CT81" s="66">
        <v>224</v>
      </c>
      <c r="CU81" s="67">
        <v>224</v>
      </c>
      <c r="CV81" s="65">
        <v>219</v>
      </c>
      <c r="CW81" s="66">
        <v>224</v>
      </c>
      <c r="CX81" s="67">
        <v>224</v>
      </c>
      <c r="CY81" s="65">
        <v>219</v>
      </c>
      <c r="CZ81" s="66">
        <v>224</v>
      </c>
      <c r="DA81" s="67">
        <v>224</v>
      </c>
      <c r="DB81" s="65">
        <v>219</v>
      </c>
      <c r="DC81" s="66">
        <v>224</v>
      </c>
      <c r="DD81" s="67">
        <v>224</v>
      </c>
      <c r="DE81" s="65">
        <v>219</v>
      </c>
      <c r="DF81" s="66">
        <v>224</v>
      </c>
      <c r="DG81" s="67">
        <v>224</v>
      </c>
      <c r="DH81" s="65">
        <v>219</v>
      </c>
      <c r="DI81" s="66">
        <v>224</v>
      </c>
      <c r="DJ81" s="67">
        <v>224</v>
      </c>
    </row>
    <row r="82" spans="1:114" x14ac:dyDescent="0.4">
      <c r="A82" s="56"/>
      <c r="B82" s="198"/>
      <c r="C82" s="7" t="s">
        <v>86</v>
      </c>
      <c r="D82" s="32">
        <v>3.5307870550538065E-2</v>
      </c>
      <c r="E82" s="33">
        <v>3.2462841448921156E-2</v>
      </c>
      <c r="F82" s="34">
        <v>2.6347953764062557E-2</v>
      </c>
      <c r="G82" s="32">
        <v>3.6518090577350192E-2</v>
      </c>
      <c r="H82" s="33">
        <v>3.3368948977675519E-2</v>
      </c>
      <c r="I82" s="34">
        <v>2.7531611367692211E-2</v>
      </c>
      <c r="J82" s="32">
        <v>0.61730310128812904</v>
      </c>
      <c r="K82" s="33">
        <v>0.82409341391407853</v>
      </c>
      <c r="L82" s="34">
        <v>0.60365496770816529</v>
      </c>
      <c r="M82" s="111">
        <v>5.2605611676638233</v>
      </c>
      <c r="N82" s="112">
        <v>5.3867574013987438</v>
      </c>
      <c r="O82" s="113">
        <v>5.5292930789134447</v>
      </c>
      <c r="P82" s="98">
        <v>3.0054167270916863</v>
      </c>
      <c r="Q82" s="99">
        <v>3.0130458330419656</v>
      </c>
      <c r="R82" s="100">
        <v>3.0664505156663124</v>
      </c>
      <c r="S82" s="32">
        <v>8.6267170309576063E-2</v>
      </c>
      <c r="T82" s="33">
        <v>8.2429771482192785E-2</v>
      </c>
      <c r="U82" s="34">
        <v>7.6918651242443223E-2</v>
      </c>
      <c r="V82" s="35">
        <v>16686708.292237444</v>
      </c>
      <c r="W82" s="36">
        <v>12980797.977678571</v>
      </c>
      <c r="X82" s="37">
        <v>10572899.008928571</v>
      </c>
      <c r="Y82" s="32">
        <v>3.136132426428039</v>
      </c>
      <c r="Z82" s="33">
        <v>2.76553578964685</v>
      </c>
      <c r="AA82" s="34">
        <v>2.9203866002512946</v>
      </c>
      <c r="AB82" s="32">
        <v>0.86635035494567258</v>
      </c>
      <c r="AC82" s="33">
        <v>0.8701667885198564</v>
      </c>
      <c r="AD82" s="34">
        <v>0.86396808776693057</v>
      </c>
      <c r="AE82" s="35">
        <v>14885370.305936074</v>
      </c>
      <c r="AF82" s="36">
        <v>13630104.232142856</v>
      </c>
      <c r="AG82" s="37">
        <v>11651614.008928571</v>
      </c>
      <c r="AH82" s="35">
        <v>15395584.401826484</v>
      </c>
      <c r="AI82" s="36">
        <v>14010549.674107144</v>
      </c>
      <c r="AJ82" s="37">
        <v>12175052.058035715</v>
      </c>
      <c r="AK82" s="32">
        <v>0.67984256421259137</v>
      </c>
      <c r="AL82" s="33">
        <v>0.6861246057396222</v>
      </c>
      <c r="AM82" s="34">
        <v>0.6892045481395227</v>
      </c>
      <c r="AN82" s="32">
        <v>0.71685564491022469</v>
      </c>
      <c r="AO82" s="33">
        <v>0.72076869000758925</v>
      </c>
      <c r="AP82" s="34">
        <v>0.72473483968577102</v>
      </c>
      <c r="AQ82" s="32">
        <v>0.12817085917355581</v>
      </c>
      <c r="AR82" s="33">
        <v>0.1270156527618588</v>
      </c>
      <c r="AS82" s="34">
        <v>0.12500763323330807</v>
      </c>
      <c r="AT82" s="32">
        <v>9.1108280408355682E-2</v>
      </c>
      <c r="AU82" s="33">
        <v>8.8701045296621692E-2</v>
      </c>
      <c r="AV82" s="34">
        <v>9.2414666941989604E-2</v>
      </c>
      <c r="AW82" s="32">
        <v>7.8816626365011577E-2</v>
      </c>
      <c r="AX82" s="33">
        <v>7.7252743119688716E-2</v>
      </c>
      <c r="AY82" s="34">
        <v>7.8617949630588962E-2</v>
      </c>
      <c r="AZ82" s="32">
        <v>0.44261863152452346</v>
      </c>
      <c r="BA82" s="33">
        <v>0.42828068322341523</v>
      </c>
      <c r="BB82" s="34">
        <v>0.41128777664114763</v>
      </c>
      <c r="BC82" s="32">
        <v>0.66264326917156402</v>
      </c>
      <c r="BD82" s="33">
        <v>0.66891389683587332</v>
      </c>
      <c r="BE82" s="34">
        <v>0.69488576053501883</v>
      </c>
      <c r="BF82" s="35">
        <v>5803633.7431114344</v>
      </c>
      <c r="BG82" s="36">
        <v>5722787.2950408207</v>
      </c>
      <c r="BH82" s="37">
        <v>6088852.1947105629</v>
      </c>
      <c r="BI82" s="32">
        <v>0.20860559981989896</v>
      </c>
      <c r="BJ82" s="33">
        <v>0.20708398806521885</v>
      </c>
      <c r="BK82" s="34">
        <v>0.20470593559896583</v>
      </c>
      <c r="BL82" s="32">
        <v>0.45922902316847797</v>
      </c>
      <c r="BM82" s="33">
        <v>0.44896827059597594</v>
      </c>
      <c r="BN82" s="34">
        <v>0.4301506236309135</v>
      </c>
      <c r="BO82" s="32">
        <v>5.4073605681942824E-3</v>
      </c>
      <c r="BP82" s="33">
        <v>5.1077883389789771E-3</v>
      </c>
      <c r="BQ82" s="34">
        <v>4.9755052514020119E-3</v>
      </c>
      <c r="BR82" s="32">
        <v>0.94910024772966783</v>
      </c>
      <c r="BS82" s="33">
        <v>0.94989231672925678</v>
      </c>
      <c r="BT82" s="34">
        <v>0.95222640024907301</v>
      </c>
      <c r="BU82" s="35">
        <v>208883939.03196347</v>
      </c>
      <c r="BV82" s="36">
        <v>203202465.70535713</v>
      </c>
      <c r="BW82" s="37">
        <v>214384875.08482143</v>
      </c>
      <c r="BX82" s="32">
        <v>0.64865489865177983</v>
      </c>
      <c r="BY82" s="33">
        <v>0.85304633881116954</v>
      </c>
      <c r="BZ82" s="34">
        <v>0.62701945902413081</v>
      </c>
      <c r="CA82" s="35">
        <v>201711335.72146118</v>
      </c>
      <c r="CB82" s="36">
        <v>205826716.02232143</v>
      </c>
      <c r="CC82" s="37">
        <v>215202862.71875</v>
      </c>
      <c r="CD82" s="38">
        <v>190394131.89041096</v>
      </c>
      <c r="CE82" s="39">
        <v>193956226.8482143</v>
      </c>
      <c r="CF82" s="40">
        <v>203952470.44642857</v>
      </c>
      <c r="CG82" s="32">
        <v>1.9176646644574789</v>
      </c>
      <c r="CH82" s="33">
        <v>1.6895017297170936</v>
      </c>
      <c r="CI82" s="34">
        <v>1.8383800359499829</v>
      </c>
      <c r="CJ82" s="98">
        <v>3.2503823024863876</v>
      </c>
      <c r="CK82" s="99">
        <v>3.2475981640203471</v>
      </c>
      <c r="CL82" s="100">
        <v>3.2845562094827296</v>
      </c>
      <c r="CM82" s="32">
        <v>1.1248349478990387</v>
      </c>
      <c r="CN82" s="33">
        <v>1.1277195174073211</v>
      </c>
      <c r="CO82" s="34">
        <v>1.1156231805757904</v>
      </c>
      <c r="CP82" s="32">
        <v>0.72361265125034002</v>
      </c>
      <c r="CQ82" s="33">
        <v>0.71864253137833545</v>
      </c>
      <c r="CR82" s="34">
        <v>0.72319819561478327</v>
      </c>
      <c r="CS82" s="32">
        <v>0.61099139373267408</v>
      </c>
      <c r="CT82" s="33">
        <v>0.61039567083720259</v>
      </c>
      <c r="CU82" s="34">
        <v>0.61869555904898177</v>
      </c>
      <c r="CV82" s="35">
        <v>510214.09589041094</v>
      </c>
      <c r="CW82" s="36">
        <v>380445.44196428574</v>
      </c>
      <c r="CX82" s="37">
        <v>523438.04910714284</v>
      </c>
      <c r="CY82" s="98">
        <v>1.3771269557980019</v>
      </c>
      <c r="CZ82" s="99">
        <v>1.4220400302200773</v>
      </c>
      <c r="DA82" s="100">
        <v>1.3757478709090016</v>
      </c>
      <c r="DB82" s="98">
        <v>2.1134339614241009</v>
      </c>
      <c r="DC82" s="99">
        <v>2.4636367629899061</v>
      </c>
      <c r="DD82" s="100">
        <v>2.640348639705913</v>
      </c>
      <c r="DE82" s="32">
        <v>0.73681541684001961</v>
      </c>
      <c r="DF82" s="33">
        <v>0.74012171744525113</v>
      </c>
      <c r="DG82" s="34">
        <v>0.7360504780683228</v>
      </c>
      <c r="DH82" s="32">
        <v>1.6588407537061863E-2</v>
      </c>
      <c r="DI82" s="33">
        <v>1.5391232486583183E-2</v>
      </c>
      <c r="DJ82" s="34">
        <v>1.3102118081331372E-2</v>
      </c>
    </row>
    <row r="83" spans="1:114" x14ac:dyDescent="0.4">
      <c r="A83" s="56" t="s">
        <v>29</v>
      </c>
      <c r="B83" s="199"/>
      <c r="C83" s="9" t="s">
        <v>87</v>
      </c>
      <c r="D83" s="58">
        <v>4.2423537911808237E-2</v>
      </c>
      <c r="E83" s="59">
        <v>4.0079067637756066E-2</v>
      </c>
      <c r="F83" s="60">
        <v>2.8014726764514553E-2</v>
      </c>
      <c r="G83" s="58">
        <v>4.5647918962657665E-2</v>
      </c>
      <c r="H83" s="59">
        <v>4.2073774781804241E-2</v>
      </c>
      <c r="I83" s="60">
        <v>2.9309833894174336E-2</v>
      </c>
      <c r="J83" s="58">
        <v>0.16590009984765275</v>
      </c>
      <c r="K83" s="59">
        <v>0.1495224912487606</v>
      </c>
      <c r="L83" s="60">
        <v>0.18857627310257907</v>
      </c>
      <c r="M83" s="61">
        <v>1.2280786820250504</v>
      </c>
      <c r="N83" s="62">
        <v>1.413717379559523</v>
      </c>
      <c r="O83" s="63">
        <v>1.2935444880572398</v>
      </c>
      <c r="P83" s="98">
        <v>2.371727049317041</v>
      </c>
      <c r="Q83" s="99">
        <v>2.5403709273461184</v>
      </c>
      <c r="R83" s="100">
        <v>2.6435926186365606</v>
      </c>
      <c r="S83" s="58">
        <v>9.2508170216127839E-2</v>
      </c>
      <c r="T83" s="59">
        <v>8.2729641163893142E-2</v>
      </c>
      <c r="U83" s="60">
        <v>7.1622805944507123E-2</v>
      </c>
      <c r="V83" s="38">
        <v>10168808</v>
      </c>
      <c r="W83" s="39">
        <v>8824070.5</v>
      </c>
      <c r="X83" s="40">
        <v>7525781</v>
      </c>
      <c r="Y83" s="58">
        <v>3.7097393921706057</v>
      </c>
      <c r="Z83" s="59">
        <v>3.0789705326557391</v>
      </c>
      <c r="AA83" s="60">
        <v>3.1672820756097702</v>
      </c>
      <c r="AB83" s="58">
        <v>0.88399095186696075</v>
      </c>
      <c r="AC83" s="59">
        <v>0.88080746305152768</v>
      </c>
      <c r="AD83" s="60">
        <v>0.87709957467393462</v>
      </c>
      <c r="AE83" s="38">
        <v>10755566</v>
      </c>
      <c r="AF83" s="39">
        <v>8635375.5</v>
      </c>
      <c r="AG83" s="40">
        <v>7613961</v>
      </c>
      <c r="AH83" s="38">
        <v>10261166</v>
      </c>
      <c r="AI83" s="39">
        <v>8980477.5</v>
      </c>
      <c r="AJ83" s="40">
        <v>7857066</v>
      </c>
      <c r="AK83" s="58">
        <v>0.69140704383050477</v>
      </c>
      <c r="AL83" s="59">
        <v>0.69635079235184871</v>
      </c>
      <c r="AM83" s="60">
        <v>0.69925502808251716</v>
      </c>
      <c r="AN83" s="58">
        <v>0.72295447222342424</v>
      </c>
      <c r="AO83" s="59">
        <v>0.72863827018135163</v>
      </c>
      <c r="AP83" s="60">
        <v>0.73884992623075241</v>
      </c>
      <c r="AQ83" s="58">
        <v>0.11404372870751407</v>
      </c>
      <c r="AR83" s="59">
        <v>0.11510612218821312</v>
      </c>
      <c r="AS83" s="60">
        <v>0.1119811927424214</v>
      </c>
      <c r="AT83" s="58">
        <v>7.4946361987678872E-2</v>
      </c>
      <c r="AU83" s="59">
        <v>7.3266249176414694E-2</v>
      </c>
      <c r="AV83" s="60">
        <v>7.7285706380094618E-2</v>
      </c>
      <c r="AW83" s="58">
        <v>6.6956663200270702E-2</v>
      </c>
      <c r="AX83" s="59">
        <v>6.4912964863298922E-2</v>
      </c>
      <c r="AY83" s="60">
        <v>6.7951427843833817E-2</v>
      </c>
      <c r="AZ83" s="58">
        <v>0.48442991965677862</v>
      </c>
      <c r="BA83" s="59">
        <v>0.46096304464389104</v>
      </c>
      <c r="BB83" s="60">
        <v>0.4524638673640744</v>
      </c>
      <c r="BC83" s="58">
        <v>0.75118585502857871</v>
      </c>
      <c r="BD83" s="59">
        <v>0.76539041240064143</v>
      </c>
      <c r="BE83" s="60">
        <v>0.78718853118359755</v>
      </c>
      <c r="BF83" s="38">
        <v>5619889.6072344445</v>
      </c>
      <c r="BG83" s="39">
        <v>5851965.5181191694</v>
      </c>
      <c r="BH83" s="40">
        <v>5920661.171875</v>
      </c>
      <c r="BI83" s="58">
        <v>8.5535385226550437E-2</v>
      </c>
      <c r="BJ83" s="59">
        <v>7.1300276078681307E-2</v>
      </c>
      <c r="BK83" s="60">
        <v>6.2829170856641581E-2</v>
      </c>
      <c r="BL83" s="58">
        <v>0.1503060623532283</v>
      </c>
      <c r="BM83" s="59">
        <v>0.12767375129937436</v>
      </c>
      <c r="BN83" s="60">
        <v>0.11658718625677761</v>
      </c>
      <c r="BO83" s="58">
        <v>1.9480445685114635E-3</v>
      </c>
      <c r="BP83" s="59">
        <v>1.4582544247863428E-3</v>
      </c>
      <c r="BQ83" s="60">
        <v>1.389633915716565E-3</v>
      </c>
      <c r="BR83" s="58">
        <v>0.94219625316631728</v>
      </c>
      <c r="BS83" s="59">
        <v>0.94587896167964924</v>
      </c>
      <c r="BT83" s="60">
        <v>0.9495391064667511</v>
      </c>
      <c r="BU83" s="38">
        <v>87689564</v>
      </c>
      <c r="BV83" s="39">
        <v>86965399.5</v>
      </c>
      <c r="BW83" s="40">
        <v>90940009.5</v>
      </c>
      <c r="BX83" s="58">
        <v>0.19811123781624718</v>
      </c>
      <c r="BY83" s="59">
        <v>0.18718117824126057</v>
      </c>
      <c r="BZ83" s="60">
        <v>0.23012125179939064</v>
      </c>
      <c r="CA83" s="38">
        <v>102075893</v>
      </c>
      <c r="CB83" s="39">
        <v>106630033.5</v>
      </c>
      <c r="CC83" s="40">
        <v>109966756</v>
      </c>
      <c r="CD83" s="38">
        <v>87415430</v>
      </c>
      <c r="CE83" s="39">
        <v>99510298.5</v>
      </c>
      <c r="CF83" s="40">
        <v>104954311.5</v>
      </c>
      <c r="CG83" s="58">
        <v>2.4241475961309269</v>
      </c>
      <c r="CH83" s="59">
        <v>2.0901818691626026</v>
      </c>
      <c r="CI83" s="60">
        <v>2.0652547374748842</v>
      </c>
      <c r="CJ83" s="98">
        <v>2.5842614757602171</v>
      </c>
      <c r="CK83" s="99">
        <v>2.734070640796666</v>
      </c>
      <c r="CL83" s="100">
        <v>2.7690195124318331</v>
      </c>
      <c r="CM83" s="58">
        <v>0.98626709428047754</v>
      </c>
      <c r="CN83" s="59">
        <v>0.99018153345371485</v>
      </c>
      <c r="CO83" s="60">
        <v>0.98572387155368246</v>
      </c>
      <c r="CP83" s="58">
        <v>0.83201718181383599</v>
      </c>
      <c r="CQ83" s="59">
        <v>0.83817418568103719</v>
      </c>
      <c r="CR83" s="60">
        <v>0.83026741418935002</v>
      </c>
      <c r="CS83" s="58">
        <v>0.73611740485746191</v>
      </c>
      <c r="CT83" s="59">
        <v>0.74992594187952211</v>
      </c>
      <c r="CU83" s="60">
        <v>0.76151337721213097</v>
      </c>
      <c r="CV83" s="38">
        <v>86877</v>
      </c>
      <c r="CW83" s="39">
        <v>141296</v>
      </c>
      <c r="CX83" s="40">
        <v>197935.5</v>
      </c>
      <c r="CY83" s="98">
        <v>1.2680325610939795</v>
      </c>
      <c r="CZ83" s="99">
        <v>1.2365686686760871</v>
      </c>
      <c r="DA83" s="100">
        <v>1.195349357190886</v>
      </c>
      <c r="DB83" s="98">
        <v>1.319671831799248</v>
      </c>
      <c r="DC83" s="99">
        <v>1.6899810075249815</v>
      </c>
      <c r="DD83" s="100">
        <v>1.8214628734684555</v>
      </c>
      <c r="DE83" s="58">
        <v>0.77000933153327922</v>
      </c>
      <c r="DF83" s="59">
        <v>0.77999822709367184</v>
      </c>
      <c r="DG83" s="60">
        <v>0.77446330001971564</v>
      </c>
      <c r="DH83" s="58">
        <v>2.1340000697745446E-2</v>
      </c>
      <c r="DI83" s="59">
        <v>1.9797533852223194E-2</v>
      </c>
      <c r="DJ83" s="60">
        <v>1.6131532558423964E-2</v>
      </c>
    </row>
    <row r="84" spans="1:114" x14ac:dyDescent="0.4">
      <c r="A84" s="56" t="s">
        <v>30</v>
      </c>
      <c r="B84" s="194" t="s">
        <v>153</v>
      </c>
      <c r="C84" s="10" t="s">
        <v>175</v>
      </c>
      <c r="D84" s="65">
        <v>369</v>
      </c>
      <c r="E84" s="66">
        <v>371</v>
      </c>
      <c r="F84" s="67">
        <v>394</v>
      </c>
      <c r="G84" s="65">
        <v>369</v>
      </c>
      <c r="H84" s="66">
        <v>371</v>
      </c>
      <c r="I84" s="67">
        <v>394</v>
      </c>
      <c r="J84" s="65">
        <v>369</v>
      </c>
      <c r="K84" s="66">
        <v>371</v>
      </c>
      <c r="L84" s="67">
        <v>394</v>
      </c>
      <c r="M84" s="68">
        <v>369</v>
      </c>
      <c r="N84" s="69">
        <v>371</v>
      </c>
      <c r="O84" s="70">
        <v>394</v>
      </c>
      <c r="P84" s="65">
        <v>369</v>
      </c>
      <c r="Q84" s="66">
        <v>371</v>
      </c>
      <c r="R84" s="67">
        <v>394</v>
      </c>
      <c r="S84" s="65">
        <v>369</v>
      </c>
      <c r="T84" s="66">
        <v>371</v>
      </c>
      <c r="U84" s="67">
        <v>394</v>
      </c>
      <c r="V84" s="65">
        <v>369</v>
      </c>
      <c r="W84" s="66">
        <v>371</v>
      </c>
      <c r="X84" s="67">
        <v>394</v>
      </c>
      <c r="Y84" s="65">
        <v>369</v>
      </c>
      <c r="Z84" s="66">
        <v>371</v>
      </c>
      <c r="AA84" s="67">
        <v>394</v>
      </c>
      <c r="AB84" s="65">
        <v>369</v>
      </c>
      <c r="AC84" s="66">
        <v>371</v>
      </c>
      <c r="AD84" s="67">
        <v>394</v>
      </c>
      <c r="AE84" s="65">
        <v>369</v>
      </c>
      <c r="AF84" s="66">
        <v>371</v>
      </c>
      <c r="AG84" s="67">
        <v>394</v>
      </c>
      <c r="AH84" s="65">
        <v>369</v>
      </c>
      <c r="AI84" s="66">
        <v>371</v>
      </c>
      <c r="AJ84" s="67">
        <v>394</v>
      </c>
      <c r="AK84" s="65">
        <v>369</v>
      </c>
      <c r="AL84" s="66">
        <v>371</v>
      </c>
      <c r="AM84" s="67">
        <v>394</v>
      </c>
      <c r="AN84" s="65">
        <v>369</v>
      </c>
      <c r="AO84" s="66">
        <v>371</v>
      </c>
      <c r="AP84" s="67">
        <v>394</v>
      </c>
      <c r="AQ84" s="65">
        <v>369</v>
      </c>
      <c r="AR84" s="66">
        <v>371</v>
      </c>
      <c r="AS84" s="67">
        <v>394</v>
      </c>
      <c r="AT84" s="65">
        <v>369</v>
      </c>
      <c r="AU84" s="66">
        <v>371</v>
      </c>
      <c r="AV84" s="67">
        <v>394</v>
      </c>
      <c r="AW84" s="65">
        <v>369</v>
      </c>
      <c r="AX84" s="66">
        <v>371</v>
      </c>
      <c r="AY84" s="67">
        <v>394</v>
      </c>
      <c r="AZ84" s="65">
        <v>369</v>
      </c>
      <c r="BA84" s="66">
        <v>371</v>
      </c>
      <c r="BB84" s="67">
        <v>394</v>
      </c>
      <c r="BC84" s="65">
        <v>369</v>
      </c>
      <c r="BD84" s="66">
        <v>371</v>
      </c>
      <c r="BE84" s="67">
        <v>394</v>
      </c>
      <c r="BF84" s="65">
        <v>369</v>
      </c>
      <c r="BG84" s="66">
        <v>371</v>
      </c>
      <c r="BH84" s="67">
        <v>394</v>
      </c>
      <c r="BI84" s="65">
        <v>369</v>
      </c>
      <c r="BJ84" s="66">
        <v>371</v>
      </c>
      <c r="BK84" s="67">
        <v>394</v>
      </c>
      <c r="BL84" s="65">
        <v>369</v>
      </c>
      <c r="BM84" s="66">
        <v>371</v>
      </c>
      <c r="BN84" s="67">
        <v>394</v>
      </c>
      <c r="BO84" s="65">
        <v>369</v>
      </c>
      <c r="BP84" s="66">
        <v>371</v>
      </c>
      <c r="BQ84" s="67">
        <v>394</v>
      </c>
      <c r="BR84" s="65">
        <v>369</v>
      </c>
      <c r="BS84" s="66">
        <v>371</v>
      </c>
      <c r="BT84" s="67">
        <v>394</v>
      </c>
      <c r="BU84" s="65">
        <v>369</v>
      </c>
      <c r="BV84" s="66">
        <v>371</v>
      </c>
      <c r="BW84" s="67">
        <v>394</v>
      </c>
      <c r="BX84" s="65">
        <v>369</v>
      </c>
      <c r="BY84" s="66">
        <v>371</v>
      </c>
      <c r="BZ84" s="67">
        <v>394</v>
      </c>
      <c r="CA84" s="65">
        <v>369</v>
      </c>
      <c r="CB84" s="66">
        <v>371</v>
      </c>
      <c r="CC84" s="67">
        <v>394</v>
      </c>
      <c r="CD84" s="65">
        <v>369</v>
      </c>
      <c r="CE84" s="66">
        <v>371</v>
      </c>
      <c r="CF84" s="67">
        <v>394</v>
      </c>
      <c r="CG84" s="65">
        <v>369</v>
      </c>
      <c r="CH84" s="66">
        <v>371</v>
      </c>
      <c r="CI84" s="67">
        <v>394</v>
      </c>
      <c r="CJ84" s="65">
        <v>369</v>
      </c>
      <c r="CK84" s="66">
        <v>371</v>
      </c>
      <c r="CL84" s="67">
        <v>394</v>
      </c>
      <c r="CM84" s="65">
        <v>369</v>
      </c>
      <c r="CN84" s="66">
        <v>371</v>
      </c>
      <c r="CO84" s="67">
        <v>394</v>
      </c>
      <c r="CP84" s="65">
        <v>369</v>
      </c>
      <c r="CQ84" s="66">
        <v>371</v>
      </c>
      <c r="CR84" s="67">
        <v>394</v>
      </c>
      <c r="CS84" s="65">
        <v>369</v>
      </c>
      <c r="CT84" s="66">
        <v>371</v>
      </c>
      <c r="CU84" s="67">
        <v>394</v>
      </c>
      <c r="CV84" s="65">
        <v>369</v>
      </c>
      <c r="CW84" s="66">
        <v>371</v>
      </c>
      <c r="CX84" s="67">
        <v>394</v>
      </c>
      <c r="CY84" s="65">
        <v>369</v>
      </c>
      <c r="CZ84" s="66">
        <v>371</v>
      </c>
      <c r="DA84" s="67">
        <v>394</v>
      </c>
      <c r="DB84" s="65">
        <v>369</v>
      </c>
      <c r="DC84" s="66">
        <v>371</v>
      </c>
      <c r="DD84" s="67">
        <v>394</v>
      </c>
      <c r="DE84" s="65">
        <v>369</v>
      </c>
      <c r="DF84" s="66">
        <v>371</v>
      </c>
      <c r="DG84" s="67">
        <v>394</v>
      </c>
      <c r="DH84" s="65">
        <v>369</v>
      </c>
      <c r="DI84" s="66">
        <v>371</v>
      </c>
      <c r="DJ84" s="67">
        <v>394</v>
      </c>
    </row>
    <row r="85" spans="1:114" x14ac:dyDescent="0.4">
      <c r="A85" s="56"/>
      <c r="B85" s="198"/>
      <c r="C85" s="7" t="s">
        <v>86</v>
      </c>
      <c r="D85" s="32">
        <v>1.9515663775124679E-2</v>
      </c>
      <c r="E85" s="33">
        <v>2.4371015396791845E-2</v>
      </c>
      <c r="F85" s="34">
        <v>8.1860524154800489E-3</v>
      </c>
      <c r="G85" s="32">
        <v>2.1609384876977038E-2</v>
      </c>
      <c r="H85" s="33">
        <v>2.5984895619686626E-2</v>
      </c>
      <c r="I85" s="34">
        <v>1.0228469506762511E-2</v>
      </c>
      <c r="J85" s="32">
        <v>0.75044832462637534</v>
      </c>
      <c r="K85" s="33">
        <v>0.80031700395120176</v>
      </c>
      <c r="L85" s="34">
        <v>0.81576520916900075</v>
      </c>
      <c r="M85" s="111">
        <v>6.1974986056338714</v>
      </c>
      <c r="N85" s="112">
        <v>5.7622485397127257</v>
      </c>
      <c r="O85" s="113">
        <v>6.9510202851775702</v>
      </c>
      <c r="P85" s="98">
        <v>2.8888614698004047</v>
      </c>
      <c r="Q85" s="99">
        <v>2.8069340684452215</v>
      </c>
      <c r="R85" s="100">
        <v>2.8016067092474146</v>
      </c>
      <c r="S85" s="32">
        <v>6.6750151551527304E-2</v>
      </c>
      <c r="T85" s="33">
        <v>7.0185697630156474E-2</v>
      </c>
      <c r="U85" s="34">
        <v>6.1823789832397363E-2</v>
      </c>
      <c r="V85" s="35">
        <v>11595109.490514904</v>
      </c>
      <c r="W85" s="36">
        <v>13576876.361185985</v>
      </c>
      <c r="X85" s="37">
        <v>7354534.1928934008</v>
      </c>
      <c r="Y85" s="32">
        <v>2.5182815661814355</v>
      </c>
      <c r="Z85" s="33">
        <v>2.4351132240848528</v>
      </c>
      <c r="AA85" s="34">
        <v>2.3137659926488903</v>
      </c>
      <c r="AB85" s="32">
        <v>0.86827173872883845</v>
      </c>
      <c r="AC85" s="33">
        <v>0.86226238215064288</v>
      </c>
      <c r="AD85" s="34">
        <v>0.87170344937297806</v>
      </c>
      <c r="AE85" s="35">
        <v>12203751.688346883</v>
      </c>
      <c r="AF85" s="36">
        <v>15692539.698113207</v>
      </c>
      <c r="AG85" s="37">
        <v>5238165.4060913706</v>
      </c>
      <c r="AH85" s="35">
        <v>13513020.628726287</v>
      </c>
      <c r="AI85" s="36">
        <v>16731720.013477089</v>
      </c>
      <c r="AJ85" s="37">
        <v>6545085.763959391</v>
      </c>
      <c r="AK85" s="32">
        <v>0.67443204195990558</v>
      </c>
      <c r="AL85" s="33">
        <v>0.67409460979311286</v>
      </c>
      <c r="AM85" s="34">
        <v>0.6876681056262941</v>
      </c>
      <c r="AN85" s="32">
        <v>0.7105034518446145</v>
      </c>
      <c r="AO85" s="33">
        <v>0.71034056713415117</v>
      </c>
      <c r="AP85" s="34">
        <v>0.72388952192473976</v>
      </c>
      <c r="AQ85" s="32">
        <v>0.1582707254428331</v>
      </c>
      <c r="AR85" s="33">
        <v>0.15641690060081515</v>
      </c>
      <c r="AS85" s="34">
        <v>0.15454408213221033</v>
      </c>
      <c r="AT85" s="32">
        <v>9.554228993723074E-2</v>
      </c>
      <c r="AU85" s="33">
        <v>9.4361012172589742E-2</v>
      </c>
      <c r="AV85" s="34">
        <v>9.753665159154902E-2</v>
      </c>
      <c r="AW85" s="32">
        <v>6.4088306255150954E-2</v>
      </c>
      <c r="AX85" s="33">
        <v>6.3835960411764495E-2</v>
      </c>
      <c r="AY85" s="34">
        <v>6.4754782808213923E-2</v>
      </c>
      <c r="AZ85" s="32">
        <v>0.35923967185257555</v>
      </c>
      <c r="BA85" s="33">
        <v>0.35284000077204564</v>
      </c>
      <c r="BB85" s="34">
        <v>0.34451639331864442</v>
      </c>
      <c r="BC85" s="32">
        <v>0.76913866178064771</v>
      </c>
      <c r="BD85" s="33">
        <v>0.79045930090004912</v>
      </c>
      <c r="BE85" s="34">
        <v>0.78079256638429029</v>
      </c>
      <c r="BF85" s="35">
        <v>6382153.9888341529</v>
      </c>
      <c r="BG85" s="36">
        <v>6718618.6144907186</v>
      </c>
      <c r="BH85" s="37">
        <v>6684316.5402654232</v>
      </c>
      <c r="BI85" s="32">
        <v>0.21087255155927051</v>
      </c>
      <c r="BJ85" s="33">
        <v>0.21278810051614125</v>
      </c>
      <c r="BK85" s="34">
        <v>0.22520553618959416</v>
      </c>
      <c r="BL85" s="32">
        <v>0.41837288767132402</v>
      </c>
      <c r="BM85" s="33">
        <v>0.40890554366622223</v>
      </c>
      <c r="BN85" s="34">
        <v>0.43426303763937218</v>
      </c>
      <c r="BO85" s="32">
        <v>5.042248357311885E-3</v>
      </c>
      <c r="BP85" s="33">
        <v>4.5623303730622077E-3</v>
      </c>
      <c r="BQ85" s="34">
        <v>4.616468559138367E-3</v>
      </c>
      <c r="BR85" s="32">
        <v>0.95663153938062107</v>
      </c>
      <c r="BS85" s="33">
        <v>0.96169941305103246</v>
      </c>
      <c r="BT85" s="34">
        <v>0.96267789165070661</v>
      </c>
      <c r="BU85" s="35">
        <v>312052963.29268295</v>
      </c>
      <c r="BV85" s="36">
        <v>311777146.8490566</v>
      </c>
      <c r="BW85" s="37">
        <v>300626249.21573603</v>
      </c>
      <c r="BX85" s="32">
        <v>0.80846012097023878</v>
      </c>
      <c r="BY85" s="33">
        <v>0.84580636212246652</v>
      </c>
      <c r="BZ85" s="34">
        <v>0.86705080269685009</v>
      </c>
      <c r="CA85" s="35">
        <v>271142876.88346881</v>
      </c>
      <c r="CB85" s="36">
        <v>273749517.44474393</v>
      </c>
      <c r="CC85" s="37">
        <v>273323828.18274111</v>
      </c>
      <c r="CD85" s="38">
        <v>246120353.90785909</v>
      </c>
      <c r="CE85" s="39">
        <v>246504161.50943395</v>
      </c>
      <c r="CF85" s="40">
        <v>246708312.52791879</v>
      </c>
      <c r="CG85" s="32">
        <v>1.4680196121706901</v>
      </c>
      <c r="CH85" s="33">
        <v>1.3897898086698983</v>
      </c>
      <c r="CI85" s="34">
        <v>1.3608083101630659</v>
      </c>
      <c r="CJ85" s="98">
        <v>3.0607929305182155</v>
      </c>
      <c r="CK85" s="99">
        <v>2.9857510836817864</v>
      </c>
      <c r="CL85" s="100">
        <v>2.9551128249890493</v>
      </c>
      <c r="CM85" s="32">
        <v>1.1315771065731048</v>
      </c>
      <c r="CN85" s="33">
        <v>1.1183773510454731</v>
      </c>
      <c r="CO85" s="34">
        <v>1.1461000859480024</v>
      </c>
      <c r="CP85" s="32">
        <v>0.69977640217697934</v>
      </c>
      <c r="CQ85" s="33">
        <v>0.70344982567522796</v>
      </c>
      <c r="CR85" s="34">
        <v>0.69290523773922563</v>
      </c>
      <c r="CS85" s="32">
        <v>0.61725417998019771</v>
      </c>
      <c r="CT85" s="33">
        <v>0.62046824601401229</v>
      </c>
      <c r="CU85" s="34">
        <v>0.60948273632858485</v>
      </c>
      <c r="CV85" s="35">
        <v>1309268.9403794038</v>
      </c>
      <c r="CW85" s="36">
        <v>1039180.3153638814</v>
      </c>
      <c r="CX85" s="37">
        <v>1306920.3578680202</v>
      </c>
      <c r="CY85" s="98">
        <v>1.454212153968812</v>
      </c>
      <c r="CZ85" s="99">
        <v>1.4779449004722334</v>
      </c>
      <c r="DA85" s="100">
        <v>1.4690560218199187</v>
      </c>
      <c r="DB85" s="98">
        <v>2.4634979514806497</v>
      </c>
      <c r="DC85" s="99">
        <v>2.972011518701128</v>
      </c>
      <c r="DD85" s="100">
        <v>2.5618699413514228</v>
      </c>
      <c r="DE85" s="32">
        <v>0.7050877200013026</v>
      </c>
      <c r="DF85" s="33">
        <v>0.70788365096979178</v>
      </c>
      <c r="DG85" s="34">
        <v>0.70544734021112776</v>
      </c>
      <c r="DH85" s="32">
        <v>1.0891781616150824E-2</v>
      </c>
      <c r="DI85" s="33">
        <v>1.3522136509689154E-2</v>
      </c>
      <c r="DJ85" s="34">
        <v>5.304407145013069E-3</v>
      </c>
    </row>
    <row r="86" spans="1:114" x14ac:dyDescent="0.4">
      <c r="A86" s="56" t="s">
        <v>30</v>
      </c>
      <c r="B86" s="199"/>
      <c r="C86" s="9" t="s">
        <v>87</v>
      </c>
      <c r="D86" s="58">
        <v>2.9071277867442954E-2</v>
      </c>
      <c r="E86" s="59">
        <v>3.2483417746180722E-2</v>
      </c>
      <c r="F86" s="60">
        <v>2.0818962349510087E-2</v>
      </c>
      <c r="G86" s="58">
        <v>3.1895537558280437E-2</v>
      </c>
      <c r="H86" s="59">
        <v>3.5601455152406009E-2</v>
      </c>
      <c r="I86" s="60">
        <v>2.3693779539707999E-2</v>
      </c>
      <c r="J86" s="58">
        <v>0.13890483001785769</v>
      </c>
      <c r="K86" s="59">
        <v>0.13226022245606298</v>
      </c>
      <c r="L86" s="60">
        <v>0.14790174715298052</v>
      </c>
      <c r="M86" s="61">
        <v>1.3409414716405454</v>
      </c>
      <c r="N86" s="62">
        <v>1.2636009666570358</v>
      </c>
      <c r="O86" s="63">
        <v>1.4229731612128935</v>
      </c>
      <c r="P86" s="98">
        <v>2.1896117075737416</v>
      </c>
      <c r="Q86" s="99">
        <v>2.2136779645861804</v>
      </c>
      <c r="R86" s="100">
        <v>2.3059321741668599</v>
      </c>
      <c r="S86" s="58">
        <v>7.147089210553545E-2</v>
      </c>
      <c r="T86" s="59">
        <v>7.4582470127703651E-2</v>
      </c>
      <c r="U86" s="60">
        <v>6.5334338709642392E-2</v>
      </c>
      <c r="V86" s="38">
        <v>9124607</v>
      </c>
      <c r="W86" s="39">
        <v>9698781</v>
      </c>
      <c r="X86" s="40">
        <v>6715518.5</v>
      </c>
      <c r="Y86" s="58">
        <v>3.8533249031587347</v>
      </c>
      <c r="Z86" s="59">
        <v>3.2628705088082155</v>
      </c>
      <c r="AA86" s="60">
        <v>3.1037765509459589</v>
      </c>
      <c r="AB86" s="58">
        <v>0.88281679823263726</v>
      </c>
      <c r="AC86" s="59">
        <v>0.88987495359114943</v>
      </c>
      <c r="AD86" s="60">
        <v>0.89649785251196112</v>
      </c>
      <c r="AE86" s="38">
        <v>8523130</v>
      </c>
      <c r="AF86" s="39">
        <v>8246258</v>
      </c>
      <c r="AG86" s="40">
        <v>5867624</v>
      </c>
      <c r="AH86" s="38">
        <v>9379135</v>
      </c>
      <c r="AI86" s="39">
        <v>9408092</v>
      </c>
      <c r="AJ86" s="40">
        <v>6695116.5</v>
      </c>
      <c r="AK86" s="58">
        <v>0.70517094933137892</v>
      </c>
      <c r="AL86" s="59">
        <v>0.71318060000361483</v>
      </c>
      <c r="AM86" s="60">
        <v>0.72109638638555551</v>
      </c>
      <c r="AN86" s="58">
        <v>0.73527618319601928</v>
      </c>
      <c r="AO86" s="59">
        <v>0.73986104734814018</v>
      </c>
      <c r="AP86" s="60">
        <v>0.75208141565798825</v>
      </c>
      <c r="AQ86" s="58">
        <v>0.12113257386066256</v>
      </c>
      <c r="AR86" s="59">
        <v>0.11512777548709906</v>
      </c>
      <c r="AS86" s="60">
        <v>0.11419188923198795</v>
      </c>
      <c r="AT86" s="58">
        <v>8.6367050010168561E-2</v>
      </c>
      <c r="AU86" s="59">
        <v>8.3572199536778691E-2</v>
      </c>
      <c r="AV86" s="60">
        <v>8.8484492921814178E-2</v>
      </c>
      <c r="AW86" s="58">
        <v>5.6884901697835506E-2</v>
      </c>
      <c r="AX86" s="59">
        <v>5.8392743343236693E-2</v>
      </c>
      <c r="AY86" s="60">
        <v>6.0009064836057467E-2</v>
      </c>
      <c r="AZ86" s="58">
        <v>0.42261003745263137</v>
      </c>
      <c r="BA86" s="59">
        <v>0.40628027703037278</v>
      </c>
      <c r="BB86" s="60">
        <v>0.39710831970954402</v>
      </c>
      <c r="BC86" s="58">
        <v>0.77214072922810351</v>
      </c>
      <c r="BD86" s="59">
        <v>0.77525318000653165</v>
      </c>
      <c r="BE86" s="60">
        <v>0.75579331502688207</v>
      </c>
      <c r="BF86" s="38">
        <v>6244905.47008547</v>
      </c>
      <c r="BG86" s="39">
        <v>6433697.3872679044</v>
      </c>
      <c r="BH86" s="40">
        <v>6319134.8612840362</v>
      </c>
      <c r="BI86" s="58">
        <v>8.212979571300151E-2</v>
      </c>
      <c r="BJ86" s="59">
        <v>8.3614428814142328E-2</v>
      </c>
      <c r="BK86" s="60">
        <v>8.7229096484662372E-2</v>
      </c>
      <c r="BL86" s="58">
        <v>0.15277697746823618</v>
      </c>
      <c r="BM86" s="59">
        <v>0.15581497609580125</v>
      </c>
      <c r="BN86" s="60">
        <v>0.1572452077730753</v>
      </c>
      <c r="BO86" s="58">
        <v>1.8797673703754682E-3</v>
      </c>
      <c r="BP86" s="59">
        <v>1.4796300428971708E-3</v>
      </c>
      <c r="BQ86" s="60">
        <v>1.613314932197042E-3</v>
      </c>
      <c r="BR86" s="58">
        <v>0.93494311088580662</v>
      </c>
      <c r="BS86" s="59">
        <v>0.94463099205347978</v>
      </c>
      <c r="BT86" s="60">
        <v>0.94764034488248305</v>
      </c>
      <c r="BU86" s="38">
        <v>102486358</v>
      </c>
      <c r="BV86" s="39">
        <v>106508045</v>
      </c>
      <c r="BW86" s="40">
        <v>105611735.5</v>
      </c>
      <c r="BX86" s="58">
        <v>0.17127844690666655</v>
      </c>
      <c r="BY86" s="59">
        <v>0.17729093850000743</v>
      </c>
      <c r="BZ86" s="60">
        <v>0.19325822636355983</v>
      </c>
      <c r="CA86" s="38">
        <v>111343289</v>
      </c>
      <c r="CB86" s="39">
        <v>116348489</v>
      </c>
      <c r="CC86" s="40">
        <v>121150353.5</v>
      </c>
      <c r="CD86" s="38">
        <v>102943598</v>
      </c>
      <c r="CE86" s="39">
        <v>103337386</v>
      </c>
      <c r="CF86" s="40">
        <v>107581801.5</v>
      </c>
      <c r="CG86" s="58">
        <v>2.3595757277843652</v>
      </c>
      <c r="CH86" s="59">
        <v>2.0179748167593869</v>
      </c>
      <c r="CI86" s="60">
        <v>1.9729881566158343</v>
      </c>
      <c r="CJ86" s="98">
        <v>2.3402992420700328</v>
      </c>
      <c r="CK86" s="99">
        <v>2.3373524589379562</v>
      </c>
      <c r="CL86" s="100">
        <v>2.4247369086812118</v>
      </c>
      <c r="CM86" s="58">
        <v>0.97517229381312587</v>
      </c>
      <c r="CN86" s="59">
        <v>0.96110659673622134</v>
      </c>
      <c r="CO86" s="60">
        <v>0.96914330147529848</v>
      </c>
      <c r="CP86" s="58">
        <v>0.84616369502580135</v>
      </c>
      <c r="CQ86" s="59">
        <v>0.85548025300339858</v>
      </c>
      <c r="CR86" s="60">
        <v>0.8538407955265146</v>
      </c>
      <c r="CS86" s="58">
        <v>0.7836787764701667</v>
      </c>
      <c r="CT86" s="59">
        <v>0.8038264985775786</v>
      </c>
      <c r="CU86" s="60">
        <v>0.81226643498392814</v>
      </c>
      <c r="CV86" s="38">
        <v>623072</v>
      </c>
      <c r="CW86" s="39">
        <v>451374</v>
      </c>
      <c r="CX86" s="40">
        <v>652738</v>
      </c>
      <c r="CY86" s="98">
        <v>0.71568835732345359</v>
      </c>
      <c r="CZ86" s="99">
        <v>0.65198331550375999</v>
      </c>
      <c r="DA86" s="100">
        <v>0.61603345585146119</v>
      </c>
      <c r="DB86" s="98">
        <v>1.3793873701771091</v>
      </c>
      <c r="DC86" s="99">
        <v>1.7717955113015913</v>
      </c>
      <c r="DD86" s="100">
        <v>1.8450645076002881</v>
      </c>
      <c r="DE86" s="58">
        <v>0.75403265625956561</v>
      </c>
      <c r="DF86" s="59">
        <v>0.76377597349360327</v>
      </c>
      <c r="DG86" s="60">
        <v>0.75718145585945751</v>
      </c>
      <c r="DH86" s="58">
        <v>1.6207048149282383E-2</v>
      </c>
      <c r="DI86" s="59">
        <v>1.9941057981212682E-2</v>
      </c>
      <c r="DJ86" s="60">
        <v>1.1524294204317352E-2</v>
      </c>
    </row>
    <row r="87" spans="1:114" x14ac:dyDescent="0.4">
      <c r="A87" s="56" t="s">
        <v>31</v>
      </c>
      <c r="B87" s="194" t="s">
        <v>154</v>
      </c>
      <c r="C87" s="10" t="s">
        <v>175</v>
      </c>
      <c r="D87" s="65">
        <v>899</v>
      </c>
      <c r="E87" s="66">
        <v>936</v>
      </c>
      <c r="F87" s="67">
        <v>953</v>
      </c>
      <c r="G87" s="65">
        <v>899</v>
      </c>
      <c r="H87" s="66">
        <v>936</v>
      </c>
      <c r="I87" s="67">
        <v>953</v>
      </c>
      <c r="J87" s="65">
        <v>899</v>
      </c>
      <c r="K87" s="66">
        <v>936</v>
      </c>
      <c r="L87" s="67">
        <v>953</v>
      </c>
      <c r="M87" s="68">
        <v>899</v>
      </c>
      <c r="N87" s="69">
        <v>936</v>
      </c>
      <c r="O87" s="70">
        <v>953</v>
      </c>
      <c r="P87" s="65">
        <v>899</v>
      </c>
      <c r="Q87" s="66">
        <v>936</v>
      </c>
      <c r="R87" s="67">
        <v>953</v>
      </c>
      <c r="S87" s="65">
        <v>899</v>
      </c>
      <c r="T87" s="66">
        <v>936</v>
      </c>
      <c r="U87" s="67">
        <v>953</v>
      </c>
      <c r="V87" s="65">
        <v>899</v>
      </c>
      <c r="W87" s="66">
        <v>936</v>
      </c>
      <c r="X87" s="67">
        <v>953</v>
      </c>
      <c r="Y87" s="65">
        <v>899</v>
      </c>
      <c r="Z87" s="66">
        <v>936</v>
      </c>
      <c r="AA87" s="67">
        <v>953</v>
      </c>
      <c r="AB87" s="65">
        <v>899</v>
      </c>
      <c r="AC87" s="66">
        <v>936</v>
      </c>
      <c r="AD87" s="67">
        <v>953</v>
      </c>
      <c r="AE87" s="65">
        <v>899</v>
      </c>
      <c r="AF87" s="66">
        <v>936</v>
      </c>
      <c r="AG87" s="67">
        <v>953</v>
      </c>
      <c r="AH87" s="65">
        <v>899</v>
      </c>
      <c r="AI87" s="66">
        <v>936</v>
      </c>
      <c r="AJ87" s="67">
        <v>953</v>
      </c>
      <c r="AK87" s="65">
        <v>899</v>
      </c>
      <c r="AL87" s="66">
        <v>936</v>
      </c>
      <c r="AM87" s="67">
        <v>953</v>
      </c>
      <c r="AN87" s="65">
        <v>899</v>
      </c>
      <c r="AO87" s="66">
        <v>936</v>
      </c>
      <c r="AP87" s="67">
        <v>953</v>
      </c>
      <c r="AQ87" s="65">
        <v>899</v>
      </c>
      <c r="AR87" s="66">
        <v>936</v>
      </c>
      <c r="AS87" s="67">
        <v>953</v>
      </c>
      <c r="AT87" s="65">
        <v>899</v>
      </c>
      <c r="AU87" s="66">
        <v>936</v>
      </c>
      <c r="AV87" s="67">
        <v>953</v>
      </c>
      <c r="AW87" s="65">
        <v>899</v>
      </c>
      <c r="AX87" s="66">
        <v>936</v>
      </c>
      <c r="AY87" s="67">
        <v>953</v>
      </c>
      <c r="AZ87" s="65">
        <v>899</v>
      </c>
      <c r="BA87" s="66">
        <v>936</v>
      </c>
      <c r="BB87" s="67">
        <v>953</v>
      </c>
      <c r="BC87" s="65">
        <v>899</v>
      </c>
      <c r="BD87" s="66">
        <v>936</v>
      </c>
      <c r="BE87" s="67">
        <v>953</v>
      </c>
      <c r="BF87" s="65">
        <v>899</v>
      </c>
      <c r="BG87" s="66">
        <v>936</v>
      </c>
      <c r="BH87" s="67">
        <v>953</v>
      </c>
      <c r="BI87" s="65">
        <v>899</v>
      </c>
      <c r="BJ87" s="66">
        <v>936</v>
      </c>
      <c r="BK87" s="67">
        <v>953</v>
      </c>
      <c r="BL87" s="65">
        <v>899</v>
      </c>
      <c r="BM87" s="66">
        <v>936</v>
      </c>
      <c r="BN87" s="67">
        <v>953</v>
      </c>
      <c r="BO87" s="65">
        <v>899</v>
      </c>
      <c r="BP87" s="66">
        <v>936</v>
      </c>
      <c r="BQ87" s="67">
        <v>953</v>
      </c>
      <c r="BR87" s="65">
        <v>899</v>
      </c>
      <c r="BS87" s="66">
        <v>936</v>
      </c>
      <c r="BT87" s="67">
        <v>953</v>
      </c>
      <c r="BU87" s="65">
        <v>899</v>
      </c>
      <c r="BV87" s="66">
        <v>936</v>
      </c>
      <c r="BW87" s="67">
        <v>953</v>
      </c>
      <c r="BX87" s="65">
        <v>899</v>
      </c>
      <c r="BY87" s="66">
        <v>936</v>
      </c>
      <c r="BZ87" s="67">
        <v>953</v>
      </c>
      <c r="CA87" s="65">
        <v>899</v>
      </c>
      <c r="CB87" s="66">
        <v>936</v>
      </c>
      <c r="CC87" s="67">
        <v>953</v>
      </c>
      <c r="CD87" s="65">
        <v>899</v>
      </c>
      <c r="CE87" s="66">
        <v>936</v>
      </c>
      <c r="CF87" s="67">
        <v>953</v>
      </c>
      <c r="CG87" s="65">
        <v>899</v>
      </c>
      <c r="CH87" s="66">
        <v>936</v>
      </c>
      <c r="CI87" s="67">
        <v>953</v>
      </c>
      <c r="CJ87" s="65">
        <v>899</v>
      </c>
      <c r="CK87" s="66">
        <v>936</v>
      </c>
      <c r="CL87" s="67">
        <v>953</v>
      </c>
      <c r="CM87" s="65">
        <v>899</v>
      </c>
      <c r="CN87" s="66">
        <v>936</v>
      </c>
      <c r="CO87" s="67">
        <v>953</v>
      </c>
      <c r="CP87" s="65">
        <v>899</v>
      </c>
      <c r="CQ87" s="66">
        <v>936</v>
      </c>
      <c r="CR87" s="67">
        <v>953</v>
      </c>
      <c r="CS87" s="65">
        <v>899</v>
      </c>
      <c r="CT87" s="66">
        <v>936</v>
      </c>
      <c r="CU87" s="67">
        <v>953</v>
      </c>
      <c r="CV87" s="65">
        <v>899</v>
      </c>
      <c r="CW87" s="66">
        <v>936</v>
      </c>
      <c r="CX87" s="67">
        <v>953</v>
      </c>
      <c r="CY87" s="65">
        <v>899</v>
      </c>
      <c r="CZ87" s="66">
        <v>936</v>
      </c>
      <c r="DA87" s="67">
        <v>953</v>
      </c>
      <c r="DB87" s="65">
        <v>899</v>
      </c>
      <c r="DC87" s="66">
        <v>936</v>
      </c>
      <c r="DD87" s="67">
        <v>953</v>
      </c>
      <c r="DE87" s="65">
        <v>899</v>
      </c>
      <c r="DF87" s="66">
        <v>936</v>
      </c>
      <c r="DG87" s="67">
        <v>953</v>
      </c>
      <c r="DH87" s="65">
        <v>899</v>
      </c>
      <c r="DI87" s="66">
        <v>936</v>
      </c>
      <c r="DJ87" s="67">
        <v>953</v>
      </c>
    </row>
    <row r="88" spans="1:114" x14ac:dyDescent="0.4">
      <c r="A88" s="56"/>
      <c r="B88" s="198"/>
      <c r="C88" s="7" t="s">
        <v>86</v>
      </c>
      <c r="D88" s="32">
        <v>3.9972557492938432E-2</v>
      </c>
      <c r="E88" s="33">
        <v>3.7193033333783494E-2</v>
      </c>
      <c r="F88" s="34">
        <v>2.9327162630648832E-2</v>
      </c>
      <c r="G88" s="32">
        <v>4.2081044319672627E-2</v>
      </c>
      <c r="H88" s="33">
        <v>3.8685962721372182E-2</v>
      </c>
      <c r="I88" s="34">
        <v>3.3512706715835804E-2</v>
      </c>
      <c r="J88" s="32">
        <v>0.54968991475172102</v>
      </c>
      <c r="K88" s="33">
        <v>0.60126461453090274</v>
      </c>
      <c r="L88" s="34">
        <v>0.70060745035042915</v>
      </c>
      <c r="M88" s="111">
        <v>4.8061821384662773</v>
      </c>
      <c r="N88" s="112">
        <v>5.1515608925466756</v>
      </c>
      <c r="O88" s="113">
        <v>5.4475932501940392</v>
      </c>
      <c r="P88" s="98">
        <v>3.3879763399487617</v>
      </c>
      <c r="Q88" s="99">
        <v>3.3754801944301165</v>
      </c>
      <c r="R88" s="100">
        <v>3.3327523411034492</v>
      </c>
      <c r="S88" s="32">
        <v>8.9557921768710552E-2</v>
      </c>
      <c r="T88" s="33">
        <v>8.7455232460753068E-2</v>
      </c>
      <c r="U88" s="34">
        <v>8.2442339184408811E-2</v>
      </c>
      <c r="V88" s="35">
        <v>20405308.072302558</v>
      </c>
      <c r="W88" s="36">
        <v>25923665.321581196</v>
      </c>
      <c r="X88" s="37">
        <v>21225945.746065058</v>
      </c>
      <c r="Y88" s="32">
        <v>3.1212439748167871</v>
      </c>
      <c r="Z88" s="33">
        <v>2.6351102557032906</v>
      </c>
      <c r="AA88" s="34">
        <v>2.7895136541036241</v>
      </c>
      <c r="AB88" s="32">
        <v>0.87247988439465718</v>
      </c>
      <c r="AC88" s="33">
        <v>0.87576286761653099</v>
      </c>
      <c r="AD88" s="34">
        <v>0.87487200673319954</v>
      </c>
      <c r="AE88" s="35">
        <v>23509569.270300332</v>
      </c>
      <c r="AF88" s="36">
        <v>23457812.911324788</v>
      </c>
      <c r="AG88" s="37">
        <v>19054395.71878279</v>
      </c>
      <c r="AH88" s="35">
        <v>24749660.478309233</v>
      </c>
      <c r="AI88" s="36">
        <v>24399410.170940172</v>
      </c>
      <c r="AJ88" s="37">
        <v>21773820.516264427</v>
      </c>
      <c r="AK88" s="32">
        <v>0.66155106046552747</v>
      </c>
      <c r="AL88" s="33">
        <v>0.66647053227711517</v>
      </c>
      <c r="AM88" s="34">
        <v>0.67284873933396361</v>
      </c>
      <c r="AN88" s="32">
        <v>0.70426544054072993</v>
      </c>
      <c r="AO88" s="33">
        <v>0.70909601321008142</v>
      </c>
      <c r="AP88" s="34">
        <v>0.7163030678202319</v>
      </c>
      <c r="AQ88" s="32">
        <v>0.13900428685415003</v>
      </c>
      <c r="AR88" s="33">
        <v>0.13701315457171664</v>
      </c>
      <c r="AS88" s="34">
        <v>0.1343052857993535</v>
      </c>
      <c r="AT88" s="32">
        <v>0.11011133992751665</v>
      </c>
      <c r="AU88" s="33">
        <v>0.10915375826682557</v>
      </c>
      <c r="AV88" s="34">
        <v>0.11238074064659553</v>
      </c>
      <c r="AW88" s="32">
        <v>6.618766226555603E-2</v>
      </c>
      <c r="AX88" s="33">
        <v>6.6498270227644415E-2</v>
      </c>
      <c r="AY88" s="34">
        <v>6.7182702879447026E-2</v>
      </c>
      <c r="AZ88" s="32">
        <v>0.37221652665840771</v>
      </c>
      <c r="BA88" s="33">
        <v>0.36106720682356097</v>
      </c>
      <c r="BB88" s="34">
        <v>0.35083635259759588</v>
      </c>
      <c r="BC88" s="32">
        <v>0.57441321848242777</v>
      </c>
      <c r="BD88" s="33">
        <v>0.57726411649469056</v>
      </c>
      <c r="BE88" s="34">
        <v>0.58933029966759298</v>
      </c>
      <c r="BF88" s="35">
        <v>6192664.3891220875</v>
      </c>
      <c r="BG88" s="36">
        <v>6513539.7101629684</v>
      </c>
      <c r="BH88" s="37">
        <v>6558286.0825450923</v>
      </c>
      <c r="BI88" s="32">
        <v>0.17600586870171236</v>
      </c>
      <c r="BJ88" s="33">
        <v>0.18501582574590697</v>
      </c>
      <c r="BK88" s="34">
        <v>0.19113540920956806</v>
      </c>
      <c r="BL88" s="32">
        <v>0.43536851511386304</v>
      </c>
      <c r="BM88" s="33">
        <v>0.45568725241259622</v>
      </c>
      <c r="BN88" s="34">
        <v>0.45551940799889801</v>
      </c>
      <c r="BO88" s="32">
        <v>5.2188621015729613E-3</v>
      </c>
      <c r="BP88" s="33">
        <v>4.8738789563589398E-3</v>
      </c>
      <c r="BQ88" s="34">
        <v>4.7475134168330144E-3</v>
      </c>
      <c r="BR88" s="32">
        <v>0.95883487874916595</v>
      </c>
      <c r="BS88" s="33">
        <v>0.96198674451917876</v>
      </c>
      <c r="BT88" s="34">
        <v>0.96146750189855346</v>
      </c>
      <c r="BU88" s="35">
        <v>372150400.46162403</v>
      </c>
      <c r="BV88" s="36">
        <v>395805215.94551283</v>
      </c>
      <c r="BW88" s="37">
        <v>400894377.26652676</v>
      </c>
      <c r="BX88" s="32">
        <v>0.56344808143882719</v>
      </c>
      <c r="BY88" s="33">
        <v>0.65947042789510557</v>
      </c>
      <c r="BZ88" s="34">
        <v>0.71764343553849963</v>
      </c>
      <c r="CA88" s="35">
        <v>290138682.65294772</v>
      </c>
      <c r="CB88" s="36">
        <v>314091803.98824787</v>
      </c>
      <c r="CC88" s="37">
        <v>314878803.45855194</v>
      </c>
      <c r="CD88" s="38">
        <v>279752644.59176862</v>
      </c>
      <c r="CE88" s="39">
        <v>297682043.96581197</v>
      </c>
      <c r="CF88" s="40">
        <v>299649439.47953832</v>
      </c>
      <c r="CG88" s="32">
        <v>1.9855947090081201</v>
      </c>
      <c r="CH88" s="33">
        <v>1.6094042628028884</v>
      </c>
      <c r="CI88" s="34">
        <v>1.7730784971005096</v>
      </c>
      <c r="CJ88" s="98">
        <v>3.6790463630448356</v>
      </c>
      <c r="CK88" s="99">
        <v>3.6571194144927488</v>
      </c>
      <c r="CL88" s="100">
        <v>3.5811108969239251</v>
      </c>
      <c r="CM88" s="32">
        <v>1.0747569571348534</v>
      </c>
      <c r="CN88" s="33">
        <v>1.0927811876932707</v>
      </c>
      <c r="CO88" s="34">
        <v>1.1005403600306938</v>
      </c>
      <c r="CP88" s="32">
        <v>0.76350457571863428</v>
      </c>
      <c r="CQ88" s="33">
        <v>0.7439778645245565</v>
      </c>
      <c r="CR88" s="34">
        <v>0.74205390241026592</v>
      </c>
      <c r="CS88" s="32">
        <v>0.695218859385204</v>
      </c>
      <c r="CT88" s="33">
        <v>0.67415045799635809</v>
      </c>
      <c r="CU88" s="34">
        <v>0.67235724188428592</v>
      </c>
      <c r="CV88" s="35">
        <v>1240091.2080088989</v>
      </c>
      <c r="CW88" s="36">
        <v>941597.25961538462</v>
      </c>
      <c r="CX88" s="37">
        <v>2719424.797481637</v>
      </c>
      <c r="CY88" s="98">
        <v>1.3201709473280239</v>
      </c>
      <c r="CZ88" s="99">
        <v>1.3396445319588506</v>
      </c>
      <c r="DA88" s="100">
        <v>1.3534854499640594</v>
      </c>
      <c r="DB88" s="98">
        <v>2.1586702834938234</v>
      </c>
      <c r="DC88" s="99">
        <v>2.543229784619542</v>
      </c>
      <c r="DD88" s="100">
        <v>2.5684159912331248</v>
      </c>
      <c r="DE88" s="32">
        <v>0.70929692682365986</v>
      </c>
      <c r="DF88" s="33">
        <v>0.71131425761459144</v>
      </c>
      <c r="DG88" s="34">
        <v>0.70966920942928047</v>
      </c>
      <c r="DH88" s="32">
        <v>1.701204957235411E-2</v>
      </c>
      <c r="DI88" s="33">
        <v>1.5707078264259558E-2</v>
      </c>
      <c r="DJ88" s="34">
        <v>1.4061892422961289E-2</v>
      </c>
    </row>
    <row r="89" spans="1:114" x14ac:dyDescent="0.4">
      <c r="A89" s="56" t="s">
        <v>31</v>
      </c>
      <c r="B89" s="199"/>
      <c r="C89" s="9" t="s">
        <v>87</v>
      </c>
      <c r="D89" s="58">
        <v>4.0769907694492222E-2</v>
      </c>
      <c r="E89" s="59">
        <v>3.2222995069120366E-2</v>
      </c>
      <c r="F89" s="60">
        <v>2.3250077702542275E-2</v>
      </c>
      <c r="G89" s="58">
        <v>4.5205403319326647E-2</v>
      </c>
      <c r="H89" s="59">
        <v>3.4713385747246209E-2</v>
      </c>
      <c r="I89" s="60">
        <v>2.8005142500999503E-2</v>
      </c>
      <c r="J89" s="58">
        <v>0.15129553241217084</v>
      </c>
      <c r="K89" s="59">
        <v>0.15342710683648844</v>
      </c>
      <c r="L89" s="60">
        <v>0.17871051944266914</v>
      </c>
      <c r="M89" s="61">
        <v>1.2320676621249491</v>
      </c>
      <c r="N89" s="62">
        <v>1.3892626535247836</v>
      </c>
      <c r="O89" s="63">
        <v>1.5078955084260643</v>
      </c>
      <c r="P89" s="98">
        <v>2.489821442810344</v>
      </c>
      <c r="Q89" s="99">
        <v>2.6111036162624464</v>
      </c>
      <c r="R89" s="100">
        <v>2.5800890995345154</v>
      </c>
      <c r="S89" s="58">
        <v>8.5211468544264826E-2</v>
      </c>
      <c r="T89" s="59">
        <v>7.7862886183162519E-2</v>
      </c>
      <c r="U89" s="60">
        <v>7.2565594157657246E-2</v>
      </c>
      <c r="V89" s="38">
        <v>10131244</v>
      </c>
      <c r="W89" s="39">
        <v>10662544.5</v>
      </c>
      <c r="X89" s="40">
        <v>8284601</v>
      </c>
      <c r="Y89" s="58">
        <v>3.8590677293405351</v>
      </c>
      <c r="Z89" s="59">
        <v>3.4614634334473915</v>
      </c>
      <c r="AA89" s="60">
        <v>3.3188999317415311</v>
      </c>
      <c r="AB89" s="58">
        <v>0.8870811590942469</v>
      </c>
      <c r="AC89" s="59">
        <v>0.88289658087743939</v>
      </c>
      <c r="AD89" s="60">
        <v>0.88445607486804556</v>
      </c>
      <c r="AE89" s="38">
        <v>11077154</v>
      </c>
      <c r="AF89" s="39">
        <v>10158405.5</v>
      </c>
      <c r="AG89" s="40">
        <v>6970403</v>
      </c>
      <c r="AH89" s="38">
        <v>11583799</v>
      </c>
      <c r="AI89" s="39">
        <v>10662546</v>
      </c>
      <c r="AJ89" s="40">
        <v>8577426</v>
      </c>
      <c r="AK89" s="58">
        <v>0.67775522684668643</v>
      </c>
      <c r="AL89" s="59">
        <v>0.68702553701214386</v>
      </c>
      <c r="AM89" s="60">
        <v>0.69605335191922568</v>
      </c>
      <c r="AN89" s="58">
        <v>0.71698537930112094</v>
      </c>
      <c r="AO89" s="59">
        <v>0.72834232276232036</v>
      </c>
      <c r="AP89" s="60">
        <v>0.7356390877393445</v>
      </c>
      <c r="AQ89" s="58">
        <v>0.11968188442456254</v>
      </c>
      <c r="AR89" s="59">
        <v>0.11758445837119638</v>
      </c>
      <c r="AS89" s="60">
        <v>0.11691582314081195</v>
      </c>
      <c r="AT89" s="58">
        <v>9.8993959678340709E-2</v>
      </c>
      <c r="AU89" s="59">
        <v>9.9589388905687873E-2</v>
      </c>
      <c r="AV89" s="60">
        <v>0.10374934373014731</v>
      </c>
      <c r="AW89" s="58">
        <v>5.4507490478960564E-2</v>
      </c>
      <c r="AX89" s="59">
        <v>5.4935236873341398E-2</v>
      </c>
      <c r="AY89" s="60">
        <v>5.5556065388238235E-2</v>
      </c>
      <c r="AZ89" s="58">
        <v>0.40211372599363093</v>
      </c>
      <c r="BA89" s="59">
        <v>0.40307726959923096</v>
      </c>
      <c r="BB89" s="60">
        <v>0.3884972384930977</v>
      </c>
      <c r="BC89" s="58">
        <v>0.68024421120329615</v>
      </c>
      <c r="BD89" s="59">
        <v>0.69833756605396946</v>
      </c>
      <c r="BE89" s="60">
        <v>0.69192152424118591</v>
      </c>
      <c r="BF89" s="38">
        <v>6106675.3153611394</v>
      </c>
      <c r="BG89" s="39">
        <v>6339655.1987615433</v>
      </c>
      <c r="BH89" s="40">
        <v>6351481.1616161624</v>
      </c>
      <c r="BI89" s="58">
        <v>7.3548737912391332E-2</v>
      </c>
      <c r="BJ89" s="59">
        <v>7.6260605779137847E-2</v>
      </c>
      <c r="BK89" s="60">
        <v>8.0966140414155993E-2</v>
      </c>
      <c r="BL89" s="58">
        <v>0.14741450446095972</v>
      </c>
      <c r="BM89" s="59">
        <v>0.15171155747698167</v>
      </c>
      <c r="BN89" s="60">
        <v>0.1608846691069499</v>
      </c>
      <c r="BO89" s="58">
        <v>1.5658409255936291E-3</v>
      </c>
      <c r="BP89" s="59">
        <v>1.5040429459630101E-3</v>
      </c>
      <c r="BQ89" s="60">
        <v>1.5166704555372738E-3</v>
      </c>
      <c r="BR89" s="58">
        <v>0.96624348945963712</v>
      </c>
      <c r="BS89" s="59">
        <v>0.9727124115972321</v>
      </c>
      <c r="BT89" s="60">
        <v>0.96905184830788427</v>
      </c>
      <c r="BU89" s="38">
        <v>103941384</v>
      </c>
      <c r="BV89" s="39">
        <v>113631734.5</v>
      </c>
      <c r="BW89" s="40">
        <v>124815676</v>
      </c>
      <c r="BX89" s="58">
        <v>0.15501520919063866</v>
      </c>
      <c r="BY89" s="59">
        <v>0.16219841388121137</v>
      </c>
      <c r="BZ89" s="60">
        <v>0.18086556438784013</v>
      </c>
      <c r="CA89" s="38">
        <v>117358089</v>
      </c>
      <c r="CB89" s="39">
        <v>129350025.5</v>
      </c>
      <c r="CC89" s="40">
        <v>137324830</v>
      </c>
      <c r="CD89" s="38">
        <v>113630018</v>
      </c>
      <c r="CE89" s="39">
        <v>123610284</v>
      </c>
      <c r="CF89" s="40">
        <v>133061773</v>
      </c>
      <c r="CG89" s="58">
        <v>2.501203317328446</v>
      </c>
      <c r="CH89" s="59">
        <v>2.213605148680089</v>
      </c>
      <c r="CI89" s="60">
        <v>2.2307383761912174</v>
      </c>
      <c r="CJ89" s="98">
        <v>2.7368221616934885</v>
      </c>
      <c r="CK89" s="99">
        <v>2.8073560300205522</v>
      </c>
      <c r="CL89" s="100">
        <v>2.7761395080406417</v>
      </c>
      <c r="CM89" s="58">
        <v>0.97741263946890133</v>
      </c>
      <c r="CN89" s="59">
        <v>0.98569506312060029</v>
      </c>
      <c r="CO89" s="60">
        <v>0.98498930053219447</v>
      </c>
      <c r="CP89" s="58">
        <v>0.85305388166026208</v>
      </c>
      <c r="CQ89" s="59">
        <v>0.84268467472701669</v>
      </c>
      <c r="CR89" s="60">
        <v>0.84305957787850982</v>
      </c>
      <c r="CS89" s="58">
        <v>0.80447682677266918</v>
      </c>
      <c r="CT89" s="59">
        <v>0.78875436821078304</v>
      </c>
      <c r="CU89" s="60">
        <v>0.7895875728504943</v>
      </c>
      <c r="CV89" s="38">
        <v>312819</v>
      </c>
      <c r="CW89" s="39">
        <v>337798.5</v>
      </c>
      <c r="CX89" s="40">
        <v>1022369</v>
      </c>
      <c r="CY89" s="98">
        <v>1.0905364888534756</v>
      </c>
      <c r="CZ89" s="99">
        <v>1.2099172449157534</v>
      </c>
      <c r="DA89" s="100">
        <v>1.190240850183121</v>
      </c>
      <c r="DB89" s="98">
        <v>1.4112657207431978</v>
      </c>
      <c r="DC89" s="99">
        <v>1.7230144977454525</v>
      </c>
      <c r="DD89" s="100">
        <v>1.7018222045040758</v>
      </c>
      <c r="DE89" s="58">
        <v>0.74008355586845409</v>
      </c>
      <c r="DF89" s="59">
        <v>0.74073998333163527</v>
      </c>
      <c r="DG89" s="60">
        <v>0.73953646090503433</v>
      </c>
      <c r="DH89" s="58">
        <v>2.0312046044391848E-2</v>
      </c>
      <c r="DI89" s="59">
        <v>1.6215762347536487E-2</v>
      </c>
      <c r="DJ89" s="60">
        <v>1.2662506641876473E-2</v>
      </c>
    </row>
    <row r="90" spans="1:114" x14ac:dyDescent="0.4">
      <c r="A90" s="56" t="s">
        <v>32</v>
      </c>
      <c r="B90" s="194" t="s">
        <v>155</v>
      </c>
      <c r="C90" s="10" t="s">
        <v>175</v>
      </c>
      <c r="D90" s="65">
        <v>641</v>
      </c>
      <c r="E90" s="66">
        <v>660</v>
      </c>
      <c r="F90" s="67">
        <v>677</v>
      </c>
      <c r="G90" s="65">
        <v>641</v>
      </c>
      <c r="H90" s="66">
        <v>660</v>
      </c>
      <c r="I90" s="67">
        <v>677</v>
      </c>
      <c r="J90" s="65">
        <v>641</v>
      </c>
      <c r="K90" s="66">
        <v>660</v>
      </c>
      <c r="L90" s="67">
        <v>677</v>
      </c>
      <c r="M90" s="68">
        <v>641</v>
      </c>
      <c r="N90" s="69">
        <v>660</v>
      </c>
      <c r="O90" s="70">
        <v>677</v>
      </c>
      <c r="P90" s="65">
        <v>641</v>
      </c>
      <c r="Q90" s="66">
        <v>660</v>
      </c>
      <c r="R90" s="67">
        <v>677</v>
      </c>
      <c r="S90" s="65">
        <v>641</v>
      </c>
      <c r="T90" s="66">
        <v>660</v>
      </c>
      <c r="U90" s="67">
        <v>677</v>
      </c>
      <c r="V90" s="65">
        <v>641</v>
      </c>
      <c r="W90" s="66">
        <v>660</v>
      </c>
      <c r="X90" s="67">
        <v>677</v>
      </c>
      <c r="Y90" s="65">
        <v>641</v>
      </c>
      <c r="Z90" s="66">
        <v>660</v>
      </c>
      <c r="AA90" s="67">
        <v>677</v>
      </c>
      <c r="AB90" s="65">
        <v>641</v>
      </c>
      <c r="AC90" s="66">
        <v>660</v>
      </c>
      <c r="AD90" s="67">
        <v>677</v>
      </c>
      <c r="AE90" s="65">
        <v>641</v>
      </c>
      <c r="AF90" s="66">
        <v>660</v>
      </c>
      <c r="AG90" s="67">
        <v>677</v>
      </c>
      <c r="AH90" s="65">
        <v>641</v>
      </c>
      <c r="AI90" s="66">
        <v>660</v>
      </c>
      <c r="AJ90" s="67">
        <v>677</v>
      </c>
      <c r="AK90" s="65">
        <v>641</v>
      </c>
      <c r="AL90" s="66">
        <v>660</v>
      </c>
      <c r="AM90" s="67">
        <v>677</v>
      </c>
      <c r="AN90" s="65">
        <v>641</v>
      </c>
      <c r="AO90" s="66">
        <v>660</v>
      </c>
      <c r="AP90" s="67">
        <v>677</v>
      </c>
      <c r="AQ90" s="65">
        <v>641</v>
      </c>
      <c r="AR90" s="66">
        <v>660</v>
      </c>
      <c r="AS90" s="67">
        <v>677</v>
      </c>
      <c r="AT90" s="65">
        <v>641</v>
      </c>
      <c r="AU90" s="66">
        <v>660</v>
      </c>
      <c r="AV90" s="67">
        <v>677</v>
      </c>
      <c r="AW90" s="65">
        <v>641</v>
      </c>
      <c r="AX90" s="66">
        <v>660</v>
      </c>
      <c r="AY90" s="67">
        <v>677</v>
      </c>
      <c r="AZ90" s="65">
        <v>641</v>
      </c>
      <c r="BA90" s="66">
        <v>660</v>
      </c>
      <c r="BB90" s="67">
        <v>677</v>
      </c>
      <c r="BC90" s="65">
        <v>641</v>
      </c>
      <c r="BD90" s="66">
        <v>660</v>
      </c>
      <c r="BE90" s="67">
        <v>677</v>
      </c>
      <c r="BF90" s="65">
        <v>641</v>
      </c>
      <c r="BG90" s="66">
        <v>660</v>
      </c>
      <c r="BH90" s="67">
        <v>677</v>
      </c>
      <c r="BI90" s="65">
        <v>641</v>
      </c>
      <c r="BJ90" s="66">
        <v>660</v>
      </c>
      <c r="BK90" s="67">
        <v>677</v>
      </c>
      <c r="BL90" s="65">
        <v>641</v>
      </c>
      <c r="BM90" s="66">
        <v>660</v>
      </c>
      <c r="BN90" s="67">
        <v>677</v>
      </c>
      <c r="BO90" s="65">
        <v>641</v>
      </c>
      <c r="BP90" s="66">
        <v>660</v>
      </c>
      <c r="BQ90" s="67">
        <v>677</v>
      </c>
      <c r="BR90" s="65">
        <v>641</v>
      </c>
      <c r="BS90" s="66">
        <v>660</v>
      </c>
      <c r="BT90" s="67">
        <v>677</v>
      </c>
      <c r="BU90" s="65">
        <v>641</v>
      </c>
      <c r="BV90" s="66">
        <v>660</v>
      </c>
      <c r="BW90" s="67">
        <v>677</v>
      </c>
      <c r="BX90" s="65">
        <v>641</v>
      </c>
      <c r="BY90" s="66">
        <v>660</v>
      </c>
      <c r="BZ90" s="67">
        <v>677</v>
      </c>
      <c r="CA90" s="65">
        <v>641</v>
      </c>
      <c r="CB90" s="66">
        <v>660</v>
      </c>
      <c r="CC90" s="67">
        <v>677</v>
      </c>
      <c r="CD90" s="65">
        <v>641</v>
      </c>
      <c r="CE90" s="66">
        <v>660</v>
      </c>
      <c r="CF90" s="67">
        <v>677</v>
      </c>
      <c r="CG90" s="65">
        <v>641</v>
      </c>
      <c r="CH90" s="66">
        <v>660</v>
      </c>
      <c r="CI90" s="67">
        <v>677</v>
      </c>
      <c r="CJ90" s="65">
        <v>641</v>
      </c>
      <c r="CK90" s="66">
        <v>660</v>
      </c>
      <c r="CL90" s="67">
        <v>677</v>
      </c>
      <c r="CM90" s="65">
        <v>641</v>
      </c>
      <c r="CN90" s="66">
        <v>660</v>
      </c>
      <c r="CO90" s="67">
        <v>677</v>
      </c>
      <c r="CP90" s="65">
        <v>641</v>
      </c>
      <c r="CQ90" s="66">
        <v>660</v>
      </c>
      <c r="CR90" s="67">
        <v>677</v>
      </c>
      <c r="CS90" s="65">
        <v>641</v>
      </c>
      <c r="CT90" s="66">
        <v>660</v>
      </c>
      <c r="CU90" s="67">
        <v>677</v>
      </c>
      <c r="CV90" s="65">
        <v>641</v>
      </c>
      <c r="CW90" s="66">
        <v>660</v>
      </c>
      <c r="CX90" s="67">
        <v>677</v>
      </c>
      <c r="CY90" s="65">
        <v>641</v>
      </c>
      <c r="CZ90" s="66">
        <v>660</v>
      </c>
      <c r="DA90" s="67">
        <v>677</v>
      </c>
      <c r="DB90" s="65">
        <v>641</v>
      </c>
      <c r="DC90" s="66">
        <v>660</v>
      </c>
      <c r="DD90" s="67">
        <v>677</v>
      </c>
      <c r="DE90" s="65">
        <v>641</v>
      </c>
      <c r="DF90" s="66">
        <v>660</v>
      </c>
      <c r="DG90" s="67">
        <v>677</v>
      </c>
      <c r="DH90" s="65">
        <v>641</v>
      </c>
      <c r="DI90" s="66">
        <v>660</v>
      </c>
      <c r="DJ90" s="67">
        <v>677</v>
      </c>
    </row>
    <row r="91" spans="1:114" x14ac:dyDescent="0.4">
      <c r="A91" s="56"/>
      <c r="B91" s="198"/>
      <c r="C91" s="7" t="s">
        <v>86</v>
      </c>
      <c r="D91" s="32">
        <v>4.6408380667323869E-2</v>
      </c>
      <c r="E91" s="33">
        <v>4.0323601197825687E-2</v>
      </c>
      <c r="F91" s="34">
        <v>3.9212834815054338E-2</v>
      </c>
      <c r="G91" s="32">
        <v>4.8313890398815035E-2</v>
      </c>
      <c r="H91" s="33">
        <v>4.300055168661851E-2</v>
      </c>
      <c r="I91" s="34">
        <v>4.1506825667722347E-2</v>
      </c>
      <c r="J91" s="32">
        <v>0.53730744658518692</v>
      </c>
      <c r="K91" s="33">
        <v>0.55268995664072762</v>
      </c>
      <c r="L91" s="34">
        <v>0.64961877229821363</v>
      </c>
      <c r="M91" s="111">
        <v>4.3045020454367435</v>
      </c>
      <c r="N91" s="112">
        <v>4.249901675541679</v>
      </c>
      <c r="O91" s="113">
        <v>4.44211828961138</v>
      </c>
      <c r="P91" s="98">
        <v>3.1108286787436343</v>
      </c>
      <c r="Q91" s="99">
        <v>3.1524571533664014</v>
      </c>
      <c r="R91" s="100">
        <v>3.2274169514853477</v>
      </c>
      <c r="S91" s="32">
        <v>9.9620779790718525E-2</v>
      </c>
      <c r="T91" s="33">
        <v>9.4799611386170338E-2</v>
      </c>
      <c r="U91" s="34">
        <v>9.0854086715402821E-2</v>
      </c>
      <c r="V91" s="35">
        <v>26345540.71294852</v>
      </c>
      <c r="W91" s="36">
        <v>21684325.186363637</v>
      </c>
      <c r="X91" s="37">
        <v>22456443.720827177</v>
      </c>
      <c r="Y91" s="32">
        <v>2.8877304210663364</v>
      </c>
      <c r="Z91" s="33">
        <v>2.6930493566225198</v>
      </c>
      <c r="AA91" s="34">
        <v>2.7134056714259622</v>
      </c>
      <c r="AB91" s="32">
        <v>0.87125432315092954</v>
      </c>
      <c r="AC91" s="33">
        <v>0.87099258272580049</v>
      </c>
      <c r="AD91" s="34">
        <v>0.8676965612964137</v>
      </c>
      <c r="AE91" s="35">
        <v>25844926.215288613</v>
      </c>
      <c r="AF91" s="36">
        <v>23189587.195454545</v>
      </c>
      <c r="AG91" s="37">
        <v>22710787.963072378</v>
      </c>
      <c r="AH91" s="35">
        <v>26906108.650546022</v>
      </c>
      <c r="AI91" s="36">
        <v>24729067.175757576</v>
      </c>
      <c r="AJ91" s="37">
        <v>24039392.234859675</v>
      </c>
      <c r="AK91" s="32">
        <v>0.6518070313672768</v>
      </c>
      <c r="AL91" s="33">
        <v>0.66219314939394847</v>
      </c>
      <c r="AM91" s="34">
        <v>0.66492593826082858</v>
      </c>
      <c r="AN91" s="32">
        <v>0.69855076154528195</v>
      </c>
      <c r="AO91" s="33">
        <v>0.70714450988908839</v>
      </c>
      <c r="AP91" s="34">
        <v>0.7096523179585229</v>
      </c>
      <c r="AQ91" s="32">
        <v>0.14259903450338307</v>
      </c>
      <c r="AR91" s="33">
        <v>0.13971030734719461</v>
      </c>
      <c r="AS91" s="34">
        <v>0.13869573001439811</v>
      </c>
      <c r="AT91" s="32">
        <v>0.10390431562383533</v>
      </c>
      <c r="AU91" s="33">
        <v>0.10369994457393318</v>
      </c>
      <c r="AV91" s="34">
        <v>0.10343993347001812</v>
      </c>
      <c r="AW91" s="32">
        <v>7.0986202215793603E-2</v>
      </c>
      <c r="AX91" s="33">
        <v>6.8000002423084419E-2</v>
      </c>
      <c r="AY91" s="34">
        <v>6.8544886623429432E-2</v>
      </c>
      <c r="AZ91" s="32">
        <v>0.37626212238290518</v>
      </c>
      <c r="BA91" s="33">
        <v>0.3524060194536302</v>
      </c>
      <c r="BB91" s="34">
        <v>0.35199684942688181</v>
      </c>
      <c r="BC91" s="32">
        <v>0.65271644283862407</v>
      </c>
      <c r="BD91" s="33">
        <v>0.65476697962516184</v>
      </c>
      <c r="BE91" s="34">
        <v>0.65913826521166807</v>
      </c>
      <c r="BF91" s="35">
        <v>6331939.5446510604</v>
      </c>
      <c r="BG91" s="36">
        <v>6479559.615268467</v>
      </c>
      <c r="BH91" s="37">
        <v>6470361.6720375326</v>
      </c>
      <c r="BI91" s="32">
        <v>0.18729619817068244</v>
      </c>
      <c r="BJ91" s="33">
        <v>0.17962931762043977</v>
      </c>
      <c r="BK91" s="34">
        <v>0.18043663583350233</v>
      </c>
      <c r="BL91" s="32">
        <v>0.4334078809840774</v>
      </c>
      <c r="BM91" s="33">
        <v>0.40719811806560735</v>
      </c>
      <c r="BN91" s="34">
        <v>0.40784360124286839</v>
      </c>
      <c r="BO91" s="32">
        <v>5.1698252926606972E-3</v>
      </c>
      <c r="BP91" s="33">
        <v>4.6092201353997424E-3</v>
      </c>
      <c r="BQ91" s="34">
        <v>4.5586060672825413E-3</v>
      </c>
      <c r="BR91" s="32">
        <v>0.96589880961916263</v>
      </c>
      <c r="BS91" s="33">
        <v>0.96543418439299944</v>
      </c>
      <c r="BT91" s="34">
        <v>0.9634217558001682</v>
      </c>
      <c r="BU91" s="35">
        <v>317333168.0670827</v>
      </c>
      <c r="BV91" s="36">
        <v>323261232.39393938</v>
      </c>
      <c r="BW91" s="37">
        <v>335715676.6366322</v>
      </c>
      <c r="BX91" s="32">
        <v>0.56586258063483064</v>
      </c>
      <c r="BY91" s="33">
        <v>0.57872407948448734</v>
      </c>
      <c r="BZ91" s="34">
        <v>0.67744475584502606</v>
      </c>
      <c r="CA91" s="35">
        <v>306711353.77379096</v>
      </c>
      <c r="CB91" s="36">
        <v>316131920.84545457</v>
      </c>
      <c r="CC91" s="37">
        <v>319142262.1477105</v>
      </c>
      <c r="CD91" s="38">
        <v>301098016.68486738</v>
      </c>
      <c r="CE91" s="39">
        <v>309721211.43181819</v>
      </c>
      <c r="CF91" s="40">
        <v>310280984.34711963</v>
      </c>
      <c r="CG91" s="32">
        <v>1.7542800417197808</v>
      </c>
      <c r="CH91" s="33">
        <v>1.6396237591092211</v>
      </c>
      <c r="CI91" s="34">
        <v>1.6599577019011309</v>
      </c>
      <c r="CJ91" s="98">
        <v>3.4184299271825487</v>
      </c>
      <c r="CK91" s="99">
        <v>3.4457529620938248</v>
      </c>
      <c r="CL91" s="100">
        <v>3.5128727503904389</v>
      </c>
      <c r="CM91" s="32">
        <v>1.100790507163975</v>
      </c>
      <c r="CN91" s="33">
        <v>1.0951137134114373</v>
      </c>
      <c r="CO91" s="34">
        <v>1.0901302647568414</v>
      </c>
      <c r="CP91" s="32">
        <v>0.74091290105771834</v>
      </c>
      <c r="CQ91" s="33">
        <v>0.73933496452058312</v>
      </c>
      <c r="CR91" s="34">
        <v>0.73890128815065004</v>
      </c>
      <c r="CS91" s="32">
        <v>0.66612958558769897</v>
      </c>
      <c r="CT91" s="33">
        <v>0.6653815633077439</v>
      </c>
      <c r="CU91" s="34">
        <v>0.66592039805227432</v>
      </c>
      <c r="CV91" s="35">
        <v>1061182.4352574104</v>
      </c>
      <c r="CW91" s="36">
        <v>1539479.9803030302</v>
      </c>
      <c r="CX91" s="37">
        <v>1328604.271787297</v>
      </c>
      <c r="CY91" s="98">
        <v>1.4130743789400615</v>
      </c>
      <c r="CZ91" s="99">
        <v>1.4324874839837112</v>
      </c>
      <c r="DA91" s="100">
        <v>1.397612287581629</v>
      </c>
      <c r="DB91" s="98">
        <v>2.7492401219158111</v>
      </c>
      <c r="DC91" s="99">
        <v>3.3564664279986594</v>
      </c>
      <c r="DD91" s="100">
        <v>2.9855209600703909</v>
      </c>
      <c r="DE91" s="32">
        <v>0.70918458917220284</v>
      </c>
      <c r="DF91" s="33">
        <v>0.71253208864432205</v>
      </c>
      <c r="DG91" s="34">
        <v>0.71341311462992552</v>
      </c>
      <c r="DH91" s="32">
        <v>2.0878734299862759E-2</v>
      </c>
      <c r="DI91" s="33">
        <v>1.8969045813530074E-2</v>
      </c>
      <c r="DJ91" s="34">
        <v>1.8363294078387712E-2</v>
      </c>
    </row>
    <row r="92" spans="1:114" x14ac:dyDescent="0.4">
      <c r="A92" s="56" t="s">
        <v>32</v>
      </c>
      <c r="B92" s="199"/>
      <c r="C92" s="9" t="s">
        <v>87</v>
      </c>
      <c r="D92" s="58">
        <v>4.6179994183621988E-2</v>
      </c>
      <c r="E92" s="59">
        <v>3.9540175211166984E-2</v>
      </c>
      <c r="F92" s="60">
        <v>3.3773392130811243E-2</v>
      </c>
      <c r="G92" s="58">
        <v>4.8183606989077678E-2</v>
      </c>
      <c r="H92" s="59">
        <v>4.257473868199331E-2</v>
      </c>
      <c r="I92" s="60">
        <v>3.774078108302166E-2</v>
      </c>
      <c r="J92" s="58">
        <v>9.0263289804155308E-2</v>
      </c>
      <c r="K92" s="59">
        <v>9.8902471103415782E-2</v>
      </c>
      <c r="L92" s="60">
        <v>0.10680118783356374</v>
      </c>
      <c r="M92" s="61">
        <v>0.8792323476776025</v>
      </c>
      <c r="N92" s="62">
        <v>1.0132197986028577</v>
      </c>
      <c r="O92" s="63">
        <v>1.0492045997129651</v>
      </c>
      <c r="P92" s="98">
        <v>2.4236869566937447</v>
      </c>
      <c r="Q92" s="99">
        <v>2.3817787209586694</v>
      </c>
      <c r="R92" s="100">
        <v>2.4231814896727681</v>
      </c>
      <c r="S92" s="58">
        <v>9.960307121960274E-2</v>
      </c>
      <c r="T92" s="59">
        <v>9.2837402083983667E-2</v>
      </c>
      <c r="U92" s="60">
        <v>8.4459698038662379E-2</v>
      </c>
      <c r="V92" s="38">
        <v>14350986</v>
      </c>
      <c r="W92" s="39">
        <v>10626511</v>
      </c>
      <c r="X92" s="40">
        <v>9294922</v>
      </c>
      <c r="Y92" s="58">
        <v>3.8903896408410805</v>
      </c>
      <c r="Z92" s="59">
        <v>2.9673356248014806</v>
      </c>
      <c r="AA92" s="60">
        <v>2.950183601672475</v>
      </c>
      <c r="AB92" s="58">
        <v>0.88820683739742434</v>
      </c>
      <c r="AC92" s="59">
        <v>0.89229537769733169</v>
      </c>
      <c r="AD92" s="60">
        <v>0.89740276686811216</v>
      </c>
      <c r="AE92" s="38">
        <v>12719200</v>
      </c>
      <c r="AF92" s="39">
        <v>10036399</v>
      </c>
      <c r="AG92" s="40">
        <v>9390610</v>
      </c>
      <c r="AH92" s="38">
        <v>14073202</v>
      </c>
      <c r="AI92" s="39">
        <v>10738073</v>
      </c>
      <c r="AJ92" s="40">
        <v>9617761</v>
      </c>
      <c r="AK92" s="58">
        <v>0.66713396398995617</v>
      </c>
      <c r="AL92" s="59">
        <v>0.67996102776628276</v>
      </c>
      <c r="AM92" s="60">
        <v>0.68560275220977096</v>
      </c>
      <c r="AN92" s="58">
        <v>0.70639408647254842</v>
      </c>
      <c r="AO92" s="59">
        <v>0.71996798507395676</v>
      </c>
      <c r="AP92" s="60">
        <v>0.7187569269656553</v>
      </c>
      <c r="AQ92" s="58">
        <v>0.13325530778410272</v>
      </c>
      <c r="AR92" s="59">
        <v>0.12938203570102869</v>
      </c>
      <c r="AS92" s="60">
        <v>0.12638737337506711</v>
      </c>
      <c r="AT92" s="58">
        <v>8.4581094134422385E-2</v>
      </c>
      <c r="AU92" s="59">
        <v>8.444019207814521E-2</v>
      </c>
      <c r="AV92" s="60">
        <v>8.5934860923152612E-2</v>
      </c>
      <c r="AW92" s="58">
        <v>5.8546246949432307E-2</v>
      </c>
      <c r="AX92" s="59">
        <v>6.1051881378299158E-2</v>
      </c>
      <c r="AY92" s="60">
        <v>6.2820931953597822E-2</v>
      </c>
      <c r="AZ92" s="58">
        <v>0.35004838974984631</v>
      </c>
      <c r="BA92" s="59">
        <v>0.35814267851845633</v>
      </c>
      <c r="BB92" s="60">
        <v>0.34890312486741537</v>
      </c>
      <c r="BC92" s="58">
        <v>0.76624711073498952</v>
      </c>
      <c r="BD92" s="59">
        <v>0.75498758064580695</v>
      </c>
      <c r="BE92" s="60">
        <v>0.73642178493322641</v>
      </c>
      <c r="BF92" s="38">
        <v>6043699</v>
      </c>
      <c r="BG92" s="39">
        <v>6247987.0566933062</v>
      </c>
      <c r="BH92" s="40">
        <v>6298407.384615385</v>
      </c>
      <c r="BI92" s="58">
        <v>6.7855016574192503E-2</v>
      </c>
      <c r="BJ92" s="59">
        <v>6.7619081671002848E-2</v>
      </c>
      <c r="BK92" s="60">
        <v>7.5639569349102098E-2</v>
      </c>
      <c r="BL92" s="58">
        <v>0.13709865027064302</v>
      </c>
      <c r="BM92" s="59">
        <v>0.13401346572871814</v>
      </c>
      <c r="BN92" s="60">
        <v>0.14595513918172343</v>
      </c>
      <c r="BO92" s="58">
        <v>1.1377408110694329E-3</v>
      </c>
      <c r="BP92" s="59">
        <v>1.2554934607219548E-3</v>
      </c>
      <c r="BQ92" s="60">
        <v>1.2798737812803969E-3</v>
      </c>
      <c r="BR92" s="58">
        <v>0.96415233923826482</v>
      </c>
      <c r="BS92" s="59">
        <v>0.96666196378817615</v>
      </c>
      <c r="BT92" s="60">
        <v>0.96601378192283116</v>
      </c>
      <c r="BU92" s="38">
        <v>114346311</v>
      </c>
      <c r="BV92" s="39">
        <v>121457344</v>
      </c>
      <c r="BW92" s="40">
        <v>122909252</v>
      </c>
      <c r="BX92" s="58">
        <v>0.10300441270279848</v>
      </c>
      <c r="BY92" s="59">
        <v>0.1046352763804225</v>
      </c>
      <c r="BZ92" s="60">
        <v>0.11205954258786929</v>
      </c>
      <c r="CA92" s="38">
        <v>137893674</v>
      </c>
      <c r="CB92" s="39">
        <v>146749697.5</v>
      </c>
      <c r="CC92" s="40">
        <v>143546046</v>
      </c>
      <c r="CD92" s="38">
        <v>135160319</v>
      </c>
      <c r="CE92" s="39">
        <v>142146268</v>
      </c>
      <c r="CF92" s="40">
        <v>141789755</v>
      </c>
      <c r="CG92" s="58">
        <v>2.4160683229293998</v>
      </c>
      <c r="CH92" s="59">
        <v>1.86613514249937</v>
      </c>
      <c r="CI92" s="60">
        <v>2.0002783564706683</v>
      </c>
      <c r="CJ92" s="98">
        <v>2.7030674769799816</v>
      </c>
      <c r="CK92" s="99">
        <v>2.5912198045522503</v>
      </c>
      <c r="CL92" s="100">
        <v>2.6559493014490534</v>
      </c>
      <c r="CM92" s="58">
        <v>0.9690569049207719</v>
      </c>
      <c r="CN92" s="59">
        <v>0.9815283335921321</v>
      </c>
      <c r="CO92" s="60">
        <v>0.98353427645352109</v>
      </c>
      <c r="CP92" s="58">
        <v>0.85202930203028859</v>
      </c>
      <c r="CQ92" s="59">
        <v>0.83028139782283583</v>
      </c>
      <c r="CR92" s="60">
        <v>0.83256667606784296</v>
      </c>
      <c r="CS92" s="58">
        <v>0.81158939814544528</v>
      </c>
      <c r="CT92" s="59">
        <v>0.7826743581754575</v>
      </c>
      <c r="CU92" s="60">
        <v>0.78473272593518439</v>
      </c>
      <c r="CV92" s="38">
        <v>374535</v>
      </c>
      <c r="CW92" s="39">
        <v>427912.5</v>
      </c>
      <c r="CX92" s="40">
        <v>433161</v>
      </c>
      <c r="CY92" s="98">
        <v>0.8952469305864198</v>
      </c>
      <c r="CZ92" s="99">
        <v>0.97046171484776811</v>
      </c>
      <c r="DA92" s="100">
        <v>0.80341723686000754</v>
      </c>
      <c r="DB92" s="98">
        <v>1.4922573577672889</v>
      </c>
      <c r="DC92" s="99">
        <v>2.0014337480512232</v>
      </c>
      <c r="DD92" s="100">
        <v>1.961270560882139</v>
      </c>
      <c r="DE92" s="58">
        <v>0.7386009275140788</v>
      </c>
      <c r="DF92" s="59">
        <v>0.73759343196507865</v>
      </c>
      <c r="DG92" s="60">
        <v>0.74625319230485077</v>
      </c>
      <c r="DH92" s="58">
        <v>2.1765512563069793E-2</v>
      </c>
      <c r="DI92" s="59">
        <v>1.8717351358008213E-2</v>
      </c>
      <c r="DJ92" s="60">
        <v>1.7659692036177042E-2</v>
      </c>
    </row>
    <row r="93" spans="1:114" x14ac:dyDescent="0.4">
      <c r="A93" s="56" t="s">
        <v>33</v>
      </c>
      <c r="B93" s="194" t="s">
        <v>156</v>
      </c>
      <c r="C93" s="10" t="s">
        <v>175</v>
      </c>
      <c r="D93" s="65">
        <v>142</v>
      </c>
      <c r="E93" s="66">
        <v>145</v>
      </c>
      <c r="F93" s="67">
        <v>146</v>
      </c>
      <c r="G93" s="65">
        <v>142</v>
      </c>
      <c r="H93" s="66">
        <v>145</v>
      </c>
      <c r="I93" s="67">
        <v>146</v>
      </c>
      <c r="J93" s="65">
        <v>142</v>
      </c>
      <c r="K93" s="66">
        <v>145</v>
      </c>
      <c r="L93" s="67">
        <v>146</v>
      </c>
      <c r="M93" s="68">
        <v>142</v>
      </c>
      <c r="N93" s="69">
        <v>145</v>
      </c>
      <c r="O93" s="70">
        <v>146</v>
      </c>
      <c r="P93" s="65">
        <v>142</v>
      </c>
      <c r="Q93" s="66">
        <v>145</v>
      </c>
      <c r="R93" s="67">
        <v>146</v>
      </c>
      <c r="S93" s="65">
        <v>142</v>
      </c>
      <c r="T93" s="66">
        <v>145</v>
      </c>
      <c r="U93" s="67">
        <v>146</v>
      </c>
      <c r="V93" s="65">
        <v>142</v>
      </c>
      <c r="W93" s="66">
        <v>145</v>
      </c>
      <c r="X93" s="67">
        <v>146</v>
      </c>
      <c r="Y93" s="65">
        <v>142</v>
      </c>
      <c r="Z93" s="66">
        <v>145</v>
      </c>
      <c r="AA93" s="67">
        <v>146</v>
      </c>
      <c r="AB93" s="65">
        <v>142</v>
      </c>
      <c r="AC93" s="66">
        <v>145</v>
      </c>
      <c r="AD93" s="67">
        <v>146</v>
      </c>
      <c r="AE93" s="65">
        <v>142</v>
      </c>
      <c r="AF93" s="66">
        <v>145</v>
      </c>
      <c r="AG93" s="67">
        <v>146</v>
      </c>
      <c r="AH93" s="65">
        <v>142</v>
      </c>
      <c r="AI93" s="66">
        <v>145</v>
      </c>
      <c r="AJ93" s="67">
        <v>146</v>
      </c>
      <c r="AK93" s="65">
        <v>142</v>
      </c>
      <c r="AL93" s="66">
        <v>145</v>
      </c>
      <c r="AM93" s="67">
        <v>146</v>
      </c>
      <c r="AN93" s="65">
        <v>142</v>
      </c>
      <c r="AO93" s="66">
        <v>145</v>
      </c>
      <c r="AP93" s="67">
        <v>146</v>
      </c>
      <c r="AQ93" s="65">
        <v>142</v>
      </c>
      <c r="AR93" s="66">
        <v>145</v>
      </c>
      <c r="AS93" s="67">
        <v>146</v>
      </c>
      <c r="AT93" s="65">
        <v>142</v>
      </c>
      <c r="AU93" s="66">
        <v>145</v>
      </c>
      <c r="AV93" s="67">
        <v>146</v>
      </c>
      <c r="AW93" s="65">
        <v>142</v>
      </c>
      <c r="AX93" s="66">
        <v>145</v>
      </c>
      <c r="AY93" s="67">
        <v>146</v>
      </c>
      <c r="AZ93" s="65">
        <v>142</v>
      </c>
      <c r="BA93" s="66">
        <v>145</v>
      </c>
      <c r="BB93" s="67">
        <v>146</v>
      </c>
      <c r="BC93" s="65">
        <v>142</v>
      </c>
      <c r="BD93" s="66">
        <v>145</v>
      </c>
      <c r="BE93" s="67">
        <v>146</v>
      </c>
      <c r="BF93" s="65">
        <v>142</v>
      </c>
      <c r="BG93" s="66">
        <v>145</v>
      </c>
      <c r="BH93" s="67">
        <v>146</v>
      </c>
      <c r="BI93" s="65">
        <v>142</v>
      </c>
      <c r="BJ93" s="66">
        <v>145</v>
      </c>
      <c r="BK93" s="67">
        <v>146</v>
      </c>
      <c r="BL93" s="65">
        <v>142</v>
      </c>
      <c r="BM93" s="66">
        <v>145</v>
      </c>
      <c r="BN93" s="67">
        <v>146</v>
      </c>
      <c r="BO93" s="65">
        <v>142</v>
      </c>
      <c r="BP93" s="66">
        <v>145</v>
      </c>
      <c r="BQ93" s="67">
        <v>146</v>
      </c>
      <c r="BR93" s="65">
        <v>142</v>
      </c>
      <c r="BS93" s="66">
        <v>145</v>
      </c>
      <c r="BT93" s="67">
        <v>146</v>
      </c>
      <c r="BU93" s="65">
        <v>142</v>
      </c>
      <c r="BV93" s="66">
        <v>145</v>
      </c>
      <c r="BW93" s="67">
        <v>146</v>
      </c>
      <c r="BX93" s="65">
        <v>142</v>
      </c>
      <c r="BY93" s="66">
        <v>145</v>
      </c>
      <c r="BZ93" s="67">
        <v>146</v>
      </c>
      <c r="CA93" s="65">
        <v>142</v>
      </c>
      <c r="CB93" s="66">
        <v>145</v>
      </c>
      <c r="CC93" s="67">
        <v>146</v>
      </c>
      <c r="CD93" s="65">
        <v>142</v>
      </c>
      <c r="CE93" s="66">
        <v>145</v>
      </c>
      <c r="CF93" s="67">
        <v>146</v>
      </c>
      <c r="CG93" s="65">
        <v>142</v>
      </c>
      <c r="CH93" s="66">
        <v>145</v>
      </c>
      <c r="CI93" s="67">
        <v>146</v>
      </c>
      <c r="CJ93" s="65">
        <v>142</v>
      </c>
      <c r="CK93" s="66">
        <v>145</v>
      </c>
      <c r="CL93" s="67">
        <v>146</v>
      </c>
      <c r="CM93" s="65">
        <v>142</v>
      </c>
      <c r="CN93" s="66">
        <v>145</v>
      </c>
      <c r="CO93" s="67">
        <v>146</v>
      </c>
      <c r="CP93" s="65">
        <v>142</v>
      </c>
      <c r="CQ93" s="66">
        <v>145</v>
      </c>
      <c r="CR93" s="67">
        <v>146</v>
      </c>
      <c r="CS93" s="65">
        <v>142</v>
      </c>
      <c r="CT93" s="66">
        <v>145</v>
      </c>
      <c r="CU93" s="67">
        <v>146</v>
      </c>
      <c r="CV93" s="65">
        <v>142</v>
      </c>
      <c r="CW93" s="66">
        <v>145</v>
      </c>
      <c r="CX93" s="67">
        <v>146</v>
      </c>
      <c r="CY93" s="65">
        <v>142</v>
      </c>
      <c r="CZ93" s="66">
        <v>145</v>
      </c>
      <c r="DA93" s="67">
        <v>146</v>
      </c>
      <c r="DB93" s="65">
        <v>142</v>
      </c>
      <c r="DC93" s="66">
        <v>145</v>
      </c>
      <c r="DD93" s="67">
        <v>146</v>
      </c>
      <c r="DE93" s="65">
        <v>142</v>
      </c>
      <c r="DF93" s="66">
        <v>145</v>
      </c>
      <c r="DG93" s="67">
        <v>146</v>
      </c>
      <c r="DH93" s="65">
        <v>142</v>
      </c>
      <c r="DI93" s="66">
        <v>145</v>
      </c>
      <c r="DJ93" s="67">
        <v>146</v>
      </c>
    </row>
    <row r="94" spans="1:114" x14ac:dyDescent="0.4">
      <c r="A94" s="56"/>
      <c r="B94" s="198"/>
      <c r="C94" s="7" t="s">
        <v>86</v>
      </c>
      <c r="D94" s="32">
        <v>5.0306080437443786E-2</v>
      </c>
      <c r="E94" s="33">
        <v>3.5700370721855841E-2</v>
      </c>
      <c r="F94" s="34">
        <v>3.0685178224546691E-2</v>
      </c>
      <c r="G94" s="32">
        <v>5.1408179993112146E-2</v>
      </c>
      <c r="H94" s="33">
        <v>3.6359748250975016E-2</v>
      </c>
      <c r="I94" s="34">
        <v>3.1872208909686534E-2</v>
      </c>
      <c r="J94" s="32">
        <v>0.53889360702620637</v>
      </c>
      <c r="K94" s="33">
        <v>0.70390264972426397</v>
      </c>
      <c r="L94" s="34">
        <v>0.7546917273793291</v>
      </c>
      <c r="M94" s="111">
        <v>4.5087716869910244</v>
      </c>
      <c r="N94" s="112">
        <v>5.5797288362638966</v>
      </c>
      <c r="O94" s="113">
        <v>5.921797965480696</v>
      </c>
      <c r="P94" s="98">
        <v>3.4207681312360663</v>
      </c>
      <c r="Q94" s="99">
        <v>3.2471313813748335</v>
      </c>
      <c r="R94" s="100">
        <v>3.3504150674089299</v>
      </c>
      <c r="S94" s="32">
        <v>0.10098347423359037</v>
      </c>
      <c r="T94" s="33">
        <v>8.8928746820513882E-2</v>
      </c>
      <c r="U94" s="34">
        <v>8.4970307116778609E-2</v>
      </c>
      <c r="V94" s="35">
        <v>24506159.873239435</v>
      </c>
      <c r="W94" s="36">
        <v>22498015.275862068</v>
      </c>
      <c r="X94" s="37">
        <v>13382814.246575342</v>
      </c>
      <c r="Y94" s="32">
        <v>2.8074293409872189</v>
      </c>
      <c r="Z94" s="33">
        <v>2.6713447909964163</v>
      </c>
      <c r="AA94" s="34">
        <v>2.9171670742467395</v>
      </c>
      <c r="AB94" s="32">
        <v>0.87285233783295502</v>
      </c>
      <c r="AC94" s="33">
        <v>0.88328024828616125</v>
      </c>
      <c r="AD94" s="34">
        <v>0.87246784418360901</v>
      </c>
      <c r="AE94" s="35">
        <v>27802698.33802817</v>
      </c>
      <c r="AF94" s="36">
        <v>20196019.758620691</v>
      </c>
      <c r="AG94" s="37">
        <v>18234809.910958905</v>
      </c>
      <c r="AH94" s="35">
        <v>28411796.507042255</v>
      </c>
      <c r="AI94" s="36">
        <v>20569035.537931036</v>
      </c>
      <c r="AJ94" s="37">
        <v>18940208.41780822</v>
      </c>
      <c r="AK94" s="32">
        <v>0.63514925726523419</v>
      </c>
      <c r="AL94" s="33">
        <v>0.64075895160830387</v>
      </c>
      <c r="AM94" s="34">
        <v>0.64690411401390757</v>
      </c>
      <c r="AN94" s="32">
        <v>0.67760263573750867</v>
      </c>
      <c r="AO94" s="33">
        <v>0.68560750967826212</v>
      </c>
      <c r="AP94" s="34">
        <v>0.69207973918099175</v>
      </c>
      <c r="AQ94" s="32">
        <v>0.14544709602823525</v>
      </c>
      <c r="AR94" s="33">
        <v>0.14430999358977151</v>
      </c>
      <c r="AS94" s="34">
        <v>0.14510483665365001</v>
      </c>
      <c r="AT94" s="32">
        <v>0.10482450375597784</v>
      </c>
      <c r="AU94" s="33">
        <v>0.11186228916409617</v>
      </c>
      <c r="AV94" s="34">
        <v>0.10900106142193824</v>
      </c>
      <c r="AW94" s="32">
        <v>7.5412230015915446E-2</v>
      </c>
      <c r="AX94" s="33">
        <v>7.6901304517365626E-2</v>
      </c>
      <c r="AY94" s="34">
        <v>7.8614442832428327E-2</v>
      </c>
      <c r="AZ94" s="32">
        <v>0.39662458997708289</v>
      </c>
      <c r="BA94" s="33">
        <v>0.36798230249479219</v>
      </c>
      <c r="BB94" s="34">
        <v>0.3465935321633038</v>
      </c>
      <c r="BC94" s="32">
        <v>0.55793182710470024</v>
      </c>
      <c r="BD94" s="33">
        <v>0.55952423216070746</v>
      </c>
      <c r="BE94" s="34">
        <v>0.56052053723241391</v>
      </c>
      <c r="BF94" s="35">
        <v>6003160.87310421</v>
      </c>
      <c r="BG94" s="36">
        <v>6304210.7980816187</v>
      </c>
      <c r="BH94" s="37">
        <v>6316422.4904829049</v>
      </c>
      <c r="BI94" s="32">
        <v>0.17900939544649958</v>
      </c>
      <c r="BJ94" s="33">
        <v>0.19544129728670703</v>
      </c>
      <c r="BK94" s="34">
        <v>0.20074843166959475</v>
      </c>
      <c r="BL94" s="32">
        <v>0.45942701463396318</v>
      </c>
      <c r="BM94" s="33">
        <v>0.49440426437494284</v>
      </c>
      <c r="BN94" s="34">
        <v>0.50746442063609964</v>
      </c>
      <c r="BO94" s="32">
        <v>5.0580470261910714E-3</v>
      </c>
      <c r="BP94" s="33">
        <v>5.1985390154925025E-3</v>
      </c>
      <c r="BQ94" s="34">
        <v>5.0995423994203174E-3</v>
      </c>
      <c r="BR94" s="32">
        <v>0.96594772097708748</v>
      </c>
      <c r="BS94" s="33">
        <v>0.97266309667643835</v>
      </c>
      <c r="BT94" s="34">
        <v>0.97136225487421379</v>
      </c>
      <c r="BU94" s="35">
        <v>353363676.11971831</v>
      </c>
      <c r="BV94" s="36">
        <v>343900131.97241378</v>
      </c>
      <c r="BW94" s="37">
        <v>388564375.80136985</v>
      </c>
      <c r="BX94" s="32">
        <v>0.54900282895566821</v>
      </c>
      <c r="BY94" s="33">
        <v>0.71467561753821918</v>
      </c>
      <c r="BZ94" s="34">
        <v>0.76449082665320423</v>
      </c>
      <c r="CA94" s="35">
        <v>295542275.14788735</v>
      </c>
      <c r="CB94" s="36">
        <v>282271876.58620691</v>
      </c>
      <c r="CC94" s="37">
        <v>305904038.56849313</v>
      </c>
      <c r="CD94" s="38">
        <v>263339984.42253521</v>
      </c>
      <c r="CE94" s="39">
        <v>258046441.13103449</v>
      </c>
      <c r="CF94" s="40">
        <v>274798471.3561644</v>
      </c>
      <c r="CG94" s="32">
        <v>1.6846839267457245</v>
      </c>
      <c r="CH94" s="33">
        <v>1.5787662334426724</v>
      </c>
      <c r="CI94" s="34">
        <v>1.7708169164174705</v>
      </c>
      <c r="CJ94" s="98">
        <v>3.7709257956053235</v>
      </c>
      <c r="CK94" s="99">
        <v>3.5770134660278714</v>
      </c>
      <c r="CL94" s="100">
        <v>3.6306016601205093</v>
      </c>
      <c r="CM94" s="32">
        <v>1.0552934897949857</v>
      </c>
      <c r="CN94" s="33">
        <v>1.0958890294083059</v>
      </c>
      <c r="CO94" s="34">
        <v>1.0920732074875561</v>
      </c>
      <c r="CP94" s="32">
        <v>0.77220802967502833</v>
      </c>
      <c r="CQ94" s="33">
        <v>0.74734365766482769</v>
      </c>
      <c r="CR94" s="34">
        <v>0.74908000611872061</v>
      </c>
      <c r="CS94" s="32">
        <v>0.69566273865702788</v>
      </c>
      <c r="CT94" s="33">
        <v>0.66673929269023779</v>
      </c>
      <c r="CU94" s="34">
        <v>0.67496778103390809</v>
      </c>
      <c r="CV94" s="35">
        <v>609098.1690140845</v>
      </c>
      <c r="CW94" s="36">
        <v>373015.77931034483</v>
      </c>
      <c r="CX94" s="37">
        <v>705398.50684931502</v>
      </c>
      <c r="CY94" s="98">
        <v>1.4487870402423126</v>
      </c>
      <c r="CZ94" s="99">
        <v>1.4796886007236665</v>
      </c>
      <c r="DA94" s="100">
        <v>1.4721354265635751</v>
      </c>
      <c r="DB94" s="98">
        <v>2.3118273888253316</v>
      </c>
      <c r="DC94" s="99">
        <v>2.6396541053086708</v>
      </c>
      <c r="DD94" s="100">
        <v>2.1892833785668917</v>
      </c>
      <c r="DE94" s="32">
        <v>0.70421630795368695</v>
      </c>
      <c r="DF94" s="33">
        <v>0.69521134805025409</v>
      </c>
      <c r="DG94" s="34">
        <v>0.69449462680596608</v>
      </c>
      <c r="DH94" s="32">
        <v>2.0030487821670075E-2</v>
      </c>
      <c r="DI94" s="33">
        <v>1.4373250554731232E-2</v>
      </c>
      <c r="DJ94" s="34">
        <v>1.2608363645366666E-2</v>
      </c>
    </row>
    <row r="95" spans="1:114" x14ac:dyDescent="0.4">
      <c r="A95" s="56" t="s">
        <v>33</v>
      </c>
      <c r="B95" s="199"/>
      <c r="C95" s="9" t="s">
        <v>87</v>
      </c>
      <c r="D95" s="58">
        <v>4.5935811870865102E-2</v>
      </c>
      <c r="E95" s="59">
        <v>3.7357730163782472E-2</v>
      </c>
      <c r="F95" s="60">
        <v>2.0380979096484328E-2</v>
      </c>
      <c r="G95" s="58">
        <v>4.371733174827043E-2</v>
      </c>
      <c r="H95" s="59">
        <v>3.7120056160919443E-2</v>
      </c>
      <c r="I95" s="60">
        <v>2.2850905056033197E-2</v>
      </c>
      <c r="J95" s="58">
        <v>0.22732470908309219</v>
      </c>
      <c r="K95" s="59">
        <v>0.24778421299151746</v>
      </c>
      <c r="L95" s="60">
        <v>0.20024771493404719</v>
      </c>
      <c r="M95" s="61">
        <v>1.6372428685239759</v>
      </c>
      <c r="N95" s="62">
        <v>1.7389914372476543</v>
      </c>
      <c r="O95" s="63">
        <v>1.6075401886319713</v>
      </c>
      <c r="P95" s="98">
        <v>2.6749883484471333</v>
      </c>
      <c r="Q95" s="99">
        <v>2.4887526285064752</v>
      </c>
      <c r="R95" s="100">
        <v>2.3651555580879049</v>
      </c>
      <c r="S95" s="58">
        <v>0.10050073330298573</v>
      </c>
      <c r="T95" s="59">
        <v>9.6917635281273382E-2</v>
      </c>
      <c r="U95" s="60">
        <v>7.7075702057335743E-2</v>
      </c>
      <c r="V95" s="38">
        <v>15571841.5</v>
      </c>
      <c r="W95" s="39">
        <v>15908439</v>
      </c>
      <c r="X95" s="40">
        <v>8595533.5</v>
      </c>
      <c r="Y95" s="58">
        <v>4.0185787751712532</v>
      </c>
      <c r="Z95" s="59">
        <v>3.7404379124470775</v>
      </c>
      <c r="AA95" s="60">
        <v>3.4716288151251549</v>
      </c>
      <c r="AB95" s="58">
        <v>0.88298259292653047</v>
      </c>
      <c r="AC95" s="59">
        <v>0.88771328552238349</v>
      </c>
      <c r="AD95" s="60">
        <v>0.89559684426909825</v>
      </c>
      <c r="AE95" s="38">
        <v>16048565.5</v>
      </c>
      <c r="AF95" s="39">
        <v>14204910</v>
      </c>
      <c r="AG95" s="40">
        <v>7516374</v>
      </c>
      <c r="AH95" s="38">
        <v>15616031</v>
      </c>
      <c r="AI95" s="39">
        <v>14188417</v>
      </c>
      <c r="AJ95" s="40">
        <v>7885895.5</v>
      </c>
      <c r="AK95" s="58">
        <v>0.65070175432956656</v>
      </c>
      <c r="AL95" s="59">
        <v>0.65210197964448902</v>
      </c>
      <c r="AM95" s="60">
        <v>0.65652560455293529</v>
      </c>
      <c r="AN95" s="58">
        <v>0.68237031465074804</v>
      </c>
      <c r="AO95" s="59">
        <v>0.68825005185203514</v>
      </c>
      <c r="AP95" s="60">
        <v>0.70350975836876051</v>
      </c>
      <c r="AQ95" s="58">
        <v>0.14160217286567933</v>
      </c>
      <c r="AR95" s="59">
        <v>0.14104519417508254</v>
      </c>
      <c r="AS95" s="60">
        <v>0.14102042904723583</v>
      </c>
      <c r="AT95" s="58">
        <v>9.1136699605202626E-2</v>
      </c>
      <c r="AU95" s="59">
        <v>9.9469850334844637E-2</v>
      </c>
      <c r="AV95" s="60">
        <v>9.7486338165102146E-2</v>
      </c>
      <c r="AW95" s="58">
        <v>7.1346655173164325E-2</v>
      </c>
      <c r="AX95" s="59">
        <v>7.255594039699205E-2</v>
      </c>
      <c r="AY95" s="60">
        <v>7.7038029754258025E-2</v>
      </c>
      <c r="AZ95" s="58">
        <v>0.40941704396463274</v>
      </c>
      <c r="BA95" s="59">
        <v>0.37497250180982528</v>
      </c>
      <c r="BB95" s="60">
        <v>0.34824407446513317</v>
      </c>
      <c r="BC95" s="58">
        <v>0.61221939655153224</v>
      </c>
      <c r="BD95" s="59">
        <v>0.59433046561644753</v>
      </c>
      <c r="BE95" s="60">
        <v>0.57587195808939762</v>
      </c>
      <c r="BF95" s="38">
        <v>6155264.9926713053</v>
      </c>
      <c r="BG95" s="39">
        <v>6282645.3801169582</v>
      </c>
      <c r="BH95" s="40">
        <v>6323035.9964729641</v>
      </c>
      <c r="BI95" s="58">
        <v>8.5022936437900043E-2</v>
      </c>
      <c r="BJ95" s="59">
        <v>0.11091541336851736</v>
      </c>
      <c r="BK95" s="60">
        <v>0.13256701341549845</v>
      </c>
      <c r="BL95" s="58">
        <v>0.18742265758692522</v>
      </c>
      <c r="BM95" s="59">
        <v>0.23850143054621306</v>
      </c>
      <c r="BN95" s="60">
        <v>0.28292154107224587</v>
      </c>
      <c r="BO95" s="58">
        <v>2.1247514751885277E-3</v>
      </c>
      <c r="BP95" s="59">
        <v>2.4575423044837369E-3</v>
      </c>
      <c r="BQ95" s="60">
        <v>2.2187287147008468E-3</v>
      </c>
      <c r="BR95" s="58">
        <v>0.98166002294496546</v>
      </c>
      <c r="BS95" s="59">
        <v>0.98642227531668858</v>
      </c>
      <c r="BT95" s="60">
        <v>0.98308878357333529</v>
      </c>
      <c r="BU95" s="38">
        <v>162356821.5</v>
      </c>
      <c r="BV95" s="39">
        <v>178188136</v>
      </c>
      <c r="BW95" s="40">
        <v>176187863</v>
      </c>
      <c r="BX95" s="58">
        <v>0.24548254706650541</v>
      </c>
      <c r="BY95" s="59">
        <v>0.27188914399491337</v>
      </c>
      <c r="BZ95" s="60">
        <v>0.21045350304511953</v>
      </c>
      <c r="CA95" s="38">
        <v>130359572</v>
      </c>
      <c r="CB95" s="39">
        <v>135333987</v>
      </c>
      <c r="CC95" s="40">
        <v>135406465</v>
      </c>
      <c r="CD95" s="38">
        <v>121494970</v>
      </c>
      <c r="CE95" s="39">
        <v>122173806</v>
      </c>
      <c r="CF95" s="40">
        <v>114474082</v>
      </c>
      <c r="CG95" s="58">
        <v>2.2691829177744274</v>
      </c>
      <c r="CH95" s="59">
        <v>2.0283627765681236</v>
      </c>
      <c r="CI95" s="60">
        <v>1.9358415997692331</v>
      </c>
      <c r="CJ95" s="98">
        <v>3.0403037410983282</v>
      </c>
      <c r="CK95" s="99">
        <v>2.8169565210680236</v>
      </c>
      <c r="CL95" s="100">
        <v>2.5636837539151154</v>
      </c>
      <c r="CM95" s="58">
        <v>0.9533272285247496</v>
      </c>
      <c r="CN95" s="59">
        <v>1.0157638542066152</v>
      </c>
      <c r="CO95" s="60">
        <v>1.0219517173219839</v>
      </c>
      <c r="CP95" s="58">
        <v>0.8624971756316242</v>
      </c>
      <c r="CQ95" s="59">
        <v>0.82898310275719844</v>
      </c>
      <c r="CR95" s="60">
        <v>0.8174443218941031</v>
      </c>
      <c r="CS95" s="58">
        <v>0.80042678269577539</v>
      </c>
      <c r="CT95" s="59">
        <v>0.77566103664885444</v>
      </c>
      <c r="CU95" s="60">
        <v>0.75781666058933683</v>
      </c>
      <c r="CV95" s="38">
        <v>368444</v>
      </c>
      <c r="CW95" s="39">
        <v>277163</v>
      </c>
      <c r="CX95" s="40">
        <v>436325.5</v>
      </c>
      <c r="CY95" s="98">
        <v>1.6429539406733242</v>
      </c>
      <c r="CZ95" s="99">
        <v>1.6382287009809942</v>
      </c>
      <c r="DA95" s="100">
        <v>1.6229628127164797</v>
      </c>
      <c r="DB95" s="98">
        <v>1.5088677666618389</v>
      </c>
      <c r="DC95" s="99">
        <v>1.5132507620456184</v>
      </c>
      <c r="DD95" s="100">
        <v>1.716906723789994</v>
      </c>
      <c r="DE95" s="58">
        <v>0.71888996319170717</v>
      </c>
      <c r="DF95" s="59">
        <v>0.70544181523633742</v>
      </c>
      <c r="DG95" s="60">
        <v>0.7070824101765274</v>
      </c>
      <c r="DH95" s="58">
        <v>1.8892480257534303E-2</v>
      </c>
      <c r="DI95" s="59">
        <v>1.6371317305500541E-2</v>
      </c>
      <c r="DJ95" s="60">
        <v>8.4327175439051494E-3</v>
      </c>
    </row>
    <row r="96" spans="1:114" x14ac:dyDescent="0.4">
      <c r="A96" s="56" t="s">
        <v>34</v>
      </c>
      <c r="B96" s="194" t="s">
        <v>157</v>
      </c>
      <c r="C96" s="10" t="s">
        <v>175</v>
      </c>
      <c r="D96" s="65">
        <v>160</v>
      </c>
      <c r="E96" s="66">
        <v>166</v>
      </c>
      <c r="F96" s="67">
        <v>160</v>
      </c>
      <c r="G96" s="65">
        <v>160</v>
      </c>
      <c r="H96" s="66">
        <v>166</v>
      </c>
      <c r="I96" s="67">
        <v>160</v>
      </c>
      <c r="J96" s="65">
        <v>160</v>
      </c>
      <c r="K96" s="66">
        <v>166</v>
      </c>
      <c r="L96" s="67">
        <v>160</v>
      </c>
      <c r="M96" s="68">
        <v>160</v>
      </c>
      <c r="N96" s="69">
        <v>166</v>
      </c>
      <c r="O96" s="70">
        <v>160</v>
      </c>
      <c r="P96" s="65">
        <v>160</v>
      </c>
      <c r="Q96" s="66">
        <v>166</v>
      </c>
      <c r="R96" s="67">
        <v>160</v>
      </c>
      <c r="S96" s="65">
        <v>160</v>
      </c>
      <c r="T96" s="66">
        <v>166</v>
      </c>
      <c r="U96" s="67">
        <v>160</v>
      </c>
      <c r="V96" s="65">
        <v>160</v>
      </c>
      <c r="W96" s="66">
        <v>166</v>
      </c>
      <c r="X96" s="67">
        <v>160</v>
      </c>
      <c r="Y96" s="65">
        <v>160</v>
      </c>
      <c r="Z96" s="66">
        <v>166</v>
      </c>
      <c r="AA96" s="67">
        <v>160</v>
      </c>
      <c r="AB96" s="65">
        <v>160</v>
      </c>
      <c r="AC96" s="66">
        <v>166</v>
      </c>
      <c r="AD96" s="67">
        <v>160</v>
      </c>
      <c r="AE96" s="65">
        <v>160</v>
      </c>
      <c r="AF96" s="66">
        <v>166</v>
      </c>
      <c r="AG96" s="67">
        <v>160</v>
      </c>
      <c r="AH96" s="65">
        <v>160</v>
      </c>
      <c r="AI96" s="66">
        <v>166</v>
      </c>
      <c r="AJ96" s="67">
        <v>160</v>
      </c>
      <c r="AK96" s="65">
        <v>160</v>
      </c>
      <c r="AL96" s="66">
        <v>166</v>
      </c>
      <c r="AM96" s="67">
        <v>160</v>
      </c>
      <c r="AN96" s="65">
        <v>160</v>
      </c>
      <c r="AO96" s="66">
        <v>166</v>
      </c>
      <c r="AP96" s="67">
        <v>160</v>
      </c>
      <c r="AQ96" s="65">
        <v>160</v>
      </c>
      <c r="AR96" s="66">
        <v>166</v>
      </c>
      <c r="AS96" s="67">
        <v>160</v>
      </c>
      <c r="AT96" s="65">
        <v>160</v>
      </c>
      <c r="AU96" s="66">
        <v>166</v>
      </c>
      <c r="AV96" s="67">
        <v>160</v>
      </c>
      <c r="AW96" s="65">
        <v>160</v>
      </c>
      <c r="AX96" s="66">
        <v>166</v>
      </c>
      <c r="AY96" s="67">
        <v>160</v>
      </c>
      <c r="AZ96" s="65">
        <v>160</v>
      </c>
      <c r="BA96" s="66">
        <v>166</v>
      </c>
      <c r="BB96" s="67">
        <v>160</v>
      </c>
      <c r="BC96" s="65">
        <v>160</v>
      </c>
      <c r="BD96" s="66">
        <v>166</v>
      </c>
      <c r="BE96" s="67">
        <v>160</v>
      </c>
      <c r="BF96" s="65">
        <v>160</v>
      </c>
      <c r="BG96" s="66">
        <v>166</v>
      </c>
      <c r="BH96" s="67">
        <v>160</v>
      </c>
      <c r="BI96" s="65">
        <v>160</v>
      </c>
      <c r="BJ96" s="66">
        <v>166</v>
      </c>
      <c r="BK96" s="67">
        <v>160</v>
      </c>
      <c r="BL96" s="65">
        <v>160</v>
      </c>
      <c r="BM96" s="66">
        <v>166</v>
      </c>
      <c r="BN96" s="67">
        <v>160</v>
      </c>
      <c r="BO96" s="65">
        <v>160</v>
      </c>
      <c r="BP96" s="66">
        <v>166</v>
      </c>
      <c r="BQ96" s="67">
        <v>160</v>
      </c>
      <c r="BR96" s="65">
        <v>160</v>
      </c>
      <c r="BS96" s="66">
        <v>166</v>
      </c>
      <c r="BT96" s="67">
        <v>160</v>
      </c>
      <c r="BU96" s="65">
        <v>160</v>
      </c>
      <c r="BV96" s="66">
        <v>166</v>
      </c>
      <c r="BW96" s="67">
        <v>160</v>
      </c>
      <c r="BX96" s="65">
        <v>160</v>
      </c>
      <c r="BY96" s="66">
        <v>166</v>
      </c>
      <c r="BZ96" s="67">
        <v>160</v>
      </c>
      <c r="CA96" s="65">
        <v>160</v>
      </c>
      <c r="CB96" s="66">
        <v>166</v>
      </c>
      <c r="CC96" s="67">
        <v>160</v>
      </c>
      <c r="CD96" s="65">
        <v>160</v>
      </c>
      <c r="CE96" s="66">
        <v>166</v>
      </c>
      <c r="CF96" s="67">
        <v>160</v>
      </c>
      <c r="CG96" s="65">
        <v>160</v>
      </c>
      <c r="CH96" s="66">
        <v>166</v>
      </c>
      <c r="CI96" s="67">
        <v>160</v>
      </c>
      <c r="CJ96" s="65">
        <v>160</v>
      </c>
      <c r="CK96" s="66">
        <v>166</v>
      </c>
      <c r="CL96" s="67">
        <v>160</v>
      </c>
      <c r="CM96" s="65">
        <v>160</v>
      </c>
      <c r="CN96" s="66">
        <v>166</v>
      </c>
      <c r="CO96" s="67">
        <v>160</v>
      </c>
      <c r="CP96" s="65">
        <v>160</v>
      </c>
      <c r="CQ96" s="66">
        <v>166</v>
      </c>
      <c r="CR96" s="67">
        <v>160</v>
      </c>
      <c r="CS96" s="65">
        <v>160</v>
      </c>
      <c r="CT96" s="66">
        <v>166</v>
      </c>
      <c r="CU96" s="67">
        <v>160</v>
      </c>
      <c r="CV96" s="65">
        <v>160</v>
      </c>
      <c r="CW96" s="66">
        <v>166</v>
      </c>
      <c r="CX96" s="67">
        <v>160</v>
      </c>
      <c r="CY96" s="65">
        <v>160</v>
      </c>
      <c r="CZ96" s="66">
        <v>166</v>
      </c>
      <c r="DA96" s="67">
        <v>160</v>
      </c>
      <c r="DB96" s="65">
        <v>160</v>
      </c>
      <c r="DC96" s="66">
        <v>166</v>
      </c>
      <c r="DD96" s="67">
        <v>160</v>
      </c>
      <c r="DE96" s="65">
        <v>160</v>
      </c>
      <c r="DF96" s="66">
        <v>166</v>
      </c>
      <c r="DG96" s="67">
        <v>160</v>
      </c>
      <c r="DH96" s="65">
        <v>160</v>
      </c>
      <c r="DI96" s="66">
        <v>166</v>
      </c>
      <c r="DJ96" s="67">
        <v>160</v>
      </c>
    </row>
    <row r="97" spans="1:114" x14ac:dyDescent="0.4">
      <c r="A97" s="56"/>
      <c r="B97" s="198"/>
      <c r="C97" s="7" t="s">
        <v>86</v>
      </c>
      <c r="D97" s="32">
        <v>2.9621362011785848E-2</v>
      </c>
      <c r="E97" s="33">
        <v>2.5528107260610475E-2</v>
      </c>
      <c r="F97" s="34">
        <v>2.1442195117653121E-2</v>
      </c>
      <c r="G97" s="32">
        <v>2.9062501614617056E-2</v>
      </c>
      <c r="H97" s="33">
        <v>2.8013475640558727E-2</v>
      </c>
      <c r="I97" s="34">
        <v>2.6961783122686885E-2</v>
      </c>
      <c r="J97" s="32">
        <v>0.34094269441417219</v>
      </c>
      <c r="K97" s="33">
        <v>0.53458805301708845</v>
      </c>
      <c r="L97" s="34">
        <v>0.63971924318540696</v>
      </c>
      <c r="M97" s="111">
        <v>2.9902909235995838</v>
      </c>
      <c r="N97" s="112">
        <v>3.6969825331731818</v>
      </c>
      <c r="O97" s="113">
        <v>3.8466578059391385</v>
      </c>
      <c r="P97" s="98">
        <v>4.5049030429993895</v>
      </c>
      <c r="Q97" s="99">
        <v>4.1959629876762392</v>
      </c>
      <c r="R97" s="100">
        <v>3.9734572460504709</v>
      </c>
      <c r="S97" s="32">
        <v>9.0952576343568015E-2</v>
      </c>
      <c r="T97" s="33">
        <v>7.9509330109177961E-2</v>
      </c>
      <c r="U97" s="34">
        <v>7.7669241203964026E-2</v>
      </c>
      <c r="V97" s="35">
        <v>18824155.71875</v>
      </c>
      <c r="W97" s="36">
        <v>9054091.6445783135</v>
      </c>
      <c r="X97" s="37">
        <v>13989041.375</v>
      </c>
      <c r="Y97" s="32">
        <v>4.580344462926158</v>
      </c>
      <c r="Z97" s="33">
        <v>4.0075485888398763</v>
      </c>
      <c r="AA97" s="34">
        <v>3.7260978603378248</v>
      </c>
      <c r="AB97" s="32">
        <v>0.81395605690614203</v>
      </c>
      <c r="AC97" s="33">
        <v>0.82697204120223522</v>
      </c>
      <c r="AD97" s="34">
        <v>0.83335060380404469</v>
      </c>
      <c r="AE97" s="35">
        <v>15416772.775</v>
      </c>
      <c r="AF97" s="36">
        <v>13615225.837349398</v>
      </c>
      <c r="AG97" s="37">
        <v>11673180.5625</v>
      </c>
      <c r="AH97" s="35">
        <v>15125907.5625</v>
      </c>
      <c r="AI97" s="36">
        <v>14940778.548192771</v>
      </c>
      <c r="AJ97" s="37">
        <v>14678057.025</v>
      </c>
      <c r="AK97" s="32">
        <v>0.66892816353440332</v>
      </c>
      <c r="AL97" s="33">
        <v>0.67600195344890557</v>
      </c>
      <c r="AM97" s="34">
        <v>0.68114161141192064</v>
      </c>
      <c r="AN97" s="32">
        <v>0.70000239779232243</v>
      </c>
      <c r="AO97" s="33">
        <v>0.70697763040710626</v>
      </c>
      <c r="AP97" s="34">
        <v>0.7124843053483686</v>
      </c>
      <c r="AQ97" s="32">
        <v>0.13916830378087325</v>
      </c>
      <c r="AR97" s="33">
        <v>0.13913605672287005</v>
      </c>
      <c r="AS97" s="34">
        <v>0.13543112279095254</v>
      </c>
      <c r="AT97" s="32">
        <v>8.8944408769194586E-2</v>
      </c>
      <c r="AU97" s="33">
        <v>9.1272982419701915E-2</v>
      </c>
      <c r="AV97" s="34">
        <v>9.3302553535141233E-2</v>
      </c>
      <c r="AW97" s="32">
        <v>7.1739658580301971E-2</v>
      </c>
      <c r="AX97" s="33">
        <v>7.2009668391311565E-2</v>
      </c>
      <c r="AY97" s="34">
        <v>7.1423976992017552E-2</v>
      </c>
      <c r="AZ97" s="32">
        <v>0.35765611991439022</v>
      </c>
      <c r="BA97" s="33">
        <v>0.35294532622070951</v>
      </c>
      <c r="BB97" s="34">
        <v>0.34632999443313706</v>
      </c>
      <c r="BC97" s="32">
        <v>0.65744730473927548</v>
      </c>
      <c r="BD97" s="33">
        <v>0.64439551836173126</v>
      </c>
      <c r="BE97" s="34">
        <v>0.67167800634139041</v>
      </c>
      <c r="BF97" s="35">
        <v>5378645.5289171841</v>
      </c>
      <c r="BG97" s="36">
        <v>5823963.9559652805</v>
      </c>
      <c r="BH97" s="37">
        <v>5984787.9726912221</v>
      </c>
      <c r="BI97" s="32">
        <v>0.11421540510210669</v>
      </c>
      <c r="BJ97" s="33">
        <v>0.12652034269041265</v>
      </c>
      <c r="BK97" s="34">
        <v>0.13177613792477505</v>
      </c>
      <c r="BL97" s="32">
        <v>0.27455899222764618</v>
      </c>
      <c r="BM97" s="33">
        <v>0.29646600073791113</v>
      </c>
      <c r="BN97" s="34">
        <v>0.30195226402016456</v>
      </c>
      <c r="BO97" s="32">
        <v>3.2873335580499985E-3</v>
      </c>
      <c r="BP97" s="33">
        <v>3.2928065490531906E-3</v>
      </c>
      <c r="BQ97" s="34">
        <v>3.1496432618573697E-3</v>
      </c>
      <c r="BR97" s="32">
        <v>0.98534167979211296</v>
      </c>
      <c r="BS97" s="33">
        <v>0.98709963044806248</v>
      </c>
      <c r="BT97" s="34">
        <v>0.9871534244576029</v>
      </c>
      <c r="BU97" s="35">
        <v>450870929.83749998</v>
      </c>
      <c r="BV97" s="36">
        <v>428785084.61445785</v>
      </c>
      <c r="BW97" s="37">
        <v>432788502.16250002</v>
      </c>
      <c r="BX97" s="32">
        <v>0.36310732054491535</v>
      </c>
      <c r="BY97" s="33">
        <v>0.53735446302629752</v>
      </c>
      <c r="BZ97" s="34">
        <v>0.64206504730827441</v>
      </c>
      <c r="CA97" s="35">
        <v>315302816.43124998</v>
      </c>
      <c r="CB97" s="36">
        <v>308312742.86746991</v>
      </c>
      <c r="CC97" s="37">
        <v>308481427.72500002</v>
      </c>
      <c r="CD97" s="38">
        <v>326584901.26875001</v>
      </c>
      <c r="CE97" s="39">
        <v>309513881.59638554</v>
      </c>
      <c r="CF97" s="40">
        <v>308166135.19999999</v>
      </c>
      <c r="CG97" s="32">
        <v>3.1238111286613144</v>
      </c>
      <c r="CH97" s="33">
        <v>2.7089532595565107</v>
      </c>
      <c r="CI97" s="34">
        <v>2.4992929545637366</v>
      </c>
      <c r="CJ97" s="98">
        <v>4.9089847621253835</v>
      </c>
      <c r="CK97" s="99">
        <v>4.5196297225994622</v>
      </c>
      <c r="CL97" s="100">
        <v>4.2626156783991318</v>
      </c>
      <c r="CM97" s="32">
        <v>0.94874086567697757</v>
      </c>
      <c r="CN97" s="33">
        <v>0.97980256880505789</v>
      </c>
      <c r="CO97" s="34">
        <v>0.98964592477665181</v>
      </c>
      <c r="CP97" s="32">
        <v>0.81267210431240999</v>
      </c>
      <c r="CQ97" s="33">
        <v>0.79530683178401895</v>
      </c>
      <c r="CR97" s="34">
        <v>0.79277012046843665</v>
      </c>
      <c r="CS97" s="32">
        <v>0.76357702644924463</v>
      </c>
      <c r="CT97" s="33">
        <v>0.74143958506982122</v>
      </c>
      <c r="CU97" s="34">
        <v>0.73845812580446546</v>
      </c>
      <c r="CV97" s="35">
        <v>-290865.21250000002</v>
      </c>
      <c r="CW97" s="36">
        <v>1325552.7108433736</v>
      </c>
      <c r="CX97" s="37">
        <v>3004876.4624999999</v>
      </c>
      <c r="CY97" s="98">
        <v>1.58670256881222</v>
      </c>
      <c r="CZ97" s="99">
        <v>1.5540578526817765</v>
      </c>
      <c r="DA97" s="100">
        <v>1.4880790434226241</v>
      </c>
      <c r="DB97" s="98">
        <v>2.8959048925224722</v>
      </c>
      <c r="DC97" s="99">
        <v>2.9825507919078973</v>
      </c>
      <c r="DD97" s="100">
        <v>2.3808015994571248</v>
      </c>
      <c r="DE97" s="32">
        <v>0.72578465783863666</v>
      </c>
      <c r="DF97" s="33">
        <v>0.72298883216056242</v>
      </c>
      <c r="DG97" s="34">
        <v>0.72456959179294533</v>
      </c>
      <c r="DH97" s="32">
        <v>1.2089880459795329E-2</v>
      </c>
      <c r="DI97" s="33">
        <v>1.1955079264304275E-2</v>
      </c>
      <c r="DJ97" s="34">
        <v>1.1766494492108833E-2</v>
      </c>
    </row>
    <row r="98" spans="1:114" x14ac:dyDescent="0.4">
      <c r="A98" s="56" t="s">
        <v>34</v>
      </c>
      <c r="B98" s="199"/>
      <c r="C98" s="9" t="s">
        <v>87</v>
      </c>
      <c r="D98" s="58">
        <v>2.8441231639047684E-2</v>
      </c>
      <c r="E98" s="59">
        <v>2.2793098614806898E-2</v>
      </c>
      <c r="F98" s="60">
        <v>1.4043040105345826E-2</v>
      </c>
      <c r="G98" s="58">
        <v>2.6425906809489912E-2</v>
      </c>
      <c r="H98" s="59">
        <v>2.902322160847268E-2</v>
      </c>
      <c r="I98" s="60">
        <v>1.8483434980902866E-2</v>
      </c>
      <c r="J98" s="58">
        <v>0.19900432618297198</v>
      </c>
      <c r="K98" s="59">
        <v>0.18522124910689525</v>
      </c>
      <c r="L98" s="60">
        <v>0.24172022530409543</v>
      </c>
      <c r="M98" s="61">
        <v>1.3852701635212412</v>
      </c>
      <c r="N98" s="62">
        <v>1.3213959453814348</v>
      </c>
      <c r="O98" s="63">
        <v>1.7514760607632731</v>
      </c>
      <c r="P98" s="98">
        <v>2.9224349368893479</v>
      </c>
      <c r="Q98" s="99">
        <v>3.1868566752487322</v>
      </c>
      <c r="R98" s="100">
        <v>3.0418261109194802</v>
      </c>
      <c r="S98" s="58">
        <v>8.4820160067015454E-2</v>
      </c>
      <c r="T98" s="59">
        <v>7.8002839920275013E-2</v>
      </c>
      <c r="U98" s="60">
        <v>7.2186420038577059E-2</v>
      </c>
      <c r="V98" s="38">
        <v>6038761</v>
      </c>
      <c r="W98" s="39">
        <v>4731661</v>
      </c>
      <c r="X98" s="40">
        <v>5571449</v>
      </c>
      <c r="Y98" s="58">
        <v>5.5332859988823397</v>
      </c>
      <c r="Z98" s="59">
        <v>4.7001088380266065</v>
      </c>
      <c r="AA98" s="60">
        <v>4.3141364414805636</v>
      </c>
      <c r="AB98" s="58">
        <v>0.8630723367882307</v>
      </c>
      <c r="AC98" s="59">
        <v>0.86119676281603497</v>
      </c>
      <c r="AD98" s="60">
        <v>0.86111320827600046</v>
      </c>
      <c r="AE98" s="38">
        <v>6642399.5</v>
      </c>
      <c r="AF98" s="39">
        <v>7546969</v>
      </c>
      <c r="AG98" s="40">
        <v>4139662</v>
      </c>
      <c r="AH98" s="38">
        <v>6238740.5</v>
      </c>
      <c r="AI98" s="39">
        <v>7818859.5</v>
      </c>
      <c r="AJ98" s="40">
        <v>5686102</v>
      </c>
      <c r="AK98" s="58">
        <v>0.67943033882133474</v>
      </c>
      <c r="AL98" s="59">
        <v>0.67951449980581113</v>
      </c>
      <c r="AM98" s="60">
        <v>0.69079784389598498</v>
      </c>
      <c r="AN98" s="58">
        <v>0.70846628374254395</v>
      </c>
      <c r="AO98" s="59">
        <v>0.71297732873735931</v>
      </c>
      <c r="AP98" s="60">
        <v>0.72891703040585365</v>
      </c>
      <c r="AQ98" s="58">
        <v>0.13580523549476428</v>
      </c>
      <c r="AR98" s="59">
        <v>0.13361765383475913</v>
      </c>
      <c r="AS98" s="60">
        <v>0.13339616602476118</v>
      </c>
      <c r="AT98" s="58">
        <v>7.7025698955904942E-2</v>
      </c>
      <c r="AU98" s="59">
        <v>7.7091565079991833E-2</v>
      </c>
      <c r="AV98" s="60">
        <v>7.8168559090654954E-2</v>
      </c>
      <c r="AW98" s="58">
        <v>6.7514906469439862E-2</v>
      </c>
      <c r="AX98" s="59">
        <v>6.6820044823512531E-2</v>
      </c>
      <c r="AY98" s="60">
        <v>6.744447489109022E-2</v>
      </c>
      <c r="AZ98" s="58">
        <v>0.35781415248129267</v>
      </c>
      <c r="BA98" s="59">
        <v>0.36439621215927886</v>
      </c>
      <c r="BB98" s="60">
        <v>0.36312098986762165</v>
      </c>
      <c r="BC98" s="58">
        <v>0.70619802593911785</v>
      </c>
      <c r="BD98" s="59">
        <v>0.66664843454001677</v>
      </c>
      <c r="BE98" s="60">
        <v>0.70919031316055758</v>
      </c>
      <c r="BF98" s="38">
        <v>5755351.294228036</v>
      </c>
      <c r="BG98" s="39">
        <v>5869395.8912053257</v>
      </c>
      <c r="BH98" s="40">
        <v>6033035.4345829394</v>
      </c>
      <c r="BI98" s="58">
        <v>6.6632212434517224E-2</v>
      </c>
      <c r="BJ98" s="59">
        <v>7.0394696620096897E-2</v>
      </c>
      <c r="BK98" s="60">
        <v>6.5536716584946642E-2</v>
      </c>
      <c r="BL98" s="58">
        <v>0.16205667902509191</v>
      </c>
      <c r="BM98" s="59">
        <v>0.1782942721696554</v>
      </c>
      <c r="BN98" s="60">
        <v>0.16240547105578174</v>
      </c>
      <c r="BO98" s="58">
        <v>1.5415183725945906E-3</v>
      </c>
      <c r="BP98" s="59">
        <v>1.4336983702326676E-3</v>
      </c>
      <c r="BQ98" s="60">
        <v>1.4871317063374849E-3</v>
      </c>
      <c r="BR98" s="58">
        <v>0.99174884592091506</v>
      </c>
      <c r="BS98" s="59">
        <v>0.99250137391058546</v>
      </c>
      <c r="BT98" s="60">
        <v>0.99199630829712349</v>
      </c>
      <c r="BU98" s="38">
        <v>171585494</v>
      </c>
      <c r="BV98" s="39">
        <v>147563793.5</v>
      </c>
      <c r="BW98" s="40">
        <v>150931046.5</v>
      </c>
      <c r="BX98" s="58">
        <v>0.20164892508249271</v>
      </c>
      <c r="BY98" s="59">
        <v>0.1912269069969397</v>
      </c>
      <c r="BZ98" s="60">
        <v>0.24503079087556467</v>
      </c>
      <c r="CA98" s="38">
        <v>143398953</v>
      </c>
      <c r="CB98" s="39">
        <v>154852311</v>
      </c>
      <c r="CC98" s="40">
        <v>142195932</v>
      </c>
      <c r="CD98" s="38">
        <v>143003882.5</v>
      </c>
      <c r="CE98" s="39">
        <v>149168673.5</v>
      </c>
      <c r="CF98" s="40">
        <v>139230058</v>
      </c>
      <c r="CG98" s="58">
        <v>4.1352887608206306</v>
      </c>
      <c r="CH98" s="59">
        <v>3.4257217361683958</v>
      </c>
      <c r="CI98" s="60">
        <v>3.2283594677572407</v>
      </c>
      <c r="CJ98" s="98">
        <v>3.2399458254457696</v>
      </c>
      <c r="CK98" s="99">
        <v>3.4197750193506344</v>
      </c>
      <c r="CL98" s="100">
        <v>3.2484663176697115</v>
      </c>
      <c r="CM98" s="58">
        <v>0.95949446835806396</v>
      </c>
      <c r="CN98" s="59">
        <v>0.95458227796252415</v>
      </c>
      <c r="CO98" s="60">
        <v>0.96053513491718534</v>
      </c>
      <c r="CP98" s="58">
        <v>0.84987494476859449</v>
      </c>
      <c r="CQ98" s="59">
        <v>0.85533371372291267</v>
      </c>
      <c r="CR98" s="60">
        <v>0.8441139989767017</v>
      </c>
      <c r="CS98" s="58">
        <v>0.80952037585913383</v>
      </c>
      <c r="CT98" s="59">
        <v>0.80626227970984155</v>
      </c>
      <c r="CU98" s="60">
        <v>0.79365739735775498</v>
      </c>
      <c r="CV98" s="38">
        <v>717161</v>
      </c>
      <c r="CW98" s="39">
        <v>808637.5</v>
      </c>
      <c r="CX98" s="40">
        <v>1036228.5</v>
      </c>
      <c r="CY98" s="98">
        <v>1.5779692088885318</v>
      </c>
      <c r="CZ98" s="99">
        <v>1.5474623695541023</v>
      </c>
      <c r="DA98" s="100">
        <v>1.4832477222998248</v>
      </c>
      <c r="DB98" s="98">
        <v>1.3478258344390555</v>
      </c>
      <c r="DC98" s="99">
        <v>1.5421089583623351</v>
      </c>
      <c r="DD98" s="100">
        <v>1.5398284435027418</v>
      </c>
      <c r="DE98" s="58">
        <v>0.73811327922718628</v>
      </c>
      <c r="DF98" s="59">
        <v>0.73921403805580033</v>
      </c>
      <c r="DG98" s="60">
        <v>0.74170104219350574</v>
      </c>
      <c r="DH98" s="58">
        <v>1.3434478602534881E-2</v>
      </c>
      <c r="DI98" s="59">
        <v>1.3672321593134071E-2</v>
      </c>
      <c r="DJ98" s="60">
        <v>8.6596533558330989E-3</v>
      </c>
    </row>
    <row r="99" spans="1:114" x14ac:dyDescent="0.4">
      <c r="A99" s="56" t="s">
        <v>35</v>
      </c>
      <c r="B99" s="194" t="s">
        <v>158</v>
      </c>
      <c r="C99" s="10" t="s">
        <v>175</v>
      </c>
      <c r="D99" s="65">
        <v>83</v>
      </c>
      <c r="E99" s="66">
        <v>84</v>
      </c>
      <c r="F99" s="67">
        <v>84</v>
      </c>
      <c r="G99" s="65">
        <v>83</v>
      </c>
      <c r="H99" s="66">
        <v>84</v>
      </c>
      <c r="I99" s="67">
        <v>84</v>
      </c>
      <c r="J99" s="65">
        <v>83</v>
      </c>
      <c r="K99" s="66">
        <v>84</v>
      </c>
      <c r="L99" s="67">
        <v>84</v>
      </c>
      <c r="M99" s="68">
        <v>83</v>
      </c>
      <c r="N99" s="69">
        <v>84</v>
      </c>
      <c r="O99" s="70">
        <v>84</v>
      </c>
      <c r="P99" s="65">
        <v>83</v>
      </c>
      <c r="Q99" s="66">
        <v>84</v>
      </c>
      <c r="R99" s="67">
        <v>84</v>
      </c>
      <c r="S99" s="65">
        <v>83</v>
      </c>
      <c r="T99" s="66">
        <v>84</v>
      </c>
      <c r="U99" s="67">
        <v>84</v>
      </c>
      <c r="V99" s="65">
        <v>83</v>
      </c>
      <c r="W99" s="66">
        <v>84</v>
      </c>
      <c r="X99" s="67">
        <v>84</v>
      </c>
      <c r="Y99" s="65">
        <v>83</v>
      </c>
      <c r="Z99" s="66">
        <v>84</v>
      </c>
      <c r="AA99" s="67">
        <v>84</v>
      </c>
      <c r="AB99" s="65">
        <v>83</v>
      </c>
      <c r="AC99" s="66">
        <v>84</v>
      </c>
      <c r="AD99" s="67">
        <v>84</v>
      </c>
      <c r="AE99" s="65">
        <v>83</v>
      </c>
      <c r="AF99" s="66">
        <v>84</v>
      </c>
      <c r="AG99" s="67">
        <v>84</v>
      </c>
      <c r="AH99" s="65">
        <v>83</v>
      </c>
      <c r="AI99" s="66">
        <v>84</v>
      </c>
      <c r="AJ99" s="67">
        <v>84</v>
      </c>
      <c r="AK99" s="65">
        <v>83</v>
      </c>
      <c r="AL99" s="66">
        <v>84</v>
      </c>
      <c r="AM99" s="67">
        <v>84</v>
      </c>
      <c r="AN99" s="65">
        <v>83</v>
      </c>
      <c r="AO99" s="66">
        <v>84</v>
      </c>
      <c r="AP99" s="67">
        <v>84</v>
      </c>
      <c r="AQ99" s="65">
        <v>83</v>
      </c>
      <c r="AR99" s="66">
        <v>84</v>
      </c>
      <c r="AS99" s="67">
        <v>84</v>
      </c>
      <c r="AT99" s="65">
        <v>83</v>
      </c>
      <c r="AU99" s="66">
        <v>84</v>
      </c>
      <c r="AV99" s="67">
        <v>84</v>
      </c>
      <c r="AW99" s="65">
        <v>83</v>
      </c>
      <c r="AX99" s="66">
        <v>84</v>
      </c>
      <c r="AY99" s="67">
        <v>84</v>
      </c>
      <c r="AZ99" s="65">
        <v>83</v>
      </c>
      <c r="BA99" s="66">
        <v>84</v>
      </c>
      <c r="BB99" s="67">
        <v>84</v>
      </c>
      <c r="BC99" s="65">
        <v>83</v>
      </c>
      <c r="BD99" s="66">
        <v>84</v>
      </c>
      <c r="BE99" s="67">
        <v>84</v>
      </c>
      <c r="BF99" s="65">
        <v>83</v>
      </c>
      <c r="BG99" s="66">
        <v>84</v>
      </c>
      <c r="BH99" s="67">
        <v>84</v>
      </c>
      <c r="BI99" s="65">
        <v>83</v>
      </c>
      <c r="BJ99" s="66">
        <v>84</v>
      </c>
      <c r="BK99" s="67">
        <v>84</v>
      </c>
      <c r="BL99" s="65">
        <v>83</v>
      </c>
      <c r="BM99" s="66">
        <v>84</v>
      </c>
      <c r="BN99" s="67">
        <v>84</v>
      </c>
      <c r="BO99" s="65">
        <v>83</v>
      </c>
      <c r="BP99" s="66">
        <v>84</v>
      </c>
      <c r="BQ99" s="67">
        <v>84</v>
      </c>
      <c r="BR99" s="65">
        <v>83</v>
      </c>
      <c r="BS99" s="66">
        <v>84</v>
      </c>
      <c r="BT99" s="67">
        <v>84</v>
      </c>
      <c r="BU99" s="65">
        <v>83</v>
      </c>
      <c r="BV99" s="66">
        <v>84</v>
      </c>
      <c r="BW99" s="67">
        <v>84</v>
      </c>
      <c r="BX99" s="65">
        <v>83</v>
      </c>
      <c r="BY99" s="66">
        <v>84</v>
      </c>
      <c r="BZ99" s="67">
        <v>84</v>
      </c>
      <c r="CA99" s="65">
        <v>83</v>
      </c>
      <c r="CB99" s="66">
        <v>84</v>
      </c>
      <c r="CC99" s="67">
        <v>84</v>
      </c>
      <c r="CD99" s="65">
        <v>83</v>
      </c>
      <c r="CE99" s="66">
        <v>84</v>
      </c>
      <c r="CF99" s="67">
        <v>84</v>
      </c>
      <c r="CG99" s="65">
        <v>83</v>
      </c>
      <c r="CH99" s="66">
        <v>84</v>
      </c>
      <c r="CI99" s="67">
        <v>84</v>
      </c>
      <c r="CJ99" s="65">
        <v>83</v>
      </c>
      <c r="CK99" s="66">
        <v>84</v>
      </c>
      <c r="CL99" s="67">
        <v>84</v>
      </c>
      <c r="CM99" s="65">
        <v>83</v>
      </c>
      <c r="CN99" s="66">
        <v>84</v>
      </c>
      <c r="CO99" s="67">
        <v>84</v>
      </c>
      <c r="CP99" s="65">
        <v>83</v>
      </c>
      <c r="CQ99" s="66">
        <v>84</v>
      </c>
      <c r="CR99" s="67">
        <v>84</v>
      </c>
      <c r="CS99" s="65">
        <v>83</v>
      </c>
      <c r="CT99" s="66">
        <v>84</v>
      </c>
      <c r="CU99" s="67">
        <v>84</v>
      </c>
      <c r="CV99" s="65">
        <v>83</v>
      </c>
      <c r="CW99" s="66">
        <v>84</v>
      </c>
      <c r="CX99" s="67">
        <v>84</v>
      </c>
      <c r="CY99" s="65">
        <v>83</v>
      </c>
      <c r="CZ99" s="66">
        <v>84</v>
      </c>
      <c r="DA99" s="67">
        <v>84</v>
      </c>
      <c r="DB99" s="65">
        <v>83</v>
      </c>
      <c r="DC99" s="66">
        <v>84</v>
      </c>
      <c r="DD99" s="67">
        <v>84</v>
      </c>
      <c r="DE99" s="65">
        <v>83</v>
      </c>
      <c r="DF99" s="66">
        <v>84</v>
      </c>
      <c r="DG99" s="67">
        <v>84</v>
      </c>
      <c r="DH99" s="65">
        <v>83</v>
      </c>
      <c r="DI99" s="66">
        <v>84</v>
      </c>
      <c r="DJ99" s="67">
        <v>84</v>
      </c>
    </row>
    <row r="100" spans="1:114" x14ac:dyDescent="0.4">
      <c r="A100" s="56"/>
      <c r="B100" s="198"/>
      <c r="C100" s="7" t="s">
        <v>86</v>
      </c>
      <c r="D100" s="32">
        <v>3.2958681263066981E-2</v>
      </c>
      <c r="E100" s="33">
        <v>4.2442521321205837E-2</v>
      </c>
      <c r="F100" s="34">
        <v>3.2225803287219648E-2</v>
      </c>
      <c r="G100" s="32">
        <v>3.4743527339605416E-2</v>
      </c>
      <c r="H100" s="33">
        <v>4.2173228146556434E-2</v>
      </c>
      <c r="I100" s="34">
        <v>3.345217287176977E-2</v>
      </c>
      <c r="J100" s="32">
        <v>0.55669608301931539</v>
      </c>
      <c r="K100" s="33">
        <v>0.72088080545105082</v>
      </c>
      <c r="L100" s="34">
        <v>0.67546259337654957</v>
      </c>
      <c r="M100" s="111">
        <v>4.0361632822395794</v>
      </c>
      <c r="N100" s="112">
        <v>4.1110790682271929</v>
      </c>
      <c r="O100" s="113">
        <v>4.4959986459297294</v>
      </c>
      <c r="P100" s="98">
        <v>2.9013903019946974</v>
      </c>
      <c r="Q100" s="99">
        <v>3.3681349761813353</v>
      </c>
      <c r="R100" s="100">
        <v>3.4394400354254278</v>
      </c>
      <c r="S100" s="32">
        <v>9.333330577773058E-2</v>
      </c>
      <c r="T100" s="33">
        <v>9.198869645582454E-2</v>
      </c>
      <c r="U100" s="34">
        <v>8.4713185163927437E-2</v>
      </c>
      <c r="V100" s="35">
        <v>23464144.650602411</v>
      </c>
      <c r="W100" s="36">
        <v>28124388.369047619</v>
      </c>
      <c r="X100" s="37">
        <v>22719302.178571429</v>
      </c>
      <c r="Y100" s="32">
        <v>3.1606208361918382</v>
      </c>
      <c r="Z100" s="33">
        <v>2.9720334859610258</v>
      </c>
      <c r="AA100" s="34">
        <v>2.6449947490531556</v>
      </c>
      <c r="AB100" s="32">
        <v>0.85690890209847403</v>
      </c>
      <c r="AC100" s="33">
        <v>0.85462805976869483</v>
      </c>
      <c r="AD100" s="34">
        <v>0.85968562882194588</v>
      </c>
      <c r="AE100" s="35">
        <v>25347891.08433735</v>
      </c>
      <c r="AF100" s="36">
        <v>33454293.035714287</v>
      </c>
      <c r="AG100" s="37">
        <v>25768819.964285713</v>
      </c>
      <c r="AH100" s="35">
        <v>26720582.048192769</v>
      </c>
      <c r="AI100" s="36">
        <v>33242029.19047619</v>
      </c>
      <c r="AJ100" s="37">
        <v>26749465.714285713</v>
      </c>
      <c r="AK100" s="32">
        <v>0.68641063413713532</v>
      </c>
      <c r="AL100" s="33">
        <v>0.67944911592166335</v>
      </c>
      <c r="AM100" s="34">
        <v>0.68592737511967394</v>
      </c>
      <c r="AN100" s="32">
        <v>0.71234996835630038</v>
      </c>
      <c r="AO100" s="33">
        <v>0.71054285245941673</v>
      </c>
      <c r="AP100" s="34">
        <v>0.71889064298243011</v>
      </c>
      <c r="AQ100" s="32">
        <v>0.12879398553354071</v>
      </c>
      <c r="AR100" s="33">
        <v>0.13312433055837228</v>
      </c>
      <c r="AS100" s="34">
        <v>0.13080404307378526</v>
      </c>
      <c r="AT100" s="32">
        <v>7.603055702978842E-2</v>
      </c>
      <c r="AU100" s="33">
        <v>8.1126031192506318E-2</v>
      </c>
      <c r="AV100" s="34">
        <v>8.5388737994638669E-2</v>
      </c>
      <c r="AW100" s="32">
        <v>7.3083224659648616E-2</v>
      </c>
      <c r="AX100" s="33">
        <v>7.2077050838584289E-2</v>
      </c>
      <c r="AY100" s="34">
        <v>7.3612423483223097E-2</v>
      </c>
      <c r="AZ100" s="32">
        <v>0.36624310858588349</v>
      </c>
      <c r="BA100" s="33">
        <v>0.36803014357943148</v>
      </c>
      <c r="BB100" s="34">
        <v>0.35402881437548295</v>
      </c>
      <c r="BC100" s="32">
        <v>0.69196861108191632</v>
      </c>
      <c r="BD100" s="33">
        <v>0.68275689092019032</v>
      </c>
      <c r="BE100" s="34">
        <v>0.68914636391341177</v>
      </c>
      <c r="BF100" s="35">
        <v>5061602.5172217712</v>
      </c>
      <c r="BG100" s="36">
        <v>5641733.9858823232</v>
      </c>
      <c r="BH100" s="37">
        <v>5643392.6435041381</v>
      </c>
      <c r="BI100" s="32">
        <v>0.18429341608657374</v>
      </c>
      <c r="BJ100" s="33">
        <v>0.18431854598553962</v>
      </c>
      <c r="BK100" s="34">
        <v>0.1872859804166091</v>
      </c>
      <c r="BL100" s="32">
        <v>0.38055989094430065</v>
      </c>
      <c r="BM100" s="33">
        <v>0.38170462544226602</v>
      </c>
      <c r="BN100" s="34">
        <v>0.38437692116575922</v>
      </c>
      <c r="BO100" s="32">
        <v>5.3979560400987774E-3</v>
      </c>
      <c r="BP100" s="33">
        <v>4.7386686348443712E-3</v>
      </c>
      <c r="BQ100" s="34">
        <v>4.4470910444501122E-3</v>
      </c>
      <c r="BR100" s="32">
        <v>0.96236748715583476</v>
      </c>
      <c r="BS100" s="33">
        <v>0.96201314615427347</v>
      </c>
      <c r="BT100" s="34">
        <v>0.95893328076234396</v>
      </c>
      <c r="BU100" s="35">
        <v>570715977.16867471</v>
      </c>
      <c r="BV100" s="36">
        <v>590401493.5476191</v>
      </c>
      <c r="BW100" s="37">
        <v>590902142.44047618</v>
      </c>
      <c r="BX100" s="32">
        <v>0.58470289355819005</v>
      </c>
      <c r="BY100" s="33">
        <v>0.73704811360527722</v>
      </c>
      <c r="BZ100" s="34">
        <v>0.68789841625322856</v>
      </c>
      <c r="CA100" s="35">
        <v>298150363.25301206</v>
      </c>
      <c r="CB100" s="36">
        <v>333797421.77380955</v>
      </c>
      <c r="CC100" s="37">
        <v>349129403.52380955</v>
      </c>
      <c r="CD100" s="38">
        <v>287912343.77108431</v>
      </c>
      <c r="CE100" s="39">
        <v>325314301.14285713</v>
      </c>
      <c r="CF100" s="40">
        <v>314349669.94047618</v>
      </c>
      <c r="CG100" s="32">
        <v>1.889253592771122</v>
      </c>
      <c r="CH100" s="33">
        <v>1.9752604850958222</v>
      </c>
      <c r="CI100" s="34">
        <v>1.7769112232102218</v>
      </c>
      <c r="CJ100" s="98">
        <v>3.1676767298135919</v>
      </c>
      <c r="CK100" s="99">
        <v>3.675031821474692</v>
      </c>
      <c r="CL100" s="100">
        <v>3.7234919155783257</v>
      </c>
      <c r="CM100" s="32">
        <v>1.0476431368309491</v>
      </c>
      <c r="CN100" s="33">
        <v>1.0522378068128293</v>
      </c>
      <c r="CO100" s="34">
        <v>1.0506356572087026</v>
      </c>
      <c r="CP100" s="32">
        <v>0.76754982201088684</v>
      </c>
      <c r="CQ100" s="33">
        <v>0.75655037950871551</v>
      </c>
      <c r="CR100" s="34">
        <v>0.75394319052046177</v>
      </c>
      <c r="CS100" s="32">
        <v>0.68974085184979284</v>
      </c>
      <c r="CT100" s="33">
        <v>0.67837306019757582</v>
      </c>
      <c r="CU100" s="34">
        <v>0.67683386724498407</v>
      </c>
      <c r="CV100" s="35">
        <v>1372690.9638554216</v>
      </c>
      <c r="CW100" s="36">
        <v>-212263.84523809524</v>
      </c>
      <c r="CX100" s="37">
        <v>980645.75</v>
      </c>
      <c r="CY100" s="98">
        <v>1.4037763791282594</v>
      </c>
      <c r="CZ100" s="99">
        <v>1.4129605874176332</v>
      </c>
      <c r="DA100" s="100">
        <v>1.3783954262554334</v>
      </c>
      <c r="DB100" s="98">
        <v>1.8462216002727634</v>
      </c>
      <c r="DC100" s="99">
        <v>1.7137153615897902</v>
      </c>
      <c r="DD100" s="100">
        <v>1.9159269440666853</v>
      </c>
      <c r="DE100" s="32">
        <v>0.74874205051255915</v>
      </c>
      <c r="DF100" s="33">
        <v>0.74018606929821151</v>
      </c>
      <c r="DG100" s="34">
        <v>0.73623372706774748</v>
      </c>
      <c r="DH100" s="32">
        <v>1.6825218560014527E-2</v>
      </c>
      <c r="DI100" s="33">
        <v>2.0364720711684044E-2</v>
      </c>
      <c r="DJ100" s="34">
        <v>1.6299425507530708E-2</v>
      </c>
    </row>
    <row r="101" spans="1:114" x14ac:dyDescent="0.4">
      <c r="A101" s="56" t="s">
        <v>35</v>
      </c>
      <c r="B101" s="199"/>
      <c r="C101" s="9" t="s">
        <v>87</v>
      </c>
      <c r="D101" s="58">
        <v>8.0361992074420574E-3</v>
      </c>
      <c r="E101" s="59">
        <v>1.636191363484267E-2</v>
      </c>
      <c r="F101" s="60">
        <v>4.8831635176598467E-3</v>
      </c>
      <c r="G101" s="58">
        <v>1.5122056959842424E-2</v>
      </c>
      <c r="H101" s="59">
        <v>2.0290530585102703E-2</v>
      </c>
      <c r="I101" s="60">
        <v>5.7474800893892227E-3</v>
      </c>
      <c r="J101" s="58">
        <v>0.18189032450353615</v>
      </c>
      <c r="K101" s="59">
        <v>0.15495676481480986</v>
      </c>
      <c r="L101" s="60">
        <v>9.6455698436143877E-2</v>
      </c>
      <c r="M101" s="61">
        <v>0.59789864840641271</v>
      </c>
      <c r="N101" s="62">
        <v>0.41089922897523956</v>
      </c>
      <c r="O101" s="63">
        <v>0.27051949281681231</v>
      </c>
      <c r="P101" s="98">
        <v>2.4509457979621025</v>
      </c>
      <c r="Q101" s="99">
        <v>2.5602260758929418</v>
      </c>
      <c r="R101" s="100">
        <v>2.7583782413557096</v>
      </c>
      <c r="S101" s="58">
        <v>6.7573648342222736E-2</v>
      </c>
      <c r="T101" s="59">
        <v>6.3675812555236105E-2</v>
      </c>
      <c r="U101" s="60">
        <v>5.3326158225167106E-2</v>
      </c>
      <c r="V101" s="38">
        <v>3838742</v>
      </c>
      <c r="W101" s="39">
        <v>3533262</v>
      </c>
      <c r="X101" s="40">
        <v>1571525</v>
      </c>
      <c r="Y101" s="58">
        <v>3.2862367226830194</v>
      </c>
      <c r="Z101" s="59">
        <v>2.9912575262824692</v>
      </c>
      <c r="AA101" s="60">
        <v>2.7233690712629128</v>
      </c>
      <c r="AB101" s="58">
        <v>0.8678845286214325</v>
      </c>
      <c r="AC101" s="59">
        <v>0.88271652408992218</v>
      </c>
      <c r="AD101" s="60">
        <v>0.88614766776178699</v>
      </c>
      <c r="AE101" s="38">
        <v>1791245</v>
      </c>
      <c r="AF101" s="39">
        <v>3601018</v>
      </c>
      <c r="AG101" s="40">
        <v>855975.5</v>
      </c>
      <c r="AH101" s="38">
        <v>2530090</v>
      </c>
      <c r="AI101" s="39">
        <v>5069787.5</v>
      </c>
      <c r="AJ101" s="40">
        <v>1205944.5</v>
      </c>
      <c r="AK101" s="58">
        <v>0.71435424319529139</v>
      </c>
      <c r="AL101" s="59">
        <v>0.7071707532728666</v>
      </c>
      <c r="AM101" s="60">
        <v>0.72013840601175461</v>
      </c>
      <c r="AN101" s="58">
        <v>0.73133693991242843</v>
      </c>
      <c r="AO101" s="59">
        <v>0.72949725638531238</v>
      </c>
      <c r="AP101" s="60">
        <v>0.75202860602603594</v>
      </c>
      <c r="AQ101" s="58">
        <v>0.1285627334721286</v>
      </c>
      <c r="AR101" s="59">
        <v>0.12696141491622367</v>
      </c>
      <c r="AS101" s="60">
        <v>0.12579613660505404</v>
      </c>
      <c r="AT101" s="58">
        <v>6.6322308592043369E-2</v>
      </c>
      <c r="AU101" s="59">
        <v>6.8418135159912324E-2</v>
      </c>
      <c r="AV101" s="60">
        <v>6.7975078346452861E-2</v>
      </c>
      <c r="AW101" s="58">
        <v>6.7754562417316283E-2</v>
      </c>
      <c r="AX101" s="59">
        <v>6.4575326504363734E-2</v>
      </c>
      <c r="AY101" s="60">
        <v>6.7458546433355637E-2</v>
      </c>
      <c r="AZ101" s="58">
        <v>0.36982364029118087</v>
      </c>
      <c r="BA101" s="59">
        <v>0.36110423238522482</v>
      </c>
      <c r="BB101" s="60">
        <v>0.34998149766062048</v>
      </c>
      <c r="BC101" s="58">
        <v>0.8303282023460028</v>
      </c>
      <c r="BD101" s="59">
        <v>0.77620291804960018</v>
      </c>
      <c r="BE101" s="60">
        <v>0.82476036620023185</v>
      </c>
      <c r="BF101" s="38">
        <v>5068110.7641196009</v>
      </c>
      <c r="BG101" s="39">
        <v>5330075.1854963833</v>
      </c>
      <c r="BH101" s="40">
        <v>5223737.986797262</v>
      </c>
      <c r="BI101" s="58">
        <v>7.2822334998999524E-2</v>
      </c>
      <c r="BJ101" s="59">
        <v>7.0200678479577922E-2</v>
      </c>
      <c r="BK101" s="60">
        <v>6.5924095337171529E-2</v>
      </c>
      <c r="BL101" s="58">
        <v>9.5898785488787386E-2</v>
      </c>
      <c r="BM101" s="59">
        <v>8.8010509248046348E-2</v>
      </c>
      <c r="BN101" s="60">
        <v>8.0814460734595861E-2</v>
      </c>
      <c r="BO101" s="58">
        <v>1.1627336515189321E-3</v>
      </c>
      <c r="BP101" s="59">
        <v>1.208807472007343E-3</v>
      </c>
      <c r="BQ101" s="60">
        <v>9.1420825266342286E-4</v>
      </c>
      <c r="BR101" s="58">
        <v>0.98604749952458848</v>
      </c>
      <c r="BS101" s="59">
        <v>0.98499140161384202</v>
      </c>
      <c r="BT101" s="60">
        <v>0.99211508752524913</v>
      </c>
      <c r="BU101" s="38">
        <v>118965127</v>
      </c>
      <c r="BV101" s="39">
        <v>113235328.5</v>
      </c>
      <c r="BW101" s="40">
        <v>113527646.5</v>
      </c>
      <c r="BX101" s="58">
        <v>0.18829333318055766</v>
      </c>
      <c r="BY101" s="59">
        <v>0.15853821441321053</v>
      </c>
      <c r="BZ101" s="60">
        <v>9.8472298915691897E-2</v>
      </c>
      <c r="CA101" s="38">
        <v>93818585</v>
      </c>
      <c r="CB101" s="39">
        <v>100414537.5</v>
      </c>
      <c r="CC101" s="40">
        <v>110964551</v>
      </c>
      <c r="CD101" s="38">
        <v>80300535</v>
      </c>
      <c r="CE101" s="39">
        <v>87326889.5</v>
      </c>
      <c r="CF101" s="40">
        <v>73574322.5</v>
      </c>
      <c r="CG101" s="58">
        <v>2.3708487117939443</v>
      </c>
      <c r="CH101" s="59">
        <v>2.0943546100680912</v>
      </c>
      <c r="CI101" s="60">
        <v>2.2397836068338099</v>
      </c>
      <c r="CJ101" s="98">
        <v>2.6269957049478601</v>
      </c>
      <c r="CK101" s="99">
        <v>2.6811049383529912</v>
      </c>
      <c r="CL101" s="100">
        <v>2.853699801198549</v>
      </c>
      <c r="CM101" s="58">
        <v>0.93641959998368962</v>
      </c>
      <c r="CN101" s="59">
        <v>0.94765448205103242</v>
      </c>
      <c r="CO101" s="60">
        <v>0.92399326733280263</v>
      </c>
      <c r="CP101" s="58">
        <v>0.87649134023483921</v>
      </c>
      <c r="CQ101" s="59">
        <v>0.8606540833058558</v>
      </c>
      <c r="CR101" s="60">
        <v>0.86074782510196846</v>
      </c>
      <c r="CS101" s="58">
        <v>0.855187161661775</v>
      </c>
      <c r="CT101" s="59">
        <v>0.81929977412693522</v>
      </c>
      <c r="CU101" s="60">
        <v>0.82288152779528434</v>
      </c>
      <c r="CV101" s="38">
        <v>422307</v>
      </c>
      <c r="CW101" s="39">
        <v>301883</v>
      </c>
      <c r="CX101" s="40">
        <v>348584</v>
      </c>
      <c r="CY101" s="98">
        <v>1.3661875118830085</v>
      </c>
      <c r="CZ101" s="99">
        <v>1.4229107720843062</v>
      </c>
      <c r="DA101" s="100">
        <v>1.452697596573931</v>
      </c>
      <c r="DB101" s="98">
        <v>1.4712145863651727</v>
      </c>
      <c r="DC101" s="99">
        <v>1.9155536294707225</v>
      </c>
      <c r="DD101" s="100">
        <v>1.7906216366629533</v>
      </c>
      <c r="DE101" s="58">
        <v>0.76584986954610523</v>
      </c>
      <c r="DF101" s="59">
        <v>0.75741064956853155</v>
      </c>
      <c r="DG101" s="60">
        <v>0.75931843837892843</v>
      </c>
      <c r="DH101" s="58">
        <v>1.1624088603032013E-2</v>
      </c>
      <c r="DI101" s="59">
        <v>1.1146005182463843E-2</v>
      </c>
      <c r="DJ101" s="60">
        <v>4.3403075240887254E-3</v>
      </c>
    </row>
    <row r="102" spans="1:114" x14ac:dyDescent="0.4">
      <c r="A102" s="56" t="s">
        <v>36</v>
      </c>
      <c r="B102" s="194" t="s">
        <v>159</v>
      </c>
      <c r="C102" s="10" t="s">
        <v>175</v>
      </c>
      <c r="D102" s="65">
        <v>225</v>
      </c>
      <c r="E102" s="66">
        <v>228</v>
      </c>
      <c r="F102" s="67">
        <v>228</v>
      </c>
      <c r="G102" s="65">
        <v>225</v>
      </c>
      <c r="H102" s="66">
        <v>228</v>
      </c>
      <c r="I102" s="67">
        <v>228</v>
      </c>
      <c r="J102" s="65">
        <v>225</v>
      </c>
      <c r="K102" s="66">
        <v>228</v>
      </c>
      <c r="L102" s="67">
        <v>228</v>
      </c>
      <c r="M102" s="68">
        <v>225</v>
      </c>
      <c r="N102" s="69">
        <v>228</v>
      </c>
      <c r="O102" s="70">
        <v>228</v>
      </c>
      <c r="P102" s="65">
        <v>225</v>
      </c>
      <c r="Q102" s="66">
        <v>228</v>
      </c>
      <c r="R102" s="67">
        <v>228</v>
      </c>
      <c r="S102" s="65">
        <v>225</v>
      </c>
      <c r="T102" s="66">
        <v>228</v>
      </c>
      <c r="U102" s="67">
        <v>228</v>
      </c>
      <c r="V102" s="65">
        <v>225</v>
      </c>
      <c r="W102" s="66">
        <v>228</v>
      </c>
      <c r="X102" s="67">
        <v>228</v>
      </c>
      <c r="Y102" s="65">
        <v>225</v>
      </c>
      <c r="Z102" s="66">
        <v>228</v>
      </c>
      <c r="AA102" s="67">
        <v>228</v>
      </c>
      <c r="AB102" s="65">
        <v>225</v>
      </c>
      <c r="AC102" s="66">
        <v>228</v>
      </c>
      <c r="AD102" s="67">
        <v>228</v>
      </c>
      <c r="AE102" s="65">
        <v>225</v>
      </c>
      <c r="AF102" s="66">
        <v>228</v>
      </c>
      <c r="AG102" s="67">
        <v>228</v>
      </c>
      <c r="AH102" s="65">
        <v>225</v>
      </c>
      <c r="AI102" s="66">
        <v>228</v>
      </c>
      <c r="AJ102" s="67">
        <v>228</v>
      </c>
      <c r="AK102" s="65">
        <v>225</v>
      </c>
      <c r="AL102" s="66">
        <v>228</v>
      </c>
      <c r="AM102" s="67">
        <v>228</v>
      </c>
      <c r="AN102" s="65">
        <v>225</v>
      </c>
      <c r="AO102" s="66">
        <v>228</v>
      </c>
      <c r="AP102" s="67">
        <v>228</v>
      </c>
      <c r="AQ102" s="65">
        <v>225</v>
      </c>
      <c r="AR102" s="66">
        <v>228</v>
      </c>
      <c r="AS102" s="67">
        <v>228</v>
      </c>
      <c r="AT102" s="65">
        <v>225</v>
      </c>
      <c r="AU102" s="66">
        <v>228</v>
      </c>
      <c r="AV102" s="67">
        <v>228</v>
      </c>
      <c r="AW102" s="65">
        <v>225</v>
      </c>
      <c r="AX102" s="66">
        <v>228</v>
      </c>
      <c r="AY102" s="67">
        <v>228</v>
      </c>
      <c r="AZ102" s="65">
        <v>225</v>
      </c>
      <c r="BA102" s="66">
        <v>228</v>
      </c>
      <c r="BB102" s="67">
        <v>228</v>
      </c>
      <c r="BC102" s="65">
        <v>225</v>
      </c>
      <c r="BD102" s="66">
        <v>228</v>
      </c>
      <c r="BE102" s="67">
        <v>228</v>
      </c>
      <c r="BF102" s="65">
        <v>225</v>
      </c>
      <c r="BG102" s="66">
        <v>228</v>
      </c>
      <c r="BH102" s="67">
        <v>228</v>
      </c>
      <c r="BI102" s="65">
        <v>225</v>
      </c>
      <c r="BJ102" s="66">
        <v>228</v>
      </c>
      <c r="BK102" s="67">
        <v>228</v>
      </c>
      <c r="BL102" s="65">
        <v>225</v>
      </c>
      <c r="BM102" s="66">
        <v>228</v>
      </c>
      <c r="BN102" s="67">
        <v>228</v>
      </c>
      <c r="BO102" s="65">
        <v>225</v>
      </c>
      <c r="BP102" s="66">
        <v>228</v>
      </c>
      <c r="BQ102" s="67">
        <v>228</v>
      </c>
      <c r="BR102" s="65">
        <v>225</v>
      </c>
      <c r="BS102" s="66">
        <v>228</v>
      </c>
      <c r="BT102" s="67">
        <v>228</v>
      </c>
      <c r="BU102" s="65">
        <v>225</v>
      </c>
      <c r="BV102" s="66">
        <v>228</v>
      </c>
      <c r="BW102" s="67">
        <v>228</v>
      </c>
      <c r="BX102" s="65">
        <v>225</v>
      </c>
      <c r="BY102" s="66">
        <v>228</v>
      </c>
      <c r="BZ102" s="67">
        <v>228</v>
      </c>
      <c r="CA102" s="65">
        <v>225</v>
      </c>
      <c r="CB102" s="66">
        <v>228</v>
      </c>
      <c r="CC102" s="67">
        <v>228</v>
      </c>
      <c r="CD102" s="65">
        <v>225</v>
      </c>
      <c r="CE102" s="66">
        <v>228</v>
      </c>
      <c r="CF102" s="67">
        <v>228</v>
      </c>
      <c r="CG102" s="65">
        <v>225</v>
      </c>
      <c r="CH102" s="66">
        <v>228</v>
      </c>
      <c r="CI102" s="67">
        <v>228</v>
      </c>
      <c r="CJ102" s="65">
        <v>225</v>
      </c>
      <c r="CK102" s="66">
        <v>228</v>
      </c>
      <c r="CL102" s="67">
        <v>228</v>
      </c>
      <c r="CM102" s="65">
        <v>225</v>
      </c>
      <c r="CN102" s="66">
        <v>228</v>
      </c>
      <c r="CO102" s="67">
        <v>228</v>
      </c>
      <c r="CP102" s="65">
        <v>225</v>
      </c>
      <c r="CQ102" s="66">
        <v>228</v>
      </c>
      <c r="CR102" s="67">
        <v>228</v>
      </c>
      <c r="CS102" s="65">
        <v>225</v>
      </c>
      <c r="CT102" s="66">
        <v>228</v>
      </c>
      <c r="CU102" s="67">
        <v>228</v>
      </c>
      <c r="CV102" s="65">
        <v>225</v>
      </c>
      <c r="CW102" s="66">
        <v>228</v>
      </c>
      <c r="CX102" s="67">
        <v>228</v>
      </c>
      <c r="CY102" s="65">
        <v>225</v>
      </c>
      <c r="CZ102" s="66">
        <v>228</v>
      </c>
      <c r="DA102" s="67">
        <v>228</v>
      </c>
      <c r="DB102" s="65">
        <v>225</v>
      </c>
      <c r="DC102" s="66">
        <v>228</v>
      </c>
      <c r="DD102" s="67">
        <v>228</v>
      </c>
      <c r="DE102" s="65">
        <v>225</v>
      </c>
      <c r="DF102" s="66">
        <v>228</v>
      </c>
      <c r="DG102" s="67">
        <v>228</v>
      </c>
      <c r="DH102" s="65">
        <v>225</v>
      </c>
      <c r="DI102" s="66">
        <v>228</v>
      </c>
      <c r="DJ102" s="67">
        <v>228</v>
      </c>
    </row>
    <row r="103" spans="1:114" x14ac:dyDescent="0.4">
      <c r="A103" s="56"/>
      <c r="B103" s="198"/>
      <c r="C103" s="7" t="s">
        <v>86</v>
      </c>
      <c r="D103" s="32">
        <v>2.6027759005013508E-2</v>
      </c>
      <c r="E103" s="33">
        <v>2.2103942181877095E-2</v>
      </c>
      <c r="F103" s="34">
        <v>1.8020361414265607E-2</v>
      </c>
      <c r="G103" s="32">
        <v>3.1482464809683239E-2</v>
      </c>
      <c r="H103" s="33">
        <v>2.627682709487662E-2</v>
      </c>
      <c r="I103" s="34">
        <v>2.2245912763995748E-2</v>
      </c>
      <c r="J103" s="32">
        <v>0.57812498776035137</v>
      </c>
      <c r="K103" s="33">
        <v>0.41663573691777717</v>
      </c>
      <c r="L103" s="34">
        <v>0.54447585984447455</v>
      </c>
      <c r="M103" s="111">
        <v>3.5997404687297148</v>
      </c>
      <c r="N103" s="112">
        <v>3.878187110798883</v>
      </c>
      <c r="O103" s="113">
        <v>3.8655666281347698</v>
      </c>
      <c r="P103" s="98">
        <v>3.2095824398095698</v>
      </c>
      <c r="Q103" s="99">
        <v>3.2029974314913461</v>
      </c>
      <c r="R103" s="100">
        <v>3.1473256643978869</v>
      </c>
      <c r="S103" s="32">
        <v>8.0681320215285332E-2</v>
      </c>
      <c r="T103" s="33">
        <v>7.2958769374157892E-2</v>
      </c>
      <c r="U103" s="34">
        <v>6.9212627816874761E-2</v>
      </c>
      <c r="V103" s="35">
        <v>13851627.364444444</v>
      </c>
      <c r="W103" s="36">
        <v>10189336.885964911</v>
      </c>
      <c r="X103" s="37">
        <v>8750229.916666666</v>
      </c>
      <c r="Y103" s="32">
        <v>3.4498572296490453</v>
      </c>
      <c r="Z103" s="33">
        <v>3.1383721170748293</v>
      </c>
      <c r="AA103" s="34">
        <v>3.120552176008053</v>
      </c>
      <c r="AB103" s="32">
        <v>0.8679318776760957</v>
      </c>
      <c r="AC103" s="33">
        <v>0.86727640501999503</v>
      </c>
      <c r="AD103" s="34">
        <v>0.87094660643808097</v>
      </c>
      <c r="AE103" s="35">
        <v>10194438.973333333</v>
      </c>
      <c r="AF103" s="36">
        <v>8798559.7412280701</v>
      </c>
      <c r="AG103" s="37">
        <v>7219568.4649122804</v>
      </c>
      <c r="AH103" s="35">
        <v>12330914.32</v>
      </c>
      <c r="AI103" s="36">
        <v>10459592.73245614</v>
      </c>
      <c r="AJ103" s="37">
        <v>8912467.7675438598</v>
      </c>
      <c r="AK103" s="32">
        <v>0.6912562154931492</v>
      </c>
      <c r="AL103" s="33">
        <v>0.70076097195475984</v>
      </c>
      <c r="AM103" s="34">
        <v>0.70400939737305934</v>
      </c>
      <c r="AN103" s="32">
        <v>0.71380672371548159</v>
      </c>
      <c r="AO103" s="33">
        <v>0.7224670899309088</v>
      </c>
      <c r="AP103" s="34">
        <v>0.72610182451963978</v>
      </c>
      <c r="AQ103" s="32">
        <v>0.1408819472346991</v>
      </c>
      <c r="AR103" s="33">
        <v>0.13988616924828193</v>
      </c>
      <c r="AS103" s="34">
        <v>0.1390001346784614</v>
      </c>
      <c r="AT103" s="32">
        <v>7.5107400706801733E-2</v>
      </c>
      <c r="AU103" s="33">
        <v>7.2172779642799639E-2</v>
      </c>
      <c r="AV103" s="34">
        <v>7.2774866211147884E-2</v>
      </c>
      <c r="AW103" s="32">
        <v>8.3842798832014315E-2</v>
      </c>
      <c r="AX103" s="33">
        <v>8.2585314102994301E-2</v>
      </c>
      <c r="AY103" s="34">
        <v>8.402085901760771E-2</v>
      </c>
      <c r="AZ103" s="32">
        <v>0.47433285258520858</v>
      </c>
      <c r="BA103" s="33">
        <v>0.46287208025330134</v>
      </c>
      <c r="BB103" s="34">
        <v>0.45401612462080498</v>
      </c>
      <c r="BC103" s="32">
        <v>0.64070702565472526</v>
      </c>
      <c r="BD103" s="33">
        <v>0.63405298914376385</v>
      </c>
      <c r="BE103" s="34">
        <v>0.64974711196041668</v>
      </c>
      <c r="BF103" s="35">
        <v>5234724.2561263312</v>
      </c>
      <c r="BG103" s="36">
        <v>5261104.7566195941</v>
      </c>
      <c r="BH103" s="37">
        <v>5321090.921006293</v>
      </c>
      <c r="BI103" s="32">
        <v>0.12522421006990408</v>
      </c>
      <c r="BJ103" s="33">
        <v>0.12348896131480158</v>
      </c>
      <c r="BK103" s="34">
        <v>0.11965425680027872</v>
      </c>
      <c r="BL103" s="32">
        <v>0.29383742802571317</v>
      </c>
      <c r="BM103" s="33">
        <v>0.28594341081881514</v>
      </c>
      <c r="BN103" s="34">
        <v>0.27062702232172631</v>
      </c>
      <c r="BO103" s="32">
        <v>3.6457944421550621E-3</v>
      </c>
      <c r="BP103" s="33">
        <v>3.2386992933876361E-3</v>
      </c>
      <c r="BQ103" s="34">
        <v>3.0509474936721687E-3</v>
      </c>
      <c r="BR103" s="32">
        <v>0.97318500524029095</v>
      </c>
      <c r="BS103" s="33">
        <v>0.97590915897173192</v>
      </c>
      <c r="BT103" s="34">
        <v>0.9749305459472013</v>
      </c>
      <c r="BU103" s="35">
        <v>263644904.82666665</v>
      </c>
      <c r="BV103" s="36">
        <v>265091687.11842105</v>
      </c>
      <c r="BW103" s="37">
        <v>266390983.38157895</v>
      </c>
      <c r="BX103" s="32">
        <v>0.65465065101604392</v>
      </c>
      <c r="BY103" s="33">
        <v>0.48109420511349926</v>
      </c>
      <c r="BZ103" s="34">
        <v>0.60468743199598196</v>
      </c>
      <c r="CA103" s="35">
        <v>238035411.19999999</v>
      </c>
      <c r="CB103" s="36">
        <v>240233382.52631578</v>
      </c>
      <c r="CC103" s="37">
        <v>239623516.7631579</v>
      </c>
      <c r="CD103" s="38">
        <v>233231334.78666666</v>
      </c>
      <c r="CE103" s="39">
        <v>238116812.10526314</v>
      </c>
      <c r="CF103" s="40">
        <v>235781406.04824561</v>
      </c>
      <c r="CG103" s="32">
        <v>2.22419030643771</v>
      </c>
      <c r="CH103" s="33">
        <v>1.9724712851751793</v>
      </c>
      <c r="CI103" s="34">
        <v>2.0214098660399622</v>
      </c>
      <c r="CJ103" s="98">
        <v>3.450797884823519</v>
      </c>
      <c r="CK103" s="99">
        <v>3.4188788036129334</v>
      </c>
      <c r="CL103" s="100">
        <v>3.3428627300621816</v>
      </c>
      <c r="CM103" s="32">
        <v>0.9854416403289622</v>
      </c>
      <c r="CN103" s="33">
        <v>0.9856118727194908</v>
      </c>
      <c r="CO103" s="34">
        <v>0.9829000899653515</v>
      </c>
      <c r="CP103" s="32">
        <v>0.83536339580352581</v>
      </c>
      <c r="CQ103" s="33">
        <v>0.82851323496470819</v>
      </c>
      <c r="CR103" s="34">
        <v>0.83526587899036642</v>
      </c>
      <c r="CS103" s="32">
        <v>0.76122594684341427</v>
      </c>
      <c r="CT103" s="33">
        <v>0.75371208049185534</v>
      </c>
      <c r="CU103" s="34">
        <v>0.76387769229172742</v>
      </c>
      <c r="CV103" s="35">
        <v>2136475.3466666667</v>
      </c>
      <c r="CW103" s="36">
        <v>1661032.9912280701</v>
      </c>
      <c r="CX103" s="37">
        <v>1692899.3026315789</v>
      </c>
      <c r="CY103" s="98">
        <v>1.2990263873577519</v>
      </c>
      <c r="CZ103" s="99">
        <v>1.2793946715620419</v>
      </c>
      <c r="DA103" s="100">
        <v>1.2537187310746014</v>
      </c>
      <c r="DB103" s="98">
        <v>2.0752599670092997</v>
      </c>
      <c r="DC103" s="99">
        <v>2.5977132241660077</v>
      </c>
      <c r="DD103" s="100">
        <v>2.4225752630162263</v>
      </c>
      <c r="DE103" s="32">
        <v>0.73996062747537628</v>
      </c>
      <c r="DF103" s="33">
        <v>0.74357615130108023</v>
      </c>
      <c r="DG103" s="34">
        <v>0.74234294227704045</v>
      </c>
      <c r="DH103" s="32">
        <v>1.3416829889013146E-2</v>
      </c>
      <c r="DI103" s="33">
        <v>1.1348042870800903E-2</v>
      </c>
      <c r="DJ103" s="34">
        <v>9.8357441758174739E-3</v>
      </c>
    </row>
    <row r="104" spans="1:114" x14ac:dyDescent="0.4">
      <c r="A104" s="56" t="s">
        <v>36</v>
      </c>
      <c r="B104" s="199"/>
      <c r="C104" s="9" t="s">
        <v>87</v>
      </c>
      <c r="D104" s="58">
        <v>3.1766353848604753E-2</v>
      </c>
      <c r="E104" s="59">
        <v>3.1002931172201528E-2</v>
      </c>
      <c r="F104" s="60">
        <v>2.5620119319433449E-2</v>
      </c>
      <c r="G104" s="58">
        <v>3.3501379652173972E-2</v>
      </c>
      <c r="H104" s="59">
        <v>3.4682097010055167E-2</v>
      </c>
      <c r="I104" s="60">
        <v>2.7313725710983061E-2</v>
      </c>
      <c r="J104" s="58">
        <v>8.6333995175196951E-2</v>
      </c>
      <c r="K104" s="59">
        <v>8.6140183191467296E-2</v>
      </c>
      <c r="L104" s="60">
        <v>0.12349174819317635</v>
      </c>
      <c r="M104" s="61">
        <v>0.8591825869198727</v>
      </c>
      <c r="N104" s="62">
        <v>0.93239593649760655</v>
      </c>
      <c r="O104" s="63">
        <v>1.0621749823605193</v>
      </c>
      <c r="P104" s="98">
        <v>2.4474086332613245</v>
      </c>
      <c r="Q104" s="99">
        <v>2.6497542577221003</v>
      </c>
      <c r="R104" s="100">
        <v>2.6871379683750853</v>
      </c>
      <c r="S104" s="58">
        <v>8.0244406829956053E-2</v>
      </c>
      <c r="T104" s="59">
        <v>7.0221735196141916E-2</v>
      </c>
      <c r="U104" s="60">
        <v>6.3583367507639418E-2</v>
      </c>
      <c r="V104" s="38">
        <v>5739072</v>
      </c>
      <c r="W104" s="39">
        <v>6706123.5</v>
      </c>
      <c r="X104" s="40">
        <v>5287488.5</v>
      </c>
      <c r="Y104" s="58">
        <v>3.4891833397101903</v>
      </c>
      <c r="Z104" s="59">
        <v>3.1481290958968602</v>
      </c>
      <c r="AA104" s="60">
        <v>3.2563009927994964</v>
      </c>
      <c r="AB104" s="58">
        <v>0.87859547200353827</v>
      </c>
      <c r="AC104" s="59">
        <v>0.88113398933182618</v>
      </c>
      <c r="AD104" s="60">
        <v>0.87392547369437956</v>
      </c>
      <c r="AE104" s="38">
        <v>5451239</v>
      </c>
      <c r="AF104" s="39">
        <v>5853780.5</v>
      </c>
      <c r="AG104" s="40">
        <v>4525739.5</v>
      </c>
      <c r="AH104" s="38">
        <v>5985048</v>
      </c>
      <c r="AI104" s="39">
        <v>6239583</v>
      </c>
      <c r="AJ104" s="40">
        <v>5357507</v>
      </c>
      <c r="AK104" s="58">
        <v>0.71648026249526586</v>
      </c>
      <c r="AL104" s="59">
        <v>0.72639882005333867</v>
      </c>
      <c r="AM104" s="60">
        <v>0.72779123555478598</v>
      </c>
      <c r="AN104" s="58">
        <v>0.73365043207943625</v>
      </c>
      <c r="AO104" s="59">
        <v>0.74450418552325637</v>
      </c>
      <c r="AP104" s="60">
        <v>0.74820578971609986</v>
      </c>
      <c r="AQ104" s="58">
        <v>0.12829914581804305</v>
      </c>
      <c r="AR104" s="59">
        <v>0.12512381563887148</v>
      </c>
      <c r="AS104" s="60">
        <v>0.12181300207509059</v>
      </c>
      <c r="AT104" s="58">
        <v>6.5474987977845969E-2</v>
      </c>
      <c r="AU104" s="59">
        <v>6.3687036526551249E-2</v>
      </c>
      <c r="AV104" s="60">
        <v>6.3566578089718745E-2</v>
      </c>
      <c r="AW104" s="58">
        <v>6.9233731059816714E-2</v>
      </c>
      <c r="AX104" s="59">
        <v>6.8945788029018684E-2</v>
      </c>
      <c r="AY104" s="60">
        <v>6.9152902819261189E-2</v>
      </c>
      <c r="AZ104" s="58">
        <v>0.47116516198923869</v>
      </c>
      <c r="BA104" s="59">
        <v>0.46444577221663463</v>
      </c>
      <c r="BB104" s="60">
        <v>0.45779130156906472</v>
      </c>
      <c r="BC104" s="58">
        <v>0.82595752089100027</v>
      </c>
      <c r="BD104" s="59">
        <v>0.79179139926992792</v>
      </c>
      <c r="BE104" s="60">
        <v>0.80331849705217451</v>
      </c>
      <c r="BF104" s="38">
        <v>5202287.1320662769</v>
      </c>
      <c r="BG104" s="39">
        <v>5230759.5151634114</v>
      </c>
      <c r="BH104" s="40">
        <v>5305962.183744465</v>
      </c>
      <c r="BI104" s="58">
        <v>4.4147143719882397E-2</v>
      </c>
      <c r="BJ104" s="59">
        <v>5.0096177841774781E-2</v>
      </c>
      <c r="BK104" s="60">
        <v>3.9113394651231689E-2</v>
      </c>
      <c r="BL104" s="58">
        <v>7.5162099545053901E-2</v>
      </c>
      <c r="BM104" s="59">
        <v>9.8295202686583732E-2</v>
      </c>
      <c r="BN104" s="60">
        <v>8.7995914921574062E-2</v>
      </c>
      <c r="BO104" s="58">
        <v>9.2631431160127898E-4</v>
      </c>
      <c r="BP104" s="59">
        <v>7.525214557642212E-4</v>
      </c>
      <c r="BQ104" s="60">
        <v>6.726219667736249E-4</v>
      </c>
      <c r="BR104" s="58">
        <v>0.9819977982681467</v>
      </c>
      <c r="BS104" s="59">
        <v>0.98632592078114034</v>
      </c>
      <c r="BT104" s="60">
        <v>0.98679423824224977</v>
      </c>
      <c r="BU104" s="38">
        <v>81458424</v>
      </c>
      <c r="BV104" s="39">
        <v>78667825</v>
      </c>
      <c r="BW104" s="40">
        <v>88255359</v>
      </c>
      <c r="BX104" s="58">
        <v>0.14321641292998166</v>
      </c>
      <c r="BY104" s="59">
        <v>0.1441273645403901</v>
      </c>
      <c r="BZ104" s="60">
        <v>0.18156113438916527</v>
      </c>
      <c r="CA104" s="38">
        <v>105146699</v>
      </c>
      <c r="CB104" s="39">
        <v>108540301.5</v>
      </c>
      <c r="CC104" s="40">
        <v>108537319</v>
      </c>
      <c r="CD104" s="38">
        <v>107615335</v>
      </c>
      <c r="CE104" s="39">
        <v>104381164.5</v>
      </c>
      <c r="CF104" s="40">
        <v>100547301.5</v>
      </c>
      <c r="CG104" s="58">
        <v>2.4495837804704159</v>
      </c>
      <c r="CH104" s="59">
        <v>2.3345468960588791</v>
      </c>
      <c r="CI104" s="60">
        <v>2.2496641395008767</v>
      </c>
      <c r="CJ104" s="98">
        <v>2.6364010216285898</v>
      </c>
      <c r="CK104" s="99">
        <v>2.8044631956199959</v>
      </c>
      <c r="CL104" s="100">
        <v>2.8359832933673723</v>
      </c>
      <c r="CM104" s="58">
        <v>0.92156359755335115</v>
      </c>
      <c r="CN104" s="59">
        <v>0.9186387064680952</v>
      </c>
      <c r="CO104" s="60">
        <v>0.9179398253074853</v>
      </c>
      <c r="CP104" s="58">
        <v>0.90719661947583352</v>
      </c>
      <c r="CQ104" s="59">
        <v>0.89723670046520931</v>
      </c>
      <c r="CR104" s="60">
        <v>0.90067979429201894</v>
      </c>
      <c r="CS104" s="58">
        <v>0.86118016805377473</v>
      </c>
      <c r="CT104" s="59">
        <v>0.83790159557601296</v>
      </c>
      <c r="CU104" s="60">
        <v>0.85149075840462363</v>
      </c>
      <c r="CV104" s="38">
        <v>467802</v>
      </c>
      <c r="CW104" s="39">
        <v>479166.5</v>
      </c>
      <c r="CX104" s="40">
        <v>492371</v>
      </c>
      <c r="CY104" s="98">
        <v>1.1209329088592737</v>
      </c>
      <c r="CZ104" s="99">
        <v>0.96794795763523189</v>
      </c>
      <c r="DA104" s="100">
        <v>1.02519249232195</v>
      </c>
      <c r="DB104" s="98">
        <v>1.3786158005188607</v>
      </c>
      <c r="DC104" s="99">
        <v>1.7677999080234681</v>
      </c>
      <c r="DD104" s="100">
        <v>1.7552084971972057</v>
      </c>
      <c r="DE104" s="58">
        <v>0.76824846644106948</v>
      </c>
      <c r="DF104" s="59">
        <v>0.77126892885925369</v>
      </c>
      <c r="DG104" s="60">
        <v>0.77387728480610163</v>
      </c>
      <c r="DH104" s="58">
        <v>1.7015681142087416E-2</v>
      </c>
      <c r="DI104" s="59">
        <v>1.6384270497130773E-2</v>
      </c>
      <c r="DJ104" s="60">
        <v>1.354101299852396E-2</v>
      </c>
    </row>
    <row r="105" spans="1:114" x14ac:dyDescent="0.4">
      <c r="A105" s="56" t="s">
        <v>37</v>
      </c>
      <c r="B105" s="194" t="s">
        <v>160</v>
      </c>
      <c r="C105" s="10" t="s">
        <v>175</v>
      </c>
      <c r="D105" s="65">
        <v>313</v>
      </c>
      <c r="E105" s="66">
        <v>317</v>
      </c>
      <c r="F105" s="67">
        <v>312</v>
      </c>
      <c r="G105" s="65">
        <v>313</v>
      </c>
      <c r="H105" s="66">
        <v>317</v>
      </c>
      <c r="I105" s="67">
        <v>312</v>
      </c>
      <c r="J105" s="65">
        <v>313</v>
      </c>
      <c r="K105" s="66">
        <v>317</v>
      </c>
      <c r="L105" s="67">
        <v>312</v>
      </c>
      <c r="M105" s="68">
        <v>313</v>
      </c>
      <c r="N105" s="69">
        <v>317</v>
      </c>
      <c r="O105" s="70">
        <v>312</v>
      </c>
      <c r="P105" s="65">
        <v>313</v>
      </c>
      <c r="Q105" s="66">
        <v>317</v>
      </c>
      <c r="R105" s="67">
        <v>312</v>
      </c>
      <c r="S105" s="65">
        <v>313</v>
      </c>
      <c r="T105" s="66">
        <v>317</v>
      </c>
      <c r="U105" s="67">
        <v>312</v>
      </c>
      <c r="V105" s="65">
        <v>313</v>
      </c>
      <c r="W105" s="66">
        <v>317</v>
      </c>
      <c r="X105" s="67">
        <v>312</v>
      </c>
      <c r="Y105" s="65">
        <v>313</v>
      </c>
      <c r="Z105" s="66">
        <v>317</v>
      </c>
      <c r="AA105" s="67">
        <v>312</v>
      </c>
      <c r="AB105" s="65">
        <v>313</v>
      </c>
      <c r="AC105" s="66">
        <v>317</v>
      </c>
      <c r="AD105" s="67">
        <v>312</v>
      </c>
      <c r="AE105" s="65">
        <v>313</v>
      </c>
      <c r="AF105" s="66">
        <v>317</v>
      </c>
      <c r="AG105" s="67">
        <v>312</v>
      </c>
      <c r="AH105" s="65">
        <v>313</v>
      </c>
      <c r="AI105" s="66">
        <v>317</v>
      </c>
      <c r="AJ105" s="67">
        <v>312</v>
      </c>
      <c r="AK105" s="65">
        <v>313</v>
      </c>
      <c r="AL105" s="66">
        <v>317</v>
      </c>
      <c r="AM105" s="67">
        <v>312</v>
      </c>
      <c r="AN105" s="65">
        <v>313</v>
      </c>
      <c r="AO105" s="66">
        <v>317</v>
      </c>
      <c r="AP105" s="67">
        <v>312</v>
      </c>
      <c r="AQ105" s="65">
        <v>313</v>
      </c>
      <c r="AR105" s="66">
        <v>317</v>
      </c>
      <c r="AS105" s="67">
        <v>312</v>
      </c>
      <c r="AT105" s="65">
        <v>313</v>
      </c>
      <c r="AU105" s="66">
        <v>317</v>
      </c>
      <c r="AV105" s="67">
        <v>312</v>
      </c>
      <c r="AW105" s="65">
        <v>313</v>
      </c>
      <c r="AX105" s="66">
        <v>317</v>
      </c>
      <c r="AY105" s="67">
        <v>312</v>
      </c>
      <c r="AZ105" s="65">
        <v>313</v>
      </c>
      <c r="BA105" s="66">
        <v>317</v>
      </c>
      <c r="BB105" s="67">
        <v>312</v>
      </c>
      <c r="BC105" s="65">
        <v>313</v>
      </c>
      <c r="BD105" s="66">
        <v>317</v>
      </c>
      <c r="BE105" s="67">
        <v>312</v>
      </c>
      <c r="BF105" s="65">
        <v>313</v>
      </c>
      <c r="BG105" s="66">
        <v>317</v>
      </c>
      <c r="BH105" s="67">
        <v>312</v>
      </c>
      <c r="BI105" s="65">
        <v>313</v>
      </c>
      <c r="BJ105" s="66">
        <v>317</v>
      </c>
      <c r="BK105" s="67">
        <v>312</v>
      </c>
      <c r="BL105" s="65">
        <v>313</v>
      </c>
      <c r="BM105" s="66">
        <v>317</v>
      </c>
      <c r="BN105" s="67">
        <v>312</v>
      </c>
      <c r="BO105" s="65">
        <v>313</v>
      </c>
      <c r="BP105" s="66">
        <v>317</v>
      </c>
      <c r="BQ105" s="67">
        <v>312</v>
      </c>
      <c r="BR105" s="65">
        <v>313</v>
      </c>
      <c r="BS105" s="66">
        <v>317</v>
      </c>
      <c r="BT105" s="67">
        <v>312</v>
      </c>
      <c r="BU105" s="65">
        <v>313</v>
      </c>
      <c r="BV105" s="66">
        <v>317</v>
      </c>
      <c r="BW105" s="67">
        <v>312</v>
      </c>
      <c r="BX105" s="65">
        <v>313</v>
      </c>
      <c r="BY105" s="66">
        <v>317</v>
      </c>
      <c r="BZ105" s="67">
        <v>312</v>
      </c>
      <c r="CA105" s="65">
        <v>313</v>
      </c>
      <c r="CB105" s="66">
        <v>317</v>
      </c>
      <c r="CC105" s="67">
        <v>312</v>
      </c>
      <c r="CD105" s="65">
        <v>313</v>
      </c>
      <c r="CE105" s="66">
        <v>317</v>
      </c>
      <c r="CF105" s="67">
        <v>312</v>
      </c>
      <c r="CG105" s="65">
        <v>313</v>
      </c>
      <c r="CH105" s="66">
        <v>317</v>
      </c>
      <c r="CI105" s="67">
        <v>312</v>
      </c>
      <c r="CJ105" s="65">
        <v>313</v>
      </c>
      <c r="CK105" s="66">
        <v>317</v>
      </c>
      <c r="CL105" s="67">
        <v>312</v>
      </c>
      <c r="CM105" s="65">
        <v>313</v>
      </c>
      <c r="CN105" s="66">
        <v>317</v>
      </c>
      <c r="CO105" s="67">
        <v>312</v>
      </c>
      <c r="CP105" s="65">
        <v>313</v>
      </c>
      <c r="CQ105" s="66">
        <v>317</v>
      </c>
      <c r="CR105" s="67">
        <v>312</v>
      </c>
      <c r="CS105" s="65">
        <v>313</v>
      </c>
      <c r="CT105" s="66">
        <v>317</v>
      </c>
      <c r="CU105" s="67">
        <v>312</v>
      </c>
      <c r="CV105" s="65">
        <v>313</v>
      </c>
      <c r="CW105" s="66">
        <v>317</v>
      </c>
      <c r="CX105" s="67">
        <v>312</v>
      </c>
      <c r="CY105" s="65">
        <v>313</v>
      </c>
      <c r="CZ105" s="66">
        <v>317</v>
      </c>
      <c r="DA105" s="67">
        <v>312</v>
      </c>
      <c r="DB105" s="65">
        <v>313</v>
      </c>
      <c r="DC105" s="66">
        <v>317</v>
      </c>
      <c r="DD105" s="67">
        <v>312</v>
      </c>
      <c r="DE105" s="65">
        <v>313</v>
      </c>
      <c r="DF105" s="66">
        <v>317</v>
      </c>
      <c r="DG105" s="67">
        <v>312</v>
      </c>
      <c r="DH105" s="65">
        <v>313</v>
      </c>
      <c r="DI105" s="66">
        <v>317</v>
      </c>
      <c r="DJ105" s="67">
        <v>312</v>
      </c>
    </row>
    <row r="106" spans="1:114" x14ac:dyDescent="0.4">
      <c r="A106" s="56"/>
      <c r="B106" s="198"/>
      <c r="C106" s="7" t="s">
        <v>86</v>
      </c>
      <c r="D106" s="32">
        <v>3.3613440129121472E-2</v>
      </c>
      <c r="E106" s="33">
        <v>3.1881292240029592E-2</v>
      </c>
      <c r="F106" s="34">
        <v>3.3959397073502241E-2</v>
      </c>
      <c r="G106" s="32">
        <v>3.607399438691291E-2</v>
      </c>
      <c r="H106" s="33">
        <v>3.2206967077779321E-2</v>
      </c>
      <c r="I106" s="34">
        <v>3.7192099656355608E-2</v>
      </c>
      <c r="J106" s="32">
        <v>0.65621166873377945</v>
      </c>
      <c r="K106" s="33">
        <v>0.61206734062450574</v>
      </c>
      <c r="L106" s="34">
        <v>0.55752188881184372</v>
      </c>
      <c r="M106" s="111">
        <v>5.0129350809638789</v>
      </c>
      <c r="N106" s="112">
        <v>4.9367755873095849</v>
      </c>
      <c r="O106" s="113">
        <v>4.9884849108753357</v>
      </c>
      <c r="P106" s="98">
        <v>4.0343037154600401</v>
      </c>
      <c r="Q106" s="99">
        <v>3.9586756546923692</v>
      </c>
      <c r="R106" s="100">
        <v>4.0335064535072975</v>
      </c>
      <c r="S106" s="32">
        <v>9.0010650800150152E-2</v>
      </c>
      <c r="T106" s="33">
        <v>8.8405921289390538E-2</v>
      </c>
      <c r="U106" s="34">
        <v>9.1210761010384833E-2</v>
      </c>
      <c r="V106" s="35">
        <v>16771009.654952077</v>
      </c>
      <c r="W106" s="36">
        <v>17762894.277602524</v>
      </c>
      <c r="X106" s="37">
        <v>19873656.060897436</v>
      </c>
      <c r="Y106" s="32">
        <v>3.6238775866739306</v>
      </c>
      <c r="Z106" s="33">
        <v>3.1951333646693341</v>
      </c>
      <c r="AA106" s="34">
        <v>3.1990330993454661</v>
      </c>
      <c r="AB106" s="32">
        <v>0.83796559674098781</v>
      </c>
      <c r="AC106" s="33">
        <v>0.84173185056322608</v>
      </c>
      <c r="AD106" s="34">
        <v>0.83897222967308094</v>
      </c>
      <c r="AE106" s="35">
        <v>17481134.766773164</v>
      </c>
      <c r="AF106" s="36">
        <v>17161944.328075711</v>
      </c>
      <c r="AG106" s="37">
        <v>19258043.307692308</v>
      </c>
      <c r="AH106" s="35">
        <v>18760780.063897762</v>
      </c>
      <c r="AI106" s="36">
        <v>17337257.593059938</v>
      </c>
      <c r="AJ106" s="37">
        <v>21091277.455128204</v>
      </c>
      <c r="AK106" s="32">
        <v>0.67430850428745037</v>
      </c>
      <c r="AL106" s="33">
        <v>0.67337326088068361</v>
      </c>
      <c r="AM106" s="34">
        <v>0.67381410339908954</v>
      </c>
      <c r="AN106" s="32">
        <v>0.71295404028925291</v>
      </c>
      <c r="AO106" s="33">
        <v>0.71231856721567355</v>
      </c>
      <c r="AP106" s="34">
        <v>0.71277295078041358</v>
      </c>
      <c r="AQ106" s="32">
        <v>0.13956135867662675</v>
      </c>
      <c r="AR106" s="33">
        <v>0.14089566335108478</v>
      </c>
      <c r="AS106" s="34">
        <v>0.13932809830842588</v>
      </c>
      <c r="AT106" s="32">
        <v>9.4237508516766197E-2</v>
      </c>
      <c r="AU106" s="33">
        <v>9.4666358223865849E-2</v>
      </c>
      <c r="AV106" s="34">
        <v>9.4144098645601887E-2</v>
      </c>
      <c r="AW106" s="32">
        <v>7.2126145547438403E-2</v>
      </c>
      <c r="AX106" s="33">
        <v>7.0738166633218122E-2</v>
      </c>
      <c r="AY106" s="34">
        <v>7.0703781048705616E-2</v>
      </c>
      <c r="AZ106" s="32">
        <v>0.34874062387944216</v>
      </c>
      <c r="BA106" s="33">
        <v>0.3440603658635365</v>
      </c>
      <c r="BB106" s="34">
        <v>0.3305928877673</v>
      </c>
      <c r="BC106" s="32">
        <v>0.66094306380531143</v>
      </c>
      <c r="BD106" s="33">
        <v>0.66787606454650117</v>
      </c>
      <c r="BE106" s="34">
        <v>0.66641338564851205</v>
      </c>
      <c r="BF106" s="35">
        <v>5787937.4606852764</v>
      </c>
      <c r="BG106" s="36">
        <v>6081255.3226186391</v>
      </c>
      <c r="BH106" s="37">
        <v>6014058.6138364123</v>
      </c>
      <c r="BI106" s="32">
        <v>0.19633391005557033</v>
      </c>
      <c r="BJ106" s="33">
        <v>0.19266913770699121</v>
      </c>
      <c r="BK106" s="34">
        <v>0.20151229156991957</v>
      </c>
      <c r="BL106" s="32">
        <v>0.45607164571802189</v>
      </c>
      <c r="BM106" s="33">
        <v>0.44093901177900163</v>
      </c>
      <c r="BN106" s="34">
        <v>0.46104248879463516</v>
      </c>
      <c r="BO106" s="32">
        <v>5.3955170885003328E-3</v>
      </c>
      <c r="BP106" s="33">
        <v>4.8856055555419817E-3</v>
      </c>
      <c r="BQ106" s="34">
        <v>4.7483449534441871E-3</v>
      </c>
      <c r="BR106" s="32">
        <v>0.97207811214369977</v>
      </c>
      <c r="BS106" s="33">
        <v>0.97057814059659075</v>
      </c>
      <c r="BT106" s="34">
        <v>0.97148424187439397</v>
      </c>
      <c r="BU106" s="35">
        <v>355956787.9776358</v>
      </c>
      <c r="BV106" s="36">
        <v>365101597.53312302</v>
      </c>
      <c r="BW106" s="37">
        <v>391868112.28525639</v>
      </c>
      <c r="BX106" s="32">
        <v>0.66518053842198588</v>
      </c>
      <c r="BY106" s="33">
        <v>0.61892698679147673</v>
      </c>
      <c r="BZ106" s="34">
        <v>0.56925795272062241</v>
      </c>
      <c r="CA106" s="35">
        <v>284544772.00319487</v>
      </c>
      <c r="CB106" s="36">
        <v>292688012.2712934</v>
      </c>
      <c r="CC106" s="37">
        <v>304000022.86858976</v>
      </c>
      <c r="CD106" s="38">
        <v>278113151.2651757</v>
      </c>
      <c r="CE106" s="39">
        <v>284984492.39747632</v>
      </c>
      <c r="CF106" s="40">
        <v>290737874.26282054</v>
      </c>
      <c r="CG106" s="32">
        <v>2.4758645808480888</v>
      </c>
      <c r="CH106" s="33">
        <v>2.1409972945470801</v>
      </c>
      <c r="CI106" s="34">
        <v>2.1526147329999499</v>
      </c>
      <c r="CJ106" s="98">
        <v>4.3861672763034552</v>
      </c>
      <c r="CK106" s="99">
        <v>4.2982793803026453</v>
      </c>
      <c r="CL106" s="100">
        <v>4.3801942567613406</v>
      </c>
      <c r="CM106" s="32">
        <v>1.0619138143510336</v>
      </c>
      <c r="CN106" s="33">
        <v>1.0627756738803105</v>
      </c>
      <c r="CO106" s="34">
        <v>1.0721711793459237</v>
      </c>
      <c r="CP106" s="32">
        <v>0.74221252230247348</v>
      </c>
      <c r="CQ106" s="33">
        <v>0.73852159024964681</v>
      </c>
      <c r="CR106" s="34">
        <v>0.72905283815393918</v>
      </c>
      <c r="CS106" s="32">
        <v>0.67414748584362072</v>
      </c>
      <c r="CT106" s="33">
        <v>0.67060707286214738</v>
      </c>
      <c r="CU106" s="34">
        <v>0.66008296886248052</v>
      </c>
      <c r="CV106" s="35">
        <v>1279645.2971246007</v>
      </c>
      <c r="CW106" s="36">
        <v>175313.26498422713</v>
      </c>
      <c r="CX106" s="37">
        <v>1833234.1474358975</v>
      </c>
      <c r="CY106" s="98">
        <v>1.4188570228789927</v>
      </c>
      <c r="CZ106" s="99">
        <v>1.4508032420317953</v>
      </c>
      <c r="DA106" s="100">
        <v>1.4433322193529872</v>
      </c>
      <c r="DB106" s="98">
        <v>2.3749933993360886</v>
      </c>
      <c r="DC106" s="99">
        <v>2.8363922380080084</v>
      </c>
      <c r="DD106" s="100">
        <v>2.502544187893978</v>
      </c>
      <c r="DE106" s="32">
        <v>0.7191803993723801</v>
      </c>
      <c r="DF106" s="33">
        <v>0.71801878804179209</v>
      </c>
      <c r="DG106" s="34">
        <v>0.71912792224721223</v>
      </c>
      <c r="DH106" s="32">
        <v>1.5529464363334433E-2</v>
      </c>
      <c r="DI106" s="33">
        <v>1.4072895364820391E-2</v>
      </c>
      <c r="DJ106" s="34">
        <v>1.6255910056453451E-2</v>
      </c>
    </row>
    <row r="107" spans="1:114" x14ac:dyDescent="0.4">
      <c r="A107" s="56" t="s">
        <v>37</v>
      </c>
      <c r="B107" s="199"/>
      <c r="C107" s="9" t="s">
        <v>87</v>
      </c>
      <c r="D107" s="58">
        <v>3.0382420655341399E-2</v>
      </c>
      <c r="E107" s="59">
        <v>3.1094155039712544E-2</v>
      </c>
      <c r="F107" s="60">
        <v>2.3084410525711484E-2</v>
      </c>
      <c r="G107" s="58">
        <v>3.2517010141480798E-2</v>
      </c>
      <c r="H107" s="59">
        <v>3.5477183137629945E-2</v>
      </c>
      <c r="I107" s="60">
        <v>2.3845442701232324E-2</v>
      </c>
      <c r="J107" s="58">
        <v>0.14434531583494975</v>
      </c>
      <c r="K107" s="59">
        <v>0.13467092501429517</v>
      </c>
      <c r="L107" s="60">
        <v>0.17994346631693775</v>
      </c>
      <c r="M107" s="61">
        <v>1.2381000724986009</v>
      </c>
      <c r="N107" s="62">
        <v>1.0502393562970656</v>
      </c>
      <c r="O107" s="63">
        <v>1.3082285759958319</v>
      </c>
      <c r="P107" s="98">
        <v>2.940878501075666</v>
      </c>
      <c r="Q107" s="99">
        <v>3.0246352766538327</v>
      </c>
      <c r="R107" s="100">
        <v>2.8479730509325432</v>
      </c>
      <c r="S107" s="58">
        <v>8.0808968555933461E-2</v>
      </c>
      <c r="T107" s="59">
        <v>8.2940276622608056E-2</v>
      </c>
      <c r="U107" s="60">
        <v>7.8432136154115401E-2</v>
      </c>
      <c r="V107" s="38">
        <v>7751851</v>
      </c>
      <c r="W107" s="39">
        <v>8205734</v>
      </c>
      <c r="X107" s="40">
        <v>7873656</v>
      </c>
      <c r="Y107" s="58">
        <v>4.4305248932236916</v>
      </c>
      <c r="Z107" s="59">
        <v>3.7465116191838441</v>
      </c>
      <c r="AA107" s="60">
        <v>3.4433527871893785</v>
      </c>
      <c r="AB107" s="58">
        <v>0.87036281231100543</v>
      </c>
      <c r="AC107" s="59">
        <v>0.87673951890718838</v>
      </c>
      <c r="AD107" s="60">
        <v>0.87744208270276147</v>
      </c>
      <c r="AE107" s="38">
        <v>7200480</v>
      </c>
      <c r="AF107" s="39">
        <v>7356773</v>
      </c>
      <c r="AG107" s="40">
        <v>7479734.5</v>
      </c>
      <c r="AH107" s="38">
        <v>8287413</v>
      </c>
      <c r="AI107" s="39">
        <v>7960419</v>
      </c>
      <c r="AJ107" s="40">
        <v>7891112</v>
      </c>
      <c r="AK107" s="58">
        <v>0.69448052621114842</v>
      </c>
      <c r="AL107" s="59">
        <v>0.6933519379465819</v>
      </c>
      <c r="AM107" s="60">
        <v>0.69147251145466559</v>
      </c>
      <c r="AN107" s="58">
        <v>0.72499315645659357</v>
      </c>
      <c r="AO107" s="59">
        <v>0.72621875475100495</v>
      </c>
      <c r="AP107" s="60">
        <v>0.72955822859201036</v>
      </c>
      <c r="AQ107" s="58">
        <v>0.13212650880798851</v>
      </c>
      <c r="AR107" s="59">
        <v>0.12992742358799955</v>
      </c>
      <c r="AS107" s="60">
        <v>0.12933415700879664</v>
      </c>
      <c r="AT107" s="58">
        <v>8.1531848008469604E-2</v>
      </c>
      <c r="AU107" s="59">
        <v>7.8605093555050118E-2</v>
      </c>
      <c r="AV107" s="60">
        <v>8.0256281969659587E-2</v>
      </c>
      <c r="AW107" s="58">
        <v>6.3483706345584298E-2</v>
      </c>
      <c r="AX107" s="59">
        <v>6.1443937272592751E-2</v>
      </c>
      <c r="AY107" s="60">
        <v>6.391468877544941E-2</v>
      </c>
      <c r="AZ107" s="58">
        <v>0.35694734080434848</v>
      </c>
      <c r="BA107" s="59">
        <v>0.35051765761346276</v>
      </c>
      <c r="BB107" s="60">
        <v>0.3411293903180076</v>
      </c>
      <c r="BC107" s="58">
        <v>0.69542831272908279</v>
      </c>
      <c r="BD107" s="59">
        <v>0.69110419517527089</v>
      </c>
      <c r="BE107" s="60">
        <v>0.70099540327685816</v>
      </c>
      <c r="BF107" s="38">
        <v>5750456.4634146346</v>
      </c>
      <c r="BG107" s="39">
        <v>5966815.9160734359</v>
      </c>
      <c r="BH107" s="40">
        <v>6032146.1106653661</v>
      </c>
      <c r="BI107" s="58">
        <v>6.3300693206235326E-2</v>
      </c>
      <c r="BJ107" s="59">
        <v>5.571674637823576E-2</v>
      </c>
      <c r="BK107" s="60">
        <v>6.447065879485675E-2</v>
      </c>
      <c r="BL107" s="58">
        <v>0.13988186980068182</v>
      </c>
      <c r="BM107" s="59">
        <v>0.12497585019901429</v>
      </c>
      <c r="BN107" s="60">
        <v>0.15620195070001341</v>
      </c>
      <c r="BO107" s="58">
        <v>1.5943747572186469E-3</v>
      </c>
      <c r="BP107" s="59">
        <v>1.2911839230405257E-3</v>
      </c>
      <c r="BQ107" s="60">
        <v>1.5595434141036021E-3</v>
      </c>
      <c r="BR107" s="58">
        <v>0.97275090203592374</v>
      </c>
      <c r="BS107" s="59">
        <v>0.97341391268388922</v>
      </c>
      <c r="BT107" s="60">
        <v>0.97490542536695479</v>
      </c>
      <c r="BU107" s="38">
        <v>138031639</v>
      </c>
      <c r="BV107" s="39">
        <v>143112752</v>
      </c>
      <c r="BW107" s="40">
        <v>153127351</v>
      </c>
      <c r="BX107" s="58">
        <v>0.15136079342595241</v>
      </c>
      <c r="BY107" s="59">
        <v>0.13830251565031348</v>
      </c>
      <c r="BZ107" s="60">
        <v>0.19543281242175797</v>
      </c>
      <c r="CA107" s="38">
        <v>144081864</v>
      </c>
      <c r="CB107" s="39">
        <v>153910469</v>
      </c>
      <c r="CC107" s="40">
        <v>159494170.5</v>
      </c>
      <c r="CD107" s="38">
        <v>136036765</v>
      </c>
      <c r="CE107" s="39">
        <v>142753444</v>
      </c>
      <c r="CF107" s="40">
        <v>154146155.5</v>
      </c>
      <c r="CG107" s="58">
        <v>3.4127184037210188</v>
      </c>
      <c r="CH107" s="59">
        <v>2.9207322022186615</v>
      </c>
      <c r="CI107" s="60">
        <v>2.4928878503056993</v>
      </c>
      <c r="CJ107" s="98">
        <v>3.1587452599483679</v>
      </c>
      <c r="CK107" s="99">
        <v>3.2682709195406963</v>
      </c>
      <c r="CL107" s="100">
        <v>3.0537224682203048</v>
      </c>
      <c r="CM107" s="58">
        <v>0.97792490097514628</v>
      </c>
      <c r="CN107" s="59">
        <v>0.98112436341987419</v>
      </c>
      <c r="CO107" s="60">
        <v>0.98569952495293311</v>
      </c>
      <c r="CP107" s="58">
        <v>0.85643473381423696</v>
      </c>
      <c r="CQ107" s="59">
        <v>0.8508512854861453</v>
      </c>
      <c r="CR107" s="60">
        <v>0.8336320018425365</v>
      </c>
      <c r="CS107" s="58">
        <v>0.8105484119477615</v>
      </c>
      <c r="CT107" s="59">
        <v>0.8055470462973352</v>
      </c>
      <c r="CU107" s="60">
        <v>0.80377443886510958</v>
      </c>
      <c r="CV107" s="38">
        <v>336729</v>
      </c>
      <c r="CW107" s="39">
        <v>418161</v>
      </c>
      <c r="CX107" s="40">
        <v>318578.5</v>
      </c>
      <c r="CY107" s="98">
        <v>1.133497948210459</v>
      </c>
      <c r="CZ107" s="99">
        <v>1.0857153387653431</v>
      </c>
      <c r="DA107" s="100">
        <v>1.3744273978171879</v>
      </c>
      <c r="DB107" s="98">
        <v>1.4619282289216247</v>
      </c>
      <c r="DC107" s="99">
        <v>1.8513732982842943</v>
      </c>
      <c r="DD107" s="100">
        <v>1.8564711076585845</v>
      </c>
      <c r="DE107" s="58">
        <v>0.74714217841361863</v>
      </c>
      <c r="DF107" s="59">
        <v>0.75038654039981001</v>
      </c>
      <c r="DG107" s="60">
        <v>0.74838917899152868</v>
      </c>
      <c r="DH107" s="58">
        <v>1.5429428575903811E-2</v>
      </c>
      <c r="DI107" s="59">
        <v>1.5099257766791007E-2</v>
      </c>
      <c r="DJ107" s="60">
        <v>1.1407401674364367E-2</v>
      </c>
    </row>
    <row r="108" spans="1:114" x14ac:dyDescent="0.4">
      <c r="A108" s="56" t="s">
        <v>38</v>
      </c>
      <c r="B108" s="194" t="s">
        <v>161</v>
      </c>
      <c r="C108" s="10" t="s">
        <v>175</v>
      </c>
      <c r="D108" s="65">
        <v>372</v>
      </c>
      <c r="E108" s="66">
        <v>378</v>
      </c>
      <c r="F108" s="67">
        <v>386</v>
      </c>
      <c r="G108" s="65">
        <v>372</v>
      </c>
      <c r="H108" s="66">
        <v>378</v>
      </c>
      <c r="I108" s="67">
        <v>386</v>
      </c>
      <c r="J108" s="65">
        <v>372</v>
      </c>
      <c r="K108" s="66">
        <v>378</v>
      </c>
      <c r="L108" s="67">
        <v>386</v>
      </c>
      <c r="M108" s="68">
        <v>372</v>
      </c>
      <c r="N108" s="69">
        <v>378</v>
      </c>
      <c r="O108" s="70">
        <v>386</v>
      </c>
      <c r="P108" s="65">
        <v>372</v>
      </c>
      <c r="Q108" s="66">
        <v>378</v>
      </c>
      <c r="R108" s="67">
        <v>386</v>
      </c>
      <c r="S108" s="65">
        <v>372</v>
      </c>
      <c r="T108" s="66">
        <v>378</v>
      </c>
      <c r="U108" s="67">
        <v>386</v>
      </c>
      <c r="V108" s="65">
        <v>372</v>
      </c>
      <c r="W108" s="66">
        <v>378</v>
      </c>
      <c r="X108" s="67">
        <v>386</v>
      </c>
      <c r="Y108" s="65">
        <v>372</v>
      </c>
      <c r="Z108" s="66">
        <v>378</v>
      </c>
      <c r="AA108" s="67">
        <v>386</v>
      </c>
      <c r="AB108" s="65">
        <v>372</v>
      </c>
      <c r="AC108" s="66">
        <v>378</v>
      </c>
      <c r="AD108" s="67">
        <v>386</v>
      </c>
      <c r="AE108" s="65">
        <v>372</v>
      </c>
      <c r="AF108" s="66">
        <v>378</v>
      </c>
      <c r="AG108" s="67">
        <v>386</v>
      </c>
      <c r="AH108" s="65">
        <v>372</v>
      </c>
      <c r="AI108" s="66">
        <v>378</v>
      </c>
      <c r="AJ108" s="67">
        <v>386</v>
      </c>
      <c r="AK108" s="65">
        <v>372</v>
      </c>
      <c r="AL108" s="66">
        <v>378</v>
      </c>
      <c r="AM108" s="67">
        <v>386</v>
      </c>
      <c r="AN108" s="65">
        <v>372</v>
      </c>
      <c r="AO108" s="66">
        <v>378</v>
      </c>
      <c r="AP108" s="67">
        <v>386</v>
      </c>
      <c r="AQ108" s="65">
        <v>372</v>
      </c>
      <c r="AR108" s="66">
        <v>378</v>
      </c>
      <c r="AS108" s="67">
        <v>386</v>
      </c>
      <c r="AT108" s="65">
        <v>372</v>
      </c>
      <c r="AU108" s="66">
        <v>378</v>
      </c>
      <c r="AV108" s="67">
        <v>386</v>
      </c>
      <c r="AW108" s="65">
        <v>372</v>
      </c>
      <c r="AX108" s="66">
        <v>378</v>
      </c>
      <c r="AY108" s="67">
        <v>386</v>
      </c>
      <c r="AZ108" s="65">
        <v>372</v>
      </c>
      <c r="BA108" s="66">
        <v>378</v>
      </c>
      <c r="BB108" s="67">
        <v>386</v>
      </c>
      <c r="BC108" s="65">
        <v>372</v>
      </c>
      <c r="BD108" s="66">
        <v>378</v>
      </c>
      <c r="BE108" s="67">
        <v>386</v>
      </c>
      <c r="BF108" s="65">
        <v>372</v>
      </c>
      <c r="BG108" s="66">
        <v>378</v>
      </c>
      <c r="BH108" s="67">
        <v>386</v>
      </c>
      <c r="BI108" s="65">
        <v>372</v>
      </c>
      <c r="BJ108" s="66">
        <v>378</v>
      </c>
      <c r="BK108" s="67">
        <v>386</v>
      </c>
      <c r="BL108" s="65">
        <v>372</v>
      </c>
      <c r="BM108" s="66">
        <v>378</v>
      </c>
      <c r="BN108" s="67">
        <v>386</v>
      </c>
      <c r="BO108" s="65">
        <v>372</v>
      </c>
      <c r="BP108" s="66">
        <v>378</v>
      </c>
      <c r="BQ108" s="67">
        <v>386</v>
      </c>
      <c r="BR108" s="65">
        <v>372</v>
      </c>
      <c r="BS108" s="66">
        <v>378</v>
      </c>
      <c r="BT108" s="67">
        <v>386</v>
      </c>
      <c r="BU108" s="65">
        <v>372</v>
      </c>
      <c r="BV108" s="66">
        <v>378</v>
      </c>
      <c r="BW108" s="67">
        <v>386</v>
      </c>
      <c r="BX108" s="65">
        <v>372</v>
      </c>
      <c r="BY108" s="66">
        <v>378</v>
      </c>
      <c r="BZ108" s="67">
        <v>386</v>
      </c>
      <c r="CA108" s="65">
        <v>372</v>
      </c>
      <c r="CB108" s="66">
        <v>378</v>
      </c>
      <c r="CC108" s="67">
        <v>386</v>
      </c>
      <c r="CD108" s="65">
        <v>372</v>
      </c>
      <c r="CE108" s="66">
        <v>378</v>
      </c>
      <c r="CF108" s="67">
        <v>386</v>
      </c>
      <c r="CG108" s="65">
        <v>372</v>
      </c>
      <c r="CH108" s="66">
        <v>378</v>
      </c>
      <c r="CI108" s="67">
        <v>386</v>
      </c>
      <c r="CJ108" s="65">
        <v>372</v>
      </c>
      <c r="CK108" s="66">
        <v>378</v>
      </c>
      <c r="CL108" s="67">
        <v>386</v>
      </c>
      <c r="CM108" s="65">
        <v>372</v>
      </c>
      <c r="CN108" s="66">
        <v>378</v>
      </c>
      <c r="CO108" s="67">
        <v>386</v>
      </c>
      <c r="CP108" s="65">
        <v>372</v>
      </c>
      <c r="CQ108" s="66">
        <v>378</v>
      </c>
      <c r="CR108" s="67">
        <v>386</v>
      </c>
      <c r="CS108" s="65">
        <v>372</v>
      </c>
      <c r="CT108" s="66">
        <v>378</v>
      </c>
      <c r="CU108" s="67">
        <v>386</v>
      </c>
      <c r="CV108" s="65">
        <v>372</v>
      </c>
      <c r="CW108" s="66">
        <v>378</v>
      </c>
      <c r="CX108" s="67">
        <v>386</v>
      </c>
      <c r="CY108" s="65">
        <v>372</v>
      </c>
      <c r="CZ108" s="66">
        <v>378</v>
      </c>
      <c r="DA108" s="67">
        <v>386</v>
      </c>
      <c r="DB108" s="65">
        <v>372</v>
      </c>
      <c r="DC108" s="66">
        <v>378</v>
      </c>
      <c r="DD108" s="67">
        <v>386</v>
      </c>
      <c r="DE108" s="65">
        <v>372</v>
      </c>
      <c r="DF108" s="66">
        <v>378</v>
      </c>
      <c r="DG108" s="67">
        <v>386</v>
      </c>
      <c r="DH108" s="65">
        <v>372</v>
      </c>
      <c r="DI108" s="66">
        <v>378</v>
      </c>
      <c r="DJ108" s="67">
        <v>386</v>
      </c>
    </row>
    <row r="109" spans="1:114" x14ac:dyDescent="0.4">
      <c r="A109" s="56"/>
      <c r="B109" s="198"/>
      <c r="C109" s="7" t="s">
        <v>86</v>
      </c>
      <c r="D109" s="32">
        <v>4.1225708085386156E-2</v>
      </c>
      <c r="E109" s="33">
        <v>3.0862442872682139E-2</v>
      </c>
      <c r="F109" s="34">
        <v>2.9416407782452279E-2</v>
      </c>
      <c r="G109" s="32">
        <v>4.3658329703481248E-2</v>
      </c>
      <c r="H109" s="33">
        <v>3.6400310278001578E-2</v>
      </c>
      <c r="I109" s="34">
        <v>2.9840507718701555E-2</v>
      </c>
      <c r="J109" s="32">
        <v>0.44925519984229845</v>
      </c>
      <c r="K109" s="33">
        <v>0.49205202477407367</v>
      </c>
      <c r="L109" s="34">
        <v>0.72909539803433254</v>
      </c>
      <c r="M109" s="111">
        <v>3.4965506103567021</v>
      </c>
      <c r="N109" s="112">
        <v>3.9646195464568539</v>
      </c>
      <c r="O109" s="113">
        <v>4.2628402943555095</v>
      </c>
      <c r="P109" s="98">
        <v>4.6426065232211489</v>
      </c>
      <c r="Q109" s="99">
        <v>4.3579616069328466</v>
      </c>
      <c r="R109" s="100">
        <v>4.5028066698899369</v>
      </c>
      <c r="S109" s="32">
        <v>9.5205241454986253E-2</v>
      </c>
      <c r="T109" s="33">
        <v>8.6096406254851418E-2</v>
      </c>
      <c r="U109" s="34">
        <v>8.6444699309869574E-2</v>
      </c>
      <c r="V109" s="35">
        <v>23006928.755376343</v>
      </c>
      <c r="W109" s="36">
        <v>22195615.597883597</v>
      </c>
      <c r="X109" s="37">
        <v>16296794.240932643</v>
      </c>
      <c r="Y109" s="32">
        <v>4.075042768342958</v>
      </c>
      <c r="Z109" s="33">
        <v>3.5586442383020658</v>
      </c>
      <c r="AA109" s="34">
        <v>3.1882414378671435</v>
      </c>
      <c r="AB109" s="32">
        <v>0.80961632657237281</v>
      </c>
      <c r="AC109" s="33">
        <v>0.82294456002060812</v>
      </c>
      <c r="AD109" s="34">
        <v>0.83360805479502087</v>
      </c>
      <c r="AE109" s="35">
        <v>22825767.333333332</v>
      </c>
      <c r="AF109" s="36">
        <v>17274029.925925925</v>
      </c>
      <c r="AG109" s="37">
        <v>16078604.054404145</v>
      </c>
      <c r="AH109" s="35">
        <v>24172656.389784947</v>
      </c>
      <c r="AI109" s="36">
        <v>20373631.849206351</v>
      </c>
      <c r="AJ109" s="37">
        <v>16310411.248704663</v>
      </c>
      <c r="AK109" s="32">
        <v>0.65053147381237264</v>
      </c>
      <c r="AL109" s="33">
        <v>0.66113388652159621</v>
      </c>
      <c r="AM109" s="34">
        <v>0.66521286431508986</v>
      </c>
      <c r="AN109" s="32">
        <v>0.68834921022682638</v>
      </c>
      <c r="AO109" s="33">
        <v>0.69868638444181608</v>
      </c>
      <c r="AP109" s="34">
        <v>0.70216822255911482</v>
      </c>
      <c r="AQ109" s="32">
        <v>0.14196447539396129</v>
      </c>
      <c r="AR109" s="33">
        <v>0.14187527658801949</v>
      </c>
      <c r="AS109" s="34">
        <v>0.14028072632449443</v>
      </c>
      <c r="AT109" s="32">
        <v>9.9562322643711676E-2</v>
      </c>
      <c r="AU109" s="33">
        <v>9.8673403618658978E-2</v>
      </c>
      <c r="AV109" s="34">
        <v>9.6422492614140778E-2</v>
      </c>
      <c r="AW109" s="32">
        <v>7.0179504412923796E-2</v>
      </c>
      <c r="AX109" s="33">
        <v>6.9534946514097404E-2</v>
      </c>
      <c r="AY109" s="34">
        <v>7.3169007552223331E-2</v>
      </c>
      <c r="AZ109" s="32">
        <v>0.3342098193438936</v>
      </c>
      <c r="BA109" s="33">
        <v>0.32463818660332289</v>
      </c>
      <c r="BB109" s="34">
        <v>0.31723160330838712</v>
      </c>
      <c r="BC109" s="32">
        <v>0.66457204219533317</v>
      </c>
      <c r="BD109" s="33">
        <v>0.65261371915812239</v>
      </c>
      <c r="BE109" s="34">
        <v>0.63987343777356431</v>
      </c>
      <c r="BF109" s="35">
        <v>6026041.5369514627</v>
      </c>
      <c r="BG109" s="36">
        <v>6180865.9158887248</v>
      </c>
      <c r="BH109" s="37">
        <v>6159123.3884257227</v>
      </c>
      <c r="BI109" s="32">
        <v>0.14292298754116831</v>
      </c>
      <c r="BJ109" s="33">
        <v>0.15026511549571003</v>
      </c>
      <c r="BK109" s="34">
        <v>0.15875733550013696</v>
      </c>
      <c r="BL109" s="32">
        <v>0.33584165591872256</v>
      </c>
      <c r="BM109" s="33">
        <v>0.34434982904534195</v>
      </c>
      <c r="BN109" s="34">
        <v>0.37163445608993595</v>
      </c>
      <c r="BO109" s="32">
        <v>3.7021866080147398E-3</v>
      </c>
      <c r="BP109" s="33">
        <v>3.3681639552119685E-3</v>
      </c>
      <c r="BQ109" s="34">
        <v>3.5337292172280873E-3</v>
      </c>
      <c r="BR109" s="32">
        <v>0.9805020308611786</v>
      </c>
      <c r="BS109" s="33">
        <v>0.98071408758448486</v>
      </c>
      <c r="BT109" s="34">
        <v>0.98006672310875742</v>
      </c>
      <c r="BU109" s="35">
        <v>496756782.10215056</v>
      </c>
      <c r="BV109" s="36">
        <v>493746786.68518519</v>
      </c>
      <c r="BW109" s="37">
        <v>485478894.69170982</v>
      </c>
      <c r="BX109" s="32">
        <v>0.46359942847342311</v>
      </c>
      <c r="BY109" s="33">
        <v>0.51261671158878142</v>
      </c>
      <c r="BZ109" s="34">
        <v>0.74542555210675487</v>
      </c>
      <c r="CA109" s="35">
        <v>344626170.09408605</v>
      </c>
      <c r="CB109" s="36">
        <v>327832658.59523809</v>
      </c>
      <c r="CC109" s="37">
        <v>330434737.16321242</v>
      </c>
      <c r="CD109" s="38">
        <v>349401254.23118281</v>
      </c>
      <c r="CE109" s="39">
        <v>325446741.97354496</v>
      </c>
      <c r="CF109" s="40">
        <v>315939974.25906736</v>
      </c>
      <c r="CG109" s="32">
        <v>2.8139259012306104</v>
      </c>
      <c r="CH109" s="33">
        <v>2.4448992441986603</v>
      </c>
      <c r="CI109" s="34">
        <v>2.2434613106343422</v>
      </c>
      <c r="CJ109" s="98">
        <v>5.0860182731542665</v>
      </c>
      <c r="CK109" s="99">
        <v>4.7268267520661</v>
      </c>
      <c r="CL109" s="100">
        <v>4.8873103300266152</v>
      </c>
      <c r="CM109" s="32">
        <v>0.95922349846010402</v>
      </c>
      <c r="CN109" s="33">
        <v>0.97583835775220218</v>
      </c>
      <c r="CO109" s="34">
        <v>0.98989833613447431</v>
      </c>
      <c r="CP109" s="32">
        <v>0.79394039512350179</v>
      </c>
      <c r="CQ109" s="33">
        <v>0.78838236079138047</v>
      </c>
      <c r="CR109" s="34">
        <v>0.78008075287456147</v>
      </c>
      <c r="CS109" s="32">
        <v>0.74766069679027602</v>
      </c>
      <c r="CT109" s="33">
        <v>0.73933723547807262</v>
      </c>
      <c r="CU109" s="34">
        <v>0.73019868352917094</v>
      </c>
      <c r="CV109" s="35">
        <v>1346889.0564516129</v>
      </c>
      <c r="CW109" s="36">
        <v>3099601.9232804235</v>
      </c>
      <c r="CX109" s="37">
        <v>231807.19430051814</v>
      </c>
      <c r="CY109" s="98">
        <v>1.4331237925044382</v>
      </c>
      <c r="CZ109" s="99">
        <v>1.4167002746775483</v>
      </c>
      <c r="DA109" s="100">
        <v>1.442528553396212</v>
      </c>
      <c r="DB109" s="98">
        <v>2.4236951576022587</v>
      </c>
      <c r="DC109" s="99">
        <v>2.369220034672324</v>
      </c>
      <c r="DD109" s="100">
        <v>2.4347142442232093</v>
      </c>
      <c r="DE109" s="32">
        <v>0.71172931513356164</v>
      </c>
      <c r="DF109" s="33">
        <v>0.71245001414162923</v>
      </c>
      <c r="DG109" s="34">
        <v>0.71331573199152887</v>
      </c>
      <c r="DH109" s="32">
        <v>1.8579526399753594E-2</v>
      </c>
      <c r="DI109" s="33">
        <v>1.5884128193609095E-2</v>
      </c>
      <c r="DJ109" s="34">
        <v>1.2747471117817648E-2</v>
      </c>
    </row>
    <row r="110" spans="1:114" x14ac:dyDescent="0.4">
      <c r="A110" s="56" t="s">
        <v>38</v>
      </c>
      <c r="B110" s="199"/>
      <c r="C110" s="9" t="s">
        <v>87</v>
      </c>
      <c r="D110" s="58">
        <v>3.9244097787189111E-2</v>
      </c>
      <c r="E110" s="59">
        <v>3.1251235437032024E-2</v>
      </c>
      <c r="F110" s="60">
        <v>2.5524093540115575E-2</v>
      </c>
      <c r="G110" s="58">
        <v>4.1111818516633633E-2</v>
      </c>
      <c r="H110" s="59">
        <v>3.4153403542508051E-2</v>
      </c>
      <c r="I110" s="60">
        <v>2.9553918870959303E-2</v>
      </c>
      <c r="J110" s="58">
        <v>0.14889797990697293</v>
      </c>
      <c r="K110" s="59">
        <v>0.15290950674582723</v>
      </c>
      <c r="L110" s="60">
        <v>0.15776253669930362</v>
      </c>
      <c r="M110" s="61">
        <v>0.92762197733177554</v>
      </c>
      <c r="N110" s="62">
        <v>1.1686028513675697</v>
      </c>
      <c r="O110" s="63">
        <v>1.0632670199513909</v>
      </c>
      <c r="P110" s="98">
        <v>3.213162517544506</v>
      </c>
      <c r="Q110" s="99">
        <v>3.2051914107566533</v>
      </c>
      <c r="R110" s="100">
        <v>3.2316292292042532</v>
      </c>
      <c r="S110" s="58">
        <v>8.6670037858940147E-2</v>
      </c>
      <c r="T110" s="59">
        <v>7.8265113683086446E-2</v>
      </c>
      <c r="U110" s="60">
        <v>7.7351055730514498E-2</v>
      </c>
      <c r="V110" s="38">
        <v>8225557</v>
      </c>
      <c r="W110" s="39">
        <v>7767030</v>
      </c>
      <c r="X110" s="40">
        <v>7273451.5</v>
      </c>
      <c r="Y110" s="58">
        <v>4.6753225219939214</v>
      </c>
      <c r="Z110" s="59">
        <v>3.974845274230562</v>
      </c>
      <c r="AA110" s="60">
        <v>3.8118691426207523</v>
      </c>
      <c r="AB110" s="58">
        <v>0.84845404014349679</v>
      </c>
      <c r="AC110" s="59">
        <v>0.85774327549873974</v>
      </c>
      <c r="AD110" s="60">
        <v>0.85582415509970733</v>
      </c>
      <c r="AE110" s="38">
        <v>8531762.5</v>
      </c>
      <c r="AF110" s="39">
        <v>8155669.5</v>
      </c>
      <c r="AG110" s="40">
        <v>6503487.5</v>
      </c>
      <c r="AH110" s="38">
        <v>9096203.5</v>
      </c>
      <c r="AI110" s="39">
        <v>8740403</v>
      </c>
      <c r="AJ110" s="40">
        <v>7301860.5</v>
      </c>
      <c r="AK110" s="58">
        <v>0.67805971351655625</v>
      </c>
      <c r="AL110" s="59">
        <v>0.68930773746765384</v>
      </c>
      <c r="AM110" s="60">
        <v>0.6901024132573117</v>
      </c>
      <c r="AN110" s="58">
        <v>0.71522318447004762</v>
      </c>
      <c r="AO110" s="59">
        <v>0.72776556021079175</v>
      </c>
      <c r="AP110" s="60">
        <v>0.72925250219625459</v>
      </c>
      <c r="AQ110" s="58">
        <v>0.12897357758817166</v>
      </c>
      <c r="AR110" s="59">
        <v>0.12417052859719872</v>
      </c>
      <c r="AS110" s="60">
        <v>0.12332022344436633</v>
      </c>
      <c r="AT110" s="58">
        <v>8.314433971832344E-2</v>
      </c>
      <c r="AU110" s="59">
        <v>8.321071933406797E-2</v>
      </c>
      <c r="AV110" s="60">
        <v>8.3113079154631342E-2</v>
      </c>
      <c r="AW110" s="58">
        <v>6.3692787209025853E-2</v>
      </c>
      <c r="AX110" s="59">
        <v>6.5461609706263635E-2</v>
      </c>
      <c r="AY110" s="60">
        <v>6.6751461119344505E-2</v>
      </c>
      <c r="AZ110" s="58">
        <v>0.36316773390471435</v>
      </c>
      <c r="BA110" s="59">
        <v>0.36483590519957732</v>
      </c>
      <c r="BB110" s="60">
        <v>0.36584488719132646</v>
      </c>
      <c r="BC110" s="58">
        <v>0.72284037607569018</v>
      </c>
      <c r="BD110" s="59">
        <v>0.71306970006260295</v>
      </c>
      <c r="BE110" s="60">
        <v>0.72092443236869541</v>
      </c>
      <c r="BF110" s="38">
        <v>5752000.4062899752</v>
      </c>
      <c r="BG110" s="39">
        <v>5856167.9451895123</v>
      </c>
      <c r="BH110" s="40">
        <v>5877035.9293773975</v>
      </c>
      <c r="BI110" s="58">
        <v>5.2148998380342884E-2</v>
      </c>
      <c r="BJ110" s="59">
        <v>6.2695965445597884E-2</v>
      </c>
      <c r="BK110" s="60">
        <v>6.2455768734280062E-2</v>
      </c>
      <c r="BL110" s="58">
        <v>0.11190873646399957</v>
      </c>
      <c r="BM110" s="59">
        <v>0.12624434496759329</v>
      </c>
      <c r="BN110" s="60">
        <v>0.12879810588899598</v>
      </c>
      <c r="BO110" s="58">
        <v>1.0284747565758037E-3</v>
      </c>
      <c r="BP110" s="59">
        <v>1.1199524518703259E-3</v>
      </c>
      <c r="BQ110" s="60">
        <v>1.0352061605402006E-3</v>
      </c>
      <c r="BR110" s="58">
        <v>0.98853534735215676</v>
      </c>
      <c r="BS110" s="59">
        <v>0.99190296746626172</v>
      </c>
      <c r="BT110" s="60">
        <v>0.9906147060306717</v>
      </c>
      <c r="BU110" s="38">
        <v>152965515.5</v>
      </c>
      <c r="BV110" s="39">
        <v>136167693.5</v>
      </c>
      <c r="BW110" s="40">
        <v>128763049.5</v>
      </c>
      <c r="BX110" s="58">
        <v>0.15566401463609381</v>
      </c>
      <c r="BY110" s="59">
        <v>0.17504141230353093</v>
      </c>
      <c r="BZ110" s="60">
        <v>0.17178309525413896</v>
      </c>
      <c r="CA110" s="38">
        <v>140860806.5</v>
      </c>
      <c r="CB110" s="39">
        <v>136427439</v>
      </c>
      <c r="CC110" s="40">
        <v>129257511.5</v>
      </c>
      <c r="CD110" s="38">
        <v>141360806.5</v>
      </c>
      <c r="CE110" s="39">
        <v>136757559.5</v>
      </c>
      <c r="CF110" s="40">
        <v>121443972.5</v>
      </c>
      <c r="CG110" s="58">
        <v>3.5000139046046002</v>
      </c>
      <c r="CH110" s="59">
        <v>3.0666718878309283</v>
      </c>
      <c r="CI110" s="60">
        <v>2.9809502157030279</v>
      </c>
      <c r="CJ110" s="98">
        <v>3.5051787640112115</v>
      </c>
      <c r="CK110" s="99">
        <v>3.3836710123887643</v>
      </c>
      <c r="CL110" s="100">
        <v>3.4496661334616885</v>
      </c>
      <c r="CM110" s="58">
        <v>0.92779607597883773</v>
      </c>
      <c r="CN110" s="59">
        <v>0.92670323705201252</v>
      </c>
      <c r="CO110" s="60">
        <v>0.92978805600222048</v>
      </c>
      <c r="CP110" s="58">
        <v>0.88447173763176212</v>
      </c>
      <c r="CQ110" s="59">
        <v>0.87010954738404866</v>
      </c>
      <c r="CR110" s="60">
        <v>0.8724251953765827</v>
      </c>
      <c r="CS110" s="58">
        <v>0.85089559551458027</v>
      </c>
      <c r="CT110" s="59">
        <v>0.8288428239458645</v>
      </c>
      <c r="CU110" s="60">
        <v>0.8326832166954532</v>
      </c>
      <c r="CV110" s="38">
        <v>487540.5</v>
      </c>
      <c r="CW110" s="39">
        <v>504807.5</v>
      </c>
      <c r="CX110" s="40">
        <v>527297.5</v>
      </c>
      <c r="CY110" s="98">
        <v>1.3415105988493472</v>
      </c>
      <c r="CZ110" s="99">
        <v>1.3003712437861048</v>
      </c>
      <c r="DA110" s="100">
        <v>1.3647886465416434</v>
      </c>
      <c r="DB110" s="98">
        <v>1.4316634401746415</v>
      </c>
      <c r="DC110" s="99">
        <v>1.7423085632371906</v>
      </c>
      <c r="DD110" s="100">
        <v>1.6541123516217635</v>
      </c>
      <c r="DE110" s="58">
        <v>0.74105963965568833</v>
      </c>
      <c r="DF110" s="59">
        <v>0.7442203125812461</v>
      </c>
      <c r="DG110" s="60">
        <v>0.74565572370599909</v>
      </c>
      <c r="DH110" s="58">
        <v>1.8711453459388516E-2</v>
      </c>
      <c r="DI110" s="59">
        <v>1.6541710656802107E-2</v>
      </c>
      <c r="DJ110" s="60">
        <v>1.4182658006790985E-2</v>
      </c>
    </row>
    <row r="111" spans="1:114" x14ac:dyDescent="0.4">
      <c r="A111" s="56" t="s">
        <v>39</v>
      </c>
      <c r="B111" s="194" t="s">
        <v>162</v>
      </c>
      <c r="C111" s="10" t="s">
        <v>175</v>
      </c>
      <c r="D111" s="65">
        <v>246</v>
      </c>
      <c r="E111" s="66">
        <v>256</v>
      </c>
      <c r="F111" s="67">
        <v>255</v>
      </c>
      <c r="G111" s="65">
        <v>246</v>
      </c>
      <c r="H111" s="66">
        <v>256</v>
      </c>
      <c r="I111" s="67">
        <v>255</v>
      </c>
      <c r="J111" s="65">
        <v>246</v>
      </c>
      <c r="K111" s="66">
        <v>256</v>
      </c>
      <c r="L111" s="67">
        <v>255</v>
      </c>
      <c r="M111" s="68">
        <v>246</v>
      </c>
      <c r="N111" s="69">
        <v>256</v>
      </c>
      <c r="O111" s="70">
        <v>255</v>
      </c>
      <c r="P111" s="65">
        <v>246</v>
      </c>
      <c r="Q111" s="66">
        <v>256</v>
      </c>
      <c r="R111" s="67">
        <v>255</v>
      </c>
      <c r="S111" s="65">
        <v>246</v>
      </c>
      <c r="T111" s="66">
        <v>256</v>
      </c>
      <c r="U111" s="67">
        <v>255</v>
      </c>
      <c r="V111" s="65">
        <v>246</v>
      </c>
      <c r="W111" s="66">
        <v>256</v>
      </c>
      <c r="X111" s="67">
        <v>255</v>
      </c>
      <c r="Y111" s="65">
        <v>246</v>
      </c>
      <c r="Z111" s="66">
        <v>256</v>
      </c>
      <c r="AA111" s="67">
        <v>255</v>
      </c>
      <c r="AB111" s="65">
        <v>246</v>
      </c>
      <c r="AC111" s="66">
        <v>256</v>
      </c>
      <c r="AD111" s="67">
        <v>255</v>
      </c>
      <c r="AE111" s="65">
        <v>246</v>
      </c>
      <c r="AF111" s="66">
        <v>256</v>
      </c>
      <c r="AG111" s="67">
        <v>255</v>
      </c>
      <c r="AH111" s="65">
        <v>246</v>
      </c>
      <c r="AI111" s="66">
        <v>256</v>
      </c>
      <c r="AJ111" s="67">
        <v>255</v>
      </c>
      <c r="AK111" s="65">
        <v>246</v>
      </c>
      <c r="AL111" s="66">
        <v>256</v>
      </c>
      <c r="AM111" s="67">
        <v>255</v>
      </c>
      <c r="AN111" s="65">
        <v>246</v>
      </c>
      <c r="AO111" s="66">
        <v>256</v>
      </c>
      <c r="AP111" s="67">
        <v>255</v>
      </c>
      <c r="AQ111" s="65">
        <v>246</v>
      </c>
      <c r="AR111" s="66">
        <v>256</v>
      </c>
      <c r="AS111" s="67">
        <v>255</v>
      </c>
      <c r="AT111" s="65">
        <v>246</v>
      </c>
      <c r="AU111" s="66">
        <v>256</v>
      </c>
      <c r="AV111" s="67">
        <v>255</v>
      </c>
      <c r="AW111" s="65">
        <v>246</v>
      </c>
      <c r="AX111" s="66">
        <v>256</v>
      </c>
      <c r="AY111" s="67">
        <v>255</v>
      </c>
      <c r="AZ111" s="65">
        <v>246</v>
      </c>
      <c r="BA111" s="66">
        <v>256</v>
      </c>
      <c r="BB111" s="67">
        <v>255</v>
      </c>
      <c r="BC111" s="65">
        <v>246</v>
      </c>
      <c r="BD111" s="66">
        <v>256</v>
      </c>
      <c r="BE111" s="67">
        <v>255</v>
      </c>
      <c r="BF111" s="65">
        <v>246</v>
      </c>
      <c r="BG111" s="66">
        <v>256</v>
      </c>
      <c r="BH111" s="67">
        <v>255</v>
      </c>
      <c r="BI111" s="65">
        <v>246</v>
      </c>
      <c r="BJ111" s="66">
        <v>256</v>
      </c>
      <c r="BK111" s="67">
        <v>255</v>
      </c>
      <c r="BL111" s="65">
        <v>246</v>
      </c>
      <c r="BM111" s="66">
        <v>256</v>
      </c>
      <c r="BN111" s="67">
        <v>255</v>
      </c>
      <c r="BO111" s="65">
        <v>246</v>
      </c>
      <c r="BP111" s="66">
        <v>256</v>
      </c>
      <c r="BQ111" s="67">
        <v>255</v>
      </c>
      <c r="BR111" s="65">
        <v>246</v>
      </c>
      <c r="BS111" s="66">
        <v>256</v>
      </c>
      <c r="BT111" s="67">
        <v>255</v>
      </c>
      <c r="BU111" s="65">
        <v>246</v>
      </c>
      <c r="BV111" s="66">
        <v>256</v>
      </c>
      <c r="BW111" s="67">
        <v>255</v>
      </c>
      <c r="BX111" s="65">
        <v>246</v>
      </c>
      <c r="BY111" s="66">
        <v>256</v>
      </c>
      <c r="BZ111" s="67">
        <v>255</v>
      </c>
      <c r="CA111" s="65">
        <v>246</v>
      </c>
      <c r="CB111" s="66">
        <v>256</v>
      </c>
      <c r="CC111" s="67">
        <v>255</v>
      </c>
      <c r="CD111" s="65">
        <v>246</v>
      </c>
      <c r="CE111" s="66">
        <v>256</v>
      </c>
      <c r="CF111" s="67">
        <v>255</v>
      </c>
      <c r="CG111" s="65">
        <v>246</v>
      </c>
      <c r="CH111" s="66">
        <v>256</v>
      </c>
      <c r="CI111" s="67">
        <v>255</v>
      </c>
      <c r="CJ111" s="65">
        <v>246</v>
      </c>
      <c r="CK111" s="66">
        <v>256</v>
      </c>
      <c r="CL111" s="67">
        <v>255</v>
      </c>
      <c r="CM111" s="65">
        <v>246</v>
      </c>
      <c r="CN111" s="66">
        <v>256</v>
      </c>
      <c r="CO111" s="67">
        <v>255</v>
      </c>
      <c r="CP111" s="65">
        <v>246</v>
      </c>
      <c r="CQ111" s="66">
        <v>256</v>
      </c>
      <c r="CR111" s="67">
        <v>255</v>
      </c>
      <c r="CS111" s="65">
        <v>246</v>
      </c>
      <c r="CT111" s="66">
        <v>256</v>
      </c>
      <c r="CU111" s="67">
        <v>255</v>
      </c>
      <c r="CV111" s="65">
        <v>246</v>
      </c>
      <c r="CW111" s="66">
        <v>256</v>
      </c>
      <c r="CX111" s="67">
        <v>255</v>
      </c>
      <c r="CY111" s="65">
        <v>246</v>
      </c>
      <c r="CZ111" s="66">
        <v>256</v>
      </c>
      <c r="DA111" s="67">
        <v>255</v>
      </c>
      <c r="DB111" s="65">
        <v>246</v>
      </c>
      <c r="DC111" s="66">
        <v>256</v>
      </c>
      <c r="DD111" s="67">
        <v>255</v>
      </c>
      <c r="DE111" s="65">
        <v>246</v>
      </c>
      <c r="DF111" s="66">
        <v>256</v>
      </c>
      <c r="DG111" s="67">
        <v>255</v>
      </c>
      <c r="DH111" s="65">
        <v>246</v>
      </c>
      <c r="DI111" s="66">
        <v>256</v>
      </c>
      <c r="DJ111" s="67">
        <v>255</v>
      </c>
    </row>
    <row r="112" spans="1:114" x14ac:dyDescent="0.4">
      <c r="A112" s="56"/>
      <c r="B112" s="198"/>
      <c r="C112" s="7" t="s">
        <v>86</v>
      </c>
      <c r="D112" s="32">
        <v>3.5346954761622293E-2</v>
      </c>
      <c r="E112" s="33">
        <v>3.2274499504255059E-2</v>
      </c>
      <c r="F112" s="34">
        <v>2.5678687088835965E-2</v>
      </c>
      <c r="G112" s="32">
        <v>3.8285496152746019E-2</v>
      </c>
      <c r="H112" s="33">
        <v>3.4290256106908008E-2</v>
      </c>
      <c r="I112" s="34">
        <v>2.6969722041340665E-2</v>
      </c>
      <c r="J112" s="32">
        <v>0.48664698549149354</v>
      </c>
      <c r="K112" s="33">
        <v>0.47914621498831966</v>
      </c>
      <c r="L112" s="34">
        <v>0.52203490218557869</v>
      </c>
      <c r="M112" s="111">
        <v>4.159103525492192</v>
      </c>
      <c r="N112" s="112">
        <v>4.4727283359551953</v>
      </c>
      <c r="O112" s="113">
        <v>4.5237754899386076</v>
      </c>
      <c r="P112" s="98">
        <v>3.9057008312643302</v>
      </c>
      <c r="Q112" s="99">
        <v>3.9944238220901083</v>
      </c>
      <c r="R112" s="100">
        <v>3.9853651230125053</v>
      </c>
      <c r="S112" s="32">
        <v>9.4552333305585379E-2</v>
      </c>
      <c r="T112" s="33">
        <v>8.9801299544933183E-2</v>
      </c>
      <c r="U112" s="34">
        <v>8.4843599969187833E-2</v>
      </c>
      <c r="V112" s="35">
        <v>15300344.43495935</v>
      </c>
      <c r="W112" s="36">
        <v>12954944.08203125</v>
      </c>
      <c r="X112" s="37">
        <v>10464700.682352941</v>
      </c>
      <c r="Y112" s="32">
        <v>3.6190549169350006</v>
      </c>
      <c r="Z112" s="33">
        <v>3.4896685477987504</v>
      </c>
      <c r="AA112" s="34">
        <v>3.3265760265377269</v>
      </c>
      <c r="AB112" s="32">
        <v>0.8467110493531691</v>
      </c>
      <c r="AC112" s="33">
        <v>0.84284058563199116</v>
      </c>
      <c r="AD112" s="34">
        <v>0.84512590834805623</v>
      </c>
      <c r="AE112" s="35">
        <v>14864479.991869919</v>
      </c>
      <c r="AF112" s="36">
        <v>13815570.76953125</v>
      </c>
      <c r="AG112" s="37">
        <v>11395891.705882354</v>
      </c>
      <c r="AH112" s="35">
        <v>16100226.890243903</v>
      </c>
      <c r="AI112" s="36">
        <v>14678444.81640625</v>
      </c>
      <c r="AJ112" s="37">
        <v>11968837.450980391</v>
      </c>
      <c r="AK112" s="32">
        <v>0.65960103520054658</v>
      </c>
      <c r="AL112" s="33">
        <v>0.6596141315233337</v>
      </c>
      <c r="AM112" s="34">
        <v>0.6671984985248135</v>
      </c>
      <c r="AN112" s="32">
        <v>0.69865587948496799</v>
      </c>
      <c r="AO112" s="33">
        <v>0.69938098249493186</v>
      </c>
      <c r="AP112" s="34">
        <v>0.70806848921835064</v>
      </c>
      <c r="AQ112" s="32">
        <v>0.14726826429499809</v>
      </c>
      <c r="AR112" s="33">
        <v>0.14856112854747969</v>
      </c>
      <c r="AS112" s="34">
        <v>0.14689256454488983</v>
      </c>
      <c r="AT112" s="32">
        <v>9.344279775502301E-2</v>
      </c>
      <c r="AU112" s="33">
        <v>9.4679737647308207E-2</v>
      </c>
      <c r="AV112" s="34">
        <v>9.4067685810931376E-2</v>
      </c>
      <c r="AW112" s="32">
        <v>7.7455186616884428E-2</v>
      </c>
      <c r="AX112" s="33">
        <v>7.7329899377324832E-2</v>
      </c>
      <c r="AY112" s="34">
        <v>7.7840865431324638E-2</v>
      </c>
      <c r="AZ112" s="32">
        <v>0.34672979988372882</v>
      </c>
      <c r="BA112" s="33">
        <v>0.33520341822391481</v>
      </c>
      <c r="BB112" s="34">
        <v>0.32677550368760794</v>
      </c>
      <c r="BC112" s="32">
        <v>0.63406498239917064</v>
      </c>
      <c r="BD112" s="33">
        <v>0.63111408601072116</v>
      </c>
      <c r="BE112" s="34">
        <v>0.64985424240368184</v>
      </c>
      <c r="BF112" s="35">
        <v>5812717.8058914421</v>
      </c>
      <c r="BG112" s="36">
        <v>5797778.9039953444</v>
      </c>
      <c r="BH112" s="37">
        <v>5897136.7921318132</v>
      </c>
      <c r="BI112" s="32">
        <v>0.16370541982332817</v>
      </c>
      <c r="BJ112" s="33">
        <v>0.16967065806008461</v>
      </c>
      <c r="BK112" s="34">
        <v>0.16658884005182872</v>
      </c>
      <c r="BL112" s="32">
        <v>0.39680902662464079</v>
      </c>
      <c r="BM112" s="33">
        <v>0.40495211115873364</v>
      </c>
      <c r="BN112" s="34">
        <v>0.38709694497988267</v>
      </c>
      <c r="BO112" s="32">
        <v>4.1838111757078579E-3</v>
      </c>
      <c r="BP112" s="33">
        <v>4.089166649084936E-3</v>
      </c>
      <c r="BQ112" s="34">
        <v>3.9031059465422634E-3</v>
      </c>
      <c r="BR112" s="32">
        <v>0.97878746090061075</v>
      </c>
      <c r="BS112" s="33">
        <v>0.98047293730238838</v>
      </c>
      <c r="BT112" s="34">
        <v>0.98065481516526232</v>
      </c>
      <c r="BU112" s="35">
        <v>322343797.74390244</v>
      </c>
      <c r="BV112" s="36">
        <v>326605122.25</v>
      </c>
      <c r="BW112" s="37">
        <v>343159547.82352942</v>
      </c>
      <c r="BX112" s="32">
        <v>0.51056001367812465</v>
      </c>
      <c r="BY112" s="33">
        <v>0.50187502489407865</v>
      </c>
      <c r="BZ112" s="34">
        <v>0.53829528272787042</v>
      </c>
      <c r="CA112" s="35">
        <v>264540821.28861788</v>
      </c>
      <c r="CB112" s="36">
        <v>263849686.03125</v>
      </c>
      <c r="CC112" s="37">
        <v>267150466.43921569</v>
      </c>
      <c r="CD112" s="38">
        <v>248332538.51626018</v>
      </c>
      <c r="CE112" s="39">
        <v>253017494.96484375</v>
      </c>
      <c r="CF112" s="40">
        <v>255374392.32549021</v>
      </c>
      <c r="CG112" s="32">
        <v>2.4280018282911398</v>
      </c>
      <c r="CH112" s="33">
        <v>2.3488824667517094</v>
      </c>
      <c r="CI112" s="34">
        <v>2.2877704111663828</v>
      </c>
      <c r="CJ112" s="98">
        <v>4.2749009697659206</v>
      </c>
      <c r="CK112" s="99">
        <v>4.352806956338771</v>
      </c>
      <c r="CL112" s="100">
        <v>4.317905980682438</v>
      </c>
      <c r="CM112" s="32">
        <v>1.0298677869485255</v>
      </c>
      <c r="CN112" s="33">
        <v>1.0389826960876332</v>
      </c>
      <c r="CO112" s="34">
        <v>1.0349660147238546</v>
      </c>
      <c r="CP112" s="32">
        <v>0.77665764975763329</v>
      </c>
      <c r="CQ112" s="33">
        <v>0.76304990814419604</v>
      </c>
      <c r="CR112" s="34">
        <v>0.76541148827852701</v>
      </c>
      <c r="CS112" s="32">
        <v>0.71732542235144792</v>
      </c>
      <c r="CT112" s="33">
        <v>0.70299541171438662</v>
      </c>
      <c r="CU112" s="34">
        <v>0.70861222025815862</v>
      </c>
      <c r="CV112" s="35">
        <v>1235746.8983739838</v>
      </c>
      <c r="CW112" s="36">
        <v>862874.046875</v>
      </c>
      <c r="CX112" s="37">
        <v>572945.74509803916</v>
      </c>
      <c r="CY112" s="98">
        <v>1.4597020228117543</v>
      </c>
      <c r="CZ112" s="99">
        <v>1.4088695443466448</v>
      </c>
      <c r="DA112" s="100">
        <v>1.4053145667371549</v>
      </c>
      <c r="DB112" s="98">
        <v>2.2769228067954574</v>
      </c>
      <c r="DC112" s="99">
        <v>2.2443068553814989</v>
      </c>
      <c r="DD112" s="100">
        <v>2.2060722757359161</v>
      </c>
      <c r="DE112" s="32">
        <v>0.70870140628511358</v>
      </c>
      <c r="DF112" s="33">
        <v>0.70531328518954417</v>
      </c>
      <c r="DG112" s="34">
        <v>0.70660850414284171</v>
      </c>
      <c r="DH112" s="32">
        <v>1.5794860500384859E-2</v>
      </c>
      <c r="DI112" s="33">
        <v>1.4367255184965191E-2</v>
      </c>
      <c r="DJ112" s="34">
        <v>1.1606536216969297E-2</v>
      </c>
    </row>
    <row r="113" spans="1:114" x14ac:dyDescent="0.4">
      <c r="A113" s="56" t="s">
        <v>39</v>
      </c>
      <c r="B113" s="199"/>
      <c r="C113" s="9" t="s">
        <v>87</v>
      </c>
      <c r="D113" s="58">
        <v>2.9729568541351819E-2</v>
      </c>
      <c r="E113" s="59">
        <v>2.0547924230964066E-2</v>
      </c>
      <c r="F113" s="60">
        <v>6.8719218689749419E-3</v>
      </c>
      <c r="G113" s="58">
        <v>3.6244442899149867E-2</v>
      </c>
      <c r="H113" s="59">
        <v>2.4208763278299478E-2</v>
      </c>
      <c r="I113" s="60">
        <v>9.9866632619150728E-3</v>
      </c>
      <c r="J113" s="58">
        <v>7.7223385583934601E-2</v>
      </c>
      <c r="K113" s="59">
        <v>9.499676576665865E-2</v>
      </c>
      <c r="L113" s="60">
        <v>9.9853983298814578E-2</v>
      </c>
      <c r="M113" s="61">
        <v>0.59484977692378616</v>
      </c>
      <c r="N113" s="62">
        <v>0.38998638802303942</v>
      </c>
      <c r="O113" s="63">
        <v>0.43913613741870439</v>
      </c>
      <c r="P113" s="98">
        <v>2.8425208798531867</v>
      </c>
      <c r="Q113" s="99">
        <v>2.9412229216175523</v>
      </c>
      <c r="R113" s="100">
        <v>3.016157918268465</v>
      </c>
      <c r="S113" s="58">
        <v>8.2366167318643019E-2</v>
      </c>
      <c r="T113" s="59">
        <v>7.1761889038844839E-2</v>
      </c>
      <c r="U113" s="60">
        <v>6.4042106718309649E-2</v>
      </c>
      <c r="V113" s="38">
        <v>6640709</v>
      </c>
      <c r="W113" s="39">
        <v>5284241</v>
      </c>
      <c r="X113" s="40">
        <v>2380541</v>
      </c>
      <c r="Y113" s="58">
        <v>4.819889275954508</v>
      </c>
      <c r="Z113" s="59">
        <v>3.9373926869958114</v>
      </c>
      <c r="AA113" s="60">
        <v>4.063167998344035</v>
      </c>
      <c r="AB113" s="58">
        <v>0.87139383302945372</v>
      </c>
      <c r="AC113" s="59">
        <v>0.8728754120702813</v>
      </c>
      <c r="AD113" s="60">
        <v>0.87493941222173233</v>
      </c>
      <c r="AE113" s="38">
        <v>5687652</v>
      </c>
      <c r="AF113" s="39">
        <v>3786398</v>
      </c>
      <c r="AG113" s="40">
        <v>1173030</v>
      </c>
      <c r="AH113" s="38">
        <v>6771662.5</v>
      </c>
      <c r="AI113" s="39">
        <v>4992464</v>
      </c>
      <c r="AJ113" s="40">
        <v>2246393</v>
      </c>
      <c r="AK113" s="58">
        <v>0.69505706701676806</v>
      </c>
      <c r="AL113" s="59">
        <v>0.70756009645179718</v>
      </c>
      <c r="AM113" s="60">
        <v>0.72053336287313485</v>
      </c>
      <c r="AN113" s="58">
        <v>0.72422563505917825</v>
      </c>
      <c r="AO113" s="59">
        <v>0.73741863735541369</v>
      </c>
      <c r="AP113" s="60">
        <v>0.74546445803607142</v>
      </c>
      <c r="AQ113" s="58">
        <v>0.13742686996391237</v>
      </c>
      <c r="AR113" s="59">
        <v>0.13531429160952829</v>
      </c>
      <c r="AS113" s="60">
        <v>0.1343956133149396</v>
      </c>
      <c r="AT113" s="58">
        <v>7.4345982385955203E-2</v>
      </c>
      <c r="AU113" s="59">
        <v>7.7317416068031539E-2</v>
      </c>
      <c r="AV113" s="60">
        <v>7.5769854747295196E-2</v>
      </c>
      <c r="AW113" s="58">
        <v>6.4151962074338681E-2</v>
      </c>
      <c r="AX113" s="59">
        <v>6.485595807182426E-2</v>
      </c>
      <c r="AY113" s="60">
        <v>6.5820444681301327E-2</v>
      </c>
      <c r="AZ113" s="58">
        <v>0.38124787397406557</v>
      </c>
      <c r="BA113" s="59">
        <v>0.36096255482728612</v>
      </c>
      <c r="BB113" s="60">
        <v>0.34568214808265968</v>
      </c>
      <c r="BC113" s="58">
        <v>0.77426160348157569</v>
      </c>
      <c r="BD113" s="59">
        <v>0.79540896233197778</v>
      </c>
      <c r="BE113" s="60">
        <v>0.80805113392499883</v>
      </c>
      <c r="BF113" s="38">
        <v>5671675.3501966782</v>
      </c>
      <c r="BG113" s="39">
        <v>5811413.5274014547</v>
      </c>
      <c r="BH113" s="40">
        <v>5794562.3142803945</v>
      </c>
      <c r="BI113" s="58">
        <v>2.3615058744916213E-2</v>
      </c>
      <c r="BJ113" s="59">
        <v>2.5499865466200589E-2</v>
      </c>
      <c r="BK113" s="60">
        <v>2.4742028151109628E-2</v>
      </c>
      <c r="BL113" s="58">
        <v>5.0078908437006922E-2</v>
      </c>
      <c r="BM113" s="59">
        <v>5.3317340196972263E-2</v>
      </c>
      <c r="BN113" s="60">
        <v>4.8598945110126378E-2</v>
      </c>
      <c r="BO113" s="58">
        <v>4.6314106550269016E-4</v>
      </c>
      <c r="BP113" s="59">
        <v>3.7650549437006709E-4</v>
      </c>
      <c r="BQ113" s="60">
        <v>2.4693587332804518E-4</v>
      </c>
      <c r="BR113" s="58">
        <v>0.98763430788576012</v>
      </c>
      <c r="BS113" s="59">
        <v>0.9911159223213859</v>
      </c>
      <c r="BT113" s="60">
        <v>0.9899575586774565</v>
      </c>
      <c r="BU113" s="38">
        <v>114460760.5</v>
      </c>
      <c r="BV113" s="39">
        <v>104365139.5</v>
      </c>
      <c r="BW113" s="40">
        <v>109657115</v>
      </c>
      <c r="BX113" s="58">
        <v>0.11387614063778924</v>
      </c>
      <c r="BY113" s="59">
        <v>0.12629373264762969</v>
      </c>
      <c r="BZ113" s="60">
        <v>0.11358818799795337</v>
      </c>
      <c r="CA113" s="38">
        <v>133026741</v>
      </c>
      <c r="CB113" s="39">
        <v>138410644</v>
      </c>
      <c r="CC113" s="40">
        <v>141557777</v>
      </c>
      <c r="CD113" s="38">
        <v>125417725.5</v>
      </c>
      <c r="CE113" s="39">
        <v>126128341.5</v>
      </c>
      <c r="CF113" s="40">
        <v>131005148</v>
      </c>
      <c r="CG113" s="58">
        <v>3.4619426084724303</v>
      </c>
      <c r="CH113" s="59">
        <v>2.922750518845834</v>
      </c>
      <c r="CI113" s="60">
        <v>3.0185093591335068</v>
      </c>
      <c r="CJ113" s="98">
        <v>3.1357439414112975</v>
      </c>
      <c r="CK113" s="99">
        <v>3.1592139781639426</v>
      </c>
      <c r="CL113" s="100">
        <v>3.1930873657187995</v>
      </c>
      <c r="CM113" s="58">
        <v>0.94829733323248455</v>
      </c>
      <c r="CN113" s="59">
        <v>0.94363543912805448</v>
      </c>
      <c r="CO113" s="60">
        <v>0.94371221539349115</v>
      </c>
      <c r="CP113" s="58">
        <v>0.89263163390329492</v>
      </c>
      <c r="CQ113" s="59">
        <v>0.88205069760394905</v>
      </c>
      <c r="CR113" s="60">
        <v>0.87908692805871569</v>
      </c>
      <c r="CS113" s="58">
        <v>0.86552688359089913</v>
      </c>
      <c r="CT113" s="59">
        <v>0.84984897765537881</v>
      </c>
      <c r="CU113" s="60">
        <v>0.85050942057364798</v>
      </c>
      <c r="CV113" s="38">
        <v>755597.5</v>
      </c>
      <c r="CW113" s="39">
        <v>789607.5</v>
      </c>
      <c r="CX113" s="40">
        <v>850423</v>
      </c>
      <c r="CY113" s="98">
        <v>1.0823295945005853</v>
      </c>
      <c r="CZ113" s="99">
        <v>0.83715298968279628</v>
      </c>
      <c r="DA113" s="100">
        <v>0.7347133515742087</v>
      </c>
      <c r="DB113" s="98">
        <v>1.3397777843721039</v>
      </c>
      <c r="DC113" s="99">
        <v>1.744331792564461</v>
      </c>
      <c r="DD113" s="100">
        <v>1.792468548494647</v>
      </c>
      <c r="DE113" s="58">
        <v>0.74190127651857685</v>
      </c>
      <c r="DF113" s="59">
        <v>0.74782789072740963</v>
      </c>
      <c r="DG113" s="60">
        <v>0.74780200968161581</v>
      </c>
      <c r="DH113" s="58">
        <v>1.4705563827375723E-2</v>
      </c>
      <c r="DI113" s="59">
        <v>1.2714502348875924E-2</v>
      </c>
      <c r="DJ113" s="60">
        <v>4.8440948314211847E-3</v>
      </c>
    </row>
    <row r="114" spans="1:114" x14ac:dyDescent="0.4">
      <c r="A114" s="56" t="s">
        <v>40</v>
      </c>
      <c r="B114" s="194" t="s">
        <v>163</v>
      </c>
      <c r="C114" s="10" t="s">
        <v>175</v>
      </c>
      <c r="D114" s="65">
        <v>136</v>
      </c>
      <c r="E114" s="66">
        <v>133</v>
      </c>
      <c r="F114" s="67">
        <v>135</v>
      </c>
      <c r="G114" s="65">
        <v>136</v>
      </c>
      <c r="H114" s="66">
        <v>133</v>
      </c>
      <c r="I114" s="67">
        <v>135</v>
      </c>
      <c r="J114" s="65">
        <v>136</v>
      </c>
      <c r="K114" s="66">
        <v>133</v>
      </c>
      <c r="L114" s="67">
        <v>135</v>
      </c>
      <c r="M114" s="68">
        <v>136</v>
      </c>
      <c r="N114" s="69">
        <v>133</v>
      </c>
      <c r="O114" s="70">
        <v>135</v>
      </c>
      <c r="P114" s="65">
        <v>136</v>
      </c>
      <c r="Q114" s="66">
        <v>133</v>
      </c>
      <c r="R114" s="67">
        <v>135</v>
      </c>
      <c r="S114" s="65">
        <v>136</v>
      </c>
      <c r="T114" s="66">
        <v>133</v>
      </c>
      <c r="U114" s="67">
        <v>135</v>
      </c>
      <c r="V114" s="65">
        <v>136</v>
      </c>
      <c r="W114" s="66">
        <v>133</v>
      </c>
      <c r="X114" s="67">
        <v>135</v>
      </c>
      <c r="Y114" s="65">
        <v>136</v>
      </c>
      <c r="Z114" s="66">
        <v>133</v>
      </c>
      <c r="AA114" s="67">
        <v>135</v>
      </c>
      <c r="AB114" s="65">
        <v>136</v>
      </c>
      <c r="AC114" s="66">
        <v>133</v>
      </c>
      <c r="AD114" s="67">
        <v>135</v>
      </c>
      <c r="AE114" s="65">
        <v>136</v>
      </c>
      <c r="AF114" s="66">
        <v>133</v>
      </c>
      <c r="AG114" s="67">
        <v>135</v>
      </c>
      <c r="AH114" s="65">
        <v>136</v>
      </c>
      <c r="AI114" s="66">
        <v>133</v>
      </c>
      <c r="AJ114" s="67">
        <v>135</v>
      </c>
      <c r="AK114" s="65">
        <v>136</v>
      </c>
      <c r="AL114" s="66">
        <v>133</v>
      </c>
      <c r="AM114" s="67">
        <v>135</v>
      </c>
      <c r="AN114" s="65">
        <v>136</v>
      </c>
      <c r="AO114" s="66">
        <v>133</v>
      </c>
      <c r="AP114" s="67">
        <v>135</v>
      </c>
      <c r="AQ114" s="65">
        <v>136</v>
      </c>
      <c r="AR114" s="66">
        <v>133</v>
      </c>
      <c r="AS114" s="67">
        <v>135</v>
      </c>
      <c r="AT114" s="65">
        <v>136</v>
      </c>
      <c r="AU114" s="66">
        <v>133</v>
      </c>
      <c r="AV114" s="67">
        <v>135</v>
      </c>
      <c r="AW114" s="65">
        <v>136</v>
      </c>
      <c r="AX114" s="66">
        <v>133</v>
      </c>
      <c r="AY114" s="67">
        <v>135</v>
      </c>
      <c r="AZ114" s="65">
        <v>136</v>
      </c>
      <c r="BA114" s="66">
        <v>133</v>
      </c>
      <c r="BB114" s="67">
        <v>135</v>
      </c>
      <c r="BC114" s="65">
        <v>136</v>
      </c>
      <c r="BD114" s="66">
        <v>133</v>
      </c>
      <c r="BE114" s="67">
        <v>135</v>
      </c>
      <c r="BF114" s="65">
        <v>136</v>
      </c>
      <c r="BG114" s="66">
        <v>133</v>
      </c>
      <c r="BH114" s="67">
        <v>135</v>
      </c>
      <c r="BI114" s="65">
        <v>136</v>
      </c>
      <c r="BJ114" s="66">
        <v>133</v>
      </c>
      <c r="BK114" s="67">
        <v>135</v>
      </c>
      <c r="BL114" s="65">
        <v>136</v>
      </c>
      <c r="BM114" s="66">
        <v>133</v>
      </c>
      <c r="BN114" s="67">
        <v>135</v>
      </c>
      <c r="BO114" s="65">
        <v>136</v>
      </c>
      <c r="BP114" s="66">
        <v>133</v>
      </c>
      <c r="BQ114" s="67">
        <v>135</v>
      </c>
      <c r="BR114" s="65">
        <v>136</v>
      </c>
      <c r="BS114" s="66">
        <v>133</v>
      </c>
      <c r="BT114" s="67">
        <v>135</v>
      </c>
      <c r="BU114" s="65">
        <v>136</v>
      </c>
      <c r="BV114" s="66">
        <v>133</v>
      </c>
      <c r="BW114" s="67">
        <v>135</v>
      </c>
      <c r="BX114" s="65">
        <v>136</v>
      </c>
      <c r="BY114" s="66">
        <v>133</v>
      </c>
      <c r="BZ114" s="67">
        <v>135</v>
      </c>
      <c r="CA114" s="65">
        <v>136</v>
      </c>
      <c r="CB114" s="66">
        <v>133</v>
      </c>
      <c r="CC114" s="67">
        <v>135</v>
      </c>
      <c r="CD114" s="65">
        <v>136</v>
      </c>
      <c r="CE114" s="66">
        <v>133</v>
      </c>
      <c r="CF114" s="67">
        <v>135</v>
      </c>
      <c r="CG114" s="65">
        <v>136</v>
      </c>
      <c r="CH114" s="66">
        <v>133</v>
      </c>
      <c r="CI114" s="67">
        <v>135</v>
      </c>
      <c r="CJ114" s="65">
        <v>136</v>
      </c>
      <c r="CK114" s="66">
        <v>133</v>
      </c>
      <c r="CL114" s="67">
        <v>135</v>
      </c>
      <c r="CM114" s="65">
        <v>136</v>
      </c>
      <c r="CN114" s="66">
        <v>133</v>
      </c>
      <c r="CO114" s="67">
        <v>135</v>
      </c>
      <c r="CP114" s="65">
        <v>136</v>
      </c>
      <c r="CQ114" s="66">
        <v>133</v>
      </c>
      <c r="CR114" s="67">
        <v>135</v>
      </c>
      <c r="CS114" s="65">
        <v>136</v>
      </c>
      <c r="CT114" s="66">
        <v>133</v>
      </c>
      <c r="CU114" s="67">
        <v>135</v>
      </c>
      <c r="CV114" s="65">
        <v>136</v>
      </c>
      <c r="CW114" s="66">
        <v>133</v>
      </c>
      <c r="CX114" s="67">
        <v>135</v>
      </c>
      <c r="CY114" s="65">
        <v>136</v>
      </c>
      <c r="CZ114" s="66">
        <v>133</v>
      </c>
      <c r="DA114" s="67">
        <v>135</v>
      </c>
      <c r="DB114" s="65">
        <v>136</v>
      </c>
      <c r="DC114" s="66">
        <v>133</v>
      </c>
      <c r="DD114" s="67">
        <v>135</v>
      </c>
      <c r="DE114" s="65">
        <v>136</v>
      </c>
      <c r="DF114" s="66">
        <v>133</v>
      </c>
      <c r="DG114" s="67">
        <v>135</v>
      </c>
      <c r="DH114" s="65">
        <v>136</v>
      </c>
      <c r="DI114" s="66">
        <v>133</v>
      </c>
      <c r="DJ114" s="67">
        <v>135</v>
      </c>
    </row>
    <row r="115" spans="1:114" x14ac:dyDescent="0.4">
      <c r="A115" s="56"/>
      <c r="B115" s="198"/>
      <c r="C115" s="7" t="s">
        <v>86</v>
      </c>
      <c r="D115" s="32">
        <v>6.3136992880701084E-2</v>
      </c>
      <c r="E115" s="33">
        <v>5.5836168911206387E-2</v>
      </c>
      <c r="F115" s="34">
        <v>4.6871492187762674E-2</v>
      </c>
      <c r="G115" s="32">
        <v>6.4148014955346513E-2</v>
      </c>
      <c r="H115" s="33">
        <v>5.6140997974546469E-2</v>
      </c>
      <c r="I115" s="34">
        <v>4.7491910309720657E-2</v>
      </c>
      <c r="J115" s="32">
        <v>0.53597237911653428</v>
      </c>
      <c r="K115" s="33">
        <v>0.39211341527835464</v>
      </c>
      <c r="L115" s="34">
        <v>0.66510750361900528</v>
      </c>
      <c r="M115" s="111">
        <v>4.2370787412463891</v>
      </c>
      <c r="N115" s="112">
        <v>3.837657155921725</v>
      </c>
      <c r="O115" s="113">
        <v>4.5191369040138287</v>
      </c>
      <c r="P115" s="98">
        <v>4.2097331672858713</v>
      </c>
      <c r="Q115" s="99">
        <v>4.5097724865811921</v>
      </c>
      <c r="R115" s="100">
        <v>4.5599556587869801</v>
      </c>
      <c r="S115" s="32">
        <v>0.12058197068739457</v>
      </c>
      <c r="T115" s="33">
        <v>0.12711367594552656</v>
      </c>
      <c r="U115" s="34">
        <v>0.10794921353356582</v>
      </c>
      <c r="V115" s="35">
        <v>29725716.051470589</v>
      </c>
      <c r="W115" s="36">
        <v>26167417.759398498</v>
      </c>
      <c r="X115" s="37">
        <v>39948158.540740743</v>
      </c>
      <c r="Y115" s="32">
        <v>3.7634107479732646</v>
      </c>
      <c r="Z115" s="33">
        <v>3.4330252180844307</v>
      </c>
      <c r="AA115" s="34">
        <v>2.8796604411416724</v>
      </c>
      <c r="AB115" s="32">
        <v>0.84127978609568133</v>
      </c>
      <c r="AC115" s="33">
        <v>0.82952044317442419</v>
      </c>
      <c r="AD115" s="34">
        <v>0.83732333291518513</v>
      </c>
      <c r="AE115" s="35">
        <v>34074006.279411763</v>
      </c>
      <c r="AF115" s="36">
        <v>33434390.082706768</v>
      </c>
      <c r="AG115" s="37">
        <v>27577957.029629629</v>
      </c>
      <c r="AH115" s="35">
        <v>34619638.419117644</v>
      </c>
      <c r="AI115" s="36">
        <v>33616920.045112781</v>
      </c>
      <c r="AJ115" s="37">
        <v>27942994.785185184</v>
      </c>
      <c r="AK115" s="32">
        <v>0.6405681369013807</v>
      </c>
      <c r="AL115" s="33">
        <v>0.63590221055225027</v>
      </c>
      <c r="AM115" s="34">
        <v>0.6594249537785295</v>
      </c>
      <c r="AN115" s="32">
        <v>0.6743900482379227</v>
      </c>
      <c r="AO115" s="33">
        <v>0.66972552590699896</v>
      </c>
      <c r="AP115" s="34">
        <v>0.69398374014264463</v>
      </c>
      <c r="AQ115" s="32">
        <v>0.14476762909238389</v>
      </c>
      <c r="AR115" s="33">
        <v>0.13901722692950794</v>
      </c>
      <c r="AS115" s="34">
        <v>0.14121075336725572</v>
      </c>
      <c r="AT115" s="32">
        <v>9.0388367868821165E-2</v>
      </c>
      <c r="AU115" s="33">
        <v>9.5838281597597552E-2</v>
      </c>
      <c r="AV115" s="34">
        <v>9.0878831629003023E-2</v>
      </c>
      <c r="AW115" s="32">
        <v>7.9608637922586989E-2</v>
      </c>
      <c r="AX115" s="33">
        <v>7.6583876062672446E-2</v>
      </c>
      <c r="AY115" s="34">
        <v>7.7407700767115784E-2</v>
      </c>
      <c r="AZ115" s="32">
        <v>0.36084593800187181</v>
      </c>
      <c r="BA115" s="33">
        <v>0.34494093564843031</v>
      </c>
      <c r="BB115" s="34">
        <v>0.34469629579720917</v>
      </c>
      <c r="BC115" s="32">
        <v>0.58225383010822285</v>
      </c>
      <c r="BD115" s="33">
        <v>0.61381093622083183</v>
      </c>
      <c r="BE115" s="34">
        <v>0.59947699051308023</v>
      </c>
      <c r="BF115" s="35">
        <v>5650748.4519084617</v>
      </c>
      <c r="BG115" s="36">
        <v>6067335.7233027341</v>
      </c>
      <c r="BH115" s="37">
        <v>6117216.0775648952</v>
      </c>
      <c r="BI115" s="32">
        <v>0.20171576654934242</v>
      </c>
      <c r="BJ115" s="33">
        <v>0.19472310179448216</v>
      </c>
      <c r="BK115" s="34">
        <v>0.18682322395667866</v>
      </c>
      <c r="BL115" s="32">
        <v>0.51548499451363639</v>
      </c>
      <c r="BM115" s="33">
        <v>0.49166629170318538</v>
      </c>
      <c r="BN115" s="34">
        <v>0.49188886619642314</v>
      </c>
      <c r="BO115" s="32">
        <v>5.3060214734575034E-3</v>
      </c>
      <c r="BP115" s="33">
        <v>4.9397384291041463E-3</v>
      </c>
      <c r="BQ115" s="34">
        <v>4.8692897986872628E-3</v>
      </c>
      <c r="BR115" s="32">
        <v>0.97275032384190352</v>
      </c>
      <c r="BS115" s="33">
        <v>0.96344323522156439</v>
      </c>
      <c r="BT115" s="34">
        <v>0.97738461583353642</v>
      </c>
      <c r="BU115" s="35">
        <v>474604754.72058821</v>
      </c>
      <c r="BV115" s="36">
        <v>527791338.61654133</v>
      </c>
      <c r="BW115" s="37">
        <v>540328631.02962959</v>
      </c>
      <c r="BX115" s="32">
        <v>0.55204847482017383</v>
      </c>
      <c r="BY115" s="33">
        <v>0.40876009041757111</v>
      </c>
      <c r="BZ115" s="34">
        <v>0.68990560635896137</v>
      </c>
      <c r="CA115" s="35">
        <v>321921846.80147058</v>
      </c>
      <c r="CB115" s="36">
        <v>371636268.5413534</v>
      </c>
      <c r="CC115" s="37">
        <v>376303321.88148147</v>
      </c>
      <c r="CD115" s="38">
        <v>321769090.94117647</v>
      </c>
      <c r="CE115" s="39">
        <v>368200552.03007519</v>
      </c>
      <c r="CF115" s="40">
        <v>375423382.39999998</v>
      </c>
      <c r="CG115" s="32">
        <v>2.526429342457519</v>
      </c>
      <c r="CH115" s="33">
        <v>2.2730369836542152</v>
      </c>
      <c r="CI115" s="34">
        <v>1.8119466469493748</v>
      </c>
      <c r="CJ115" s="98">
        <v>4.7445178903351284</v>
      </c>
      <c r="CK115" s="99">
        <v>5.1260750557799852</v>
      </c>
      <c r="CL115" s="100">
        <v>5.0696622570856942</v>
      </c>
      <c r="CM115" s="32">
        <v>1.0707859686139845</v>
      </c>
      <c r="CN115" s="33">
        <v>1.0525838294918244</v>
      </c>
      <c r="CO115" s="34">
        <v>1.0462430075035372</v>
      </c>
      <c r="CP115" s="32">
        <v>0.74292178347465487</v>
      </c>
      <c r="CQ115" s="33">
        <v>0.7364760555480685</v>
      </c>
      <c r="CR115" s="34">
        <v>0.7365675777699725</v>
      </c>
      <c r="CS115" s="32">
        <v>0.67466818771961179</v>
      </c>
      <c r="CT115" s="33">
        <v>0.67027507386314311</v>
      </c>
      <c r="CU115" s="34">
        <v>0.67117835485804467</v>
      </c>
      <c r="CV115" s="35">
        <v>545632.13970588241</v>
      </c>
      <c r="CW115" s="36">
        <v>182529.96240601502</v>
      </c>
      <c r="CX115" s="37">
        <v>365037.75555555557</v>
      </c>
      <c r="CY115" s="98">
        <v>1.6957778883264196</v>
      </c>
      <c r="CZ115" s="99">
        <v>1.7355519423811054</v>
      </c>
      <c r="DA115" s="100">
        <v>1.7087678474321886</v>
      </c>
      <c r="DB115" s="98">
        <v>2.8465898387757118</v>
      </c>
      <c r="DC115" s="99">
        <v>3.699361075945208</v>
      </c>
      <c r="DD115" s="100">
        <v>4.4858923799754775</v>
      </c>
      <c r="DE115" s="32">
        <v>0.71389852879650129</v>
      </c>
      <c r="DF115" s="33">
        <v>0.71496041900737095</v>
      </c>
      <c r="DG115" s="34">
        <v>0.7163260514612293</v>
      </c>
      <c r="DH115" s="32">
        <v>2.5101925656526757E-2</v>
      </c>
      <c r="DI115" s="33">
        <v>2.2234490035043828E-2</v>
      </c>
      <c r="DJ115" s="34">
        <v>1.8037797571088747E-2</v>
      </c>
    </row>
    <row r="116" spans="1:114" x14ac:dyDescent="0.4">
      <c r="A116" s="56" t="s">
        <v>40</v>
      </c>
      <c r="B116" s="199"/>
      <c r="C116" s="9" t="s">
        <v>87</v>
      </c>
      <c r="D116" s="58">
        <v>5.9177645644261846E-2</v>
      </c>
      <c r="E116" s="59">
        <v>5.3479822174014084E-2</v>
      </c>
      <c r="F116" s="60">
        <v>4.0797774836338403E-2</v>
      </c>
      <c r="G116" s="58">
        <v>6.3258673171327551E-2</v>
      </c>
      <c r="H116" s="59">
        <v>6.0861433220390025E-2</v>
      </c>
      <c r="I116" s="60">
        <v>3.9593774071786561E-2</v>
      </c>
      <c r="J116" s="58">
        <v>0.11056644896311299</v>
      </c>
      <c r="K116" s="59">
        <v>8.7047597594300252E-2</v>
      </c>
      <c r="L116" s="60">
        <v>8.8080223833837526E-2</v>
      </c>
      <c r="M116" s="61">
        <v>0.69043459892510461</v>
      </c>
      <c r="N116" s="62">
        <v>0.50625228449782589</v>
      </c>
      <c r="O116" s="63">
        <v>0.36938922209599545</v>
      </c>
      <c r="P116" s="98">
        <v>3.0021569258178449</v>
      </c>
      <c r="Q116" s="99">
        <v>3.0881880826348795</v>
      </c>
      <c r="R116" s="100">
        <v>3.2181197695584181</v>
      </c>
      <c r="S116" s="58">
        <v>0.1070408531948521</v>
      </c>
      <c r="T116" s="59">
        <v>0.10505432834317543</v>
      </c>
      <c r="U116" s="60">
        <v>9.5175341273340791E-2</v>
      </c>
      <c r="V116" s="38">
        <v>13383857.5</v>
      </c>
      <c r="W116" s="39">
        <v>12483540</v>
      </c>
      <c r="X116" s="40">
        <v>8325879</v>
      </c>
      <c r="Y116" s="58">
        <v>4.2026308642813781</v>
      </c>
      <c r="Z116" s="59">
        <v>3.3262970964811625</v>
      </c>
      <c r="AA116" s="60">
        <v>3.4107224746395368</v>
      </c>
      <c r="AB116" s="58">
        <v>0.87131955242164216</v>
      </c>
      <c r="AC116" s="59">
        <v>0.8750194584941462</v>
      </c>
      <c r="AD116" s="60">
        <v>0.87511994737484489</v>
      </c>
      <c r="AE116" s="38">
        <v>12264908</v>
      </c>
      <c r="AF116" s="39">
        <v>12467701</v>
      </c>
      <c r="AG116" s="40">
        <v>9235081</v>
      </c>
      <c r="AH116" s="38">
        <v>13022035</v>
      </c>
      <c r="AI116" s="39">
        <v>12718133</v>
      </c>
      <c r="AJ116" s="40">
        <v>8325880</v>
      </c>
      <c r="AK116" s="58">
        <v>0.67670092493206346</v>
      </c>
      <c r="AL116" s="59">
        <v>0.68124398898612581</v>
      </c>
      <c r="AM116" s="60">
        <v>0.68652616836536728</v>
      </c>
      <c r="AN116" s="58">
        <v>0.70057483225789885</v>
      </c>
      <c r="AO116" s="59">
        <v>0.70698529293806145</v>
      </c>
      <c r="AP116" s="60">
        <v>0.71977491914135661</v>
      </c>
      <c r="AQ116" s="58">
        <v>0.12702779107416312</v>
      </c>
      <c r="AR116" s="59">
        <v>0.11874590225468372</v>
      </c>
      <c r="AS116" s="60">
        <v>0.11931972643705521</v>
      </c>
      <c r="AT116" s="58">
        <v>7.8786001099554248E-2</v>
      </c>
      <c r="AU116" s="59">
        <v>7.2753777776929013E-2</v>
      </c>
      <c r="AV116" s="60">
        <v>7.6574022534168965E-2</v>
      </c>
      <c r="AW116" s="58">
        <v>5.7687511433404337E-2</v>
      </c>
      <c r="AX116" s="59">
        <v>6.3123002309709061E-2</v>
      </c>
      <c r="AY116" s="60">
        <v>6.3252336169649218E-2</v>
      </c>
      <c r="AZ116" s="58">
        <v>0.42297629729776537</v>
      </c>
      <c r="BA116" s="59">
        <v>0.41862811724518761</v>
      </c>
      <c r="BB116" s="60">
        <v>0.41498704147835441</v>
      </c>
      <c r="BC116" s="58">
        <v>0.73073094311125819</v>
      </c>
      <c r="BD116" s="59">
        <v>0.73034345837907666</v>
      </c>
      <c r="BE116" s="60">
        <v>0.72292058142111404</v>
      </c>
      <c r="BF116" s="38">
        <v>5503087.3952772729</v>
      </c>
      <c r="BG116" s="39">
        <v>5670583.9005736131</v>
      </c>
      <c r="BH116" s="40">
        <v>5902299.8901098901</v>
      </c>
      <c r="BI116" s="58">
        <v>3.5577178691332673E-2</v>
      </c>
      <c r="BJ116" s="59">
        <v>3.6116064904378284E-2</v>
      </c>
      <c r="BK116" s="60">
        <v>3.0074262663215827E-2</v>
      </c>
      <c r="BL116" s="58">
        <v>7.2735359788654946E-2</v>
      </c>
      <c r="BM116" s="59">
        <v>8.0249039400103667E-2</v>
      </c>
      <c r="BN116" s="60">
        <v>5.5620269150908744E-2</v>
      </c>
      <c r="BO116" s="58">
        <v>5.6391444891540029E-4</v>
      </c>
      <c r="BP116" s="59">
        <v>5.9693513475656077E-4</v>
      </c>
      <c r="BQ116" s="60">
        <v>5.6335255711465826E-4</v>
      </c>
      <c r="BR116" s="58">
        <v>0.9828363823000974</v>
      </c>
      <c r="BS116" s="59">
        <v>0.98414084244291455</v>
      </c>
      <c r="BT116" s="60">
        <v>0.98582828782409526</v>
      </c>
      <c r="BU116" s="38">
        <v>94213463.5</v>
      </c>
      <c r="BV116" s="39">
        <v>105880271</v>
      </c>
      <c r="BW116" s="40">
        <v>110953866</v>
      </c>
      <c r="BX116" s="58">
        <v>0.11056644896311299</v>
      </c>
      <c r="BY116" s="59">
        <v>8.7047597594300252E-2</v>
      </c>
      <c r="BZ116" s="60">
        <v>8.8080223833837526E-2</v>
      </c>
      <c r="CA116" s="38">
        <v>131992474</v>
      </c>
      <c r="CB116" s="39">
        <v>139405059</v>
      </c>
      <c r="CC116" s="40">
        <v>153536040</v>
      </c>
      <c r="CD116" s="38">
        <v>129760314.5</v>
      </c>
      <c r="CE116" s="39">
        <v>140333957</v>
      </c>
      <c r="CF116" s="40">
        <v>153536040</v>
      </c>
      <c r="CG116" s="58">
        <v>3.0261004724314775</v>
      </c>
      <c r="CH116" s="59">
        <v>2.4444612536811108</v>
      </c>
      <c r="CI116" s="60">
        <v>2.4876798340731678</v>
      </c>
      <c r="CJ116" s="98">
        <v>3.3315221951118321</v>
      </c>
      <c r="CK116" s="99">
        <v>3.4498209788797412</v>
      </c>
      <c r="CL116" s="100">
        <v>3.4095330963654229</v>
      </c>
      <c r="CM116" s="58">
        <v>0.94671442337223188</v>
      </c>
      <c r="CN116" s="59">
        <v>0.96685669885270498</v>
      </c>
      <c r="CO116" s="60">
        <v>0.95442339062936621</v>
      </c>
      <c r="CP116" s="58">
        <v>0.88009580380596686</v>
      </c>
      <c r="CQ116" s="59">
        <v>0.86936701095452218</v>
      </c>
      <c r="CR116" s="60">
        <v>0.87678773123719811</v>
      </c>
      <c r="CS116" s="58">
        <v>0.84479811052117548</v>
      </c>
      <c r="CT116" s="59">
        <v>0.83309836244382818</v>
      </c>
      <c r="CU116" s="60">
        <v>0.84515818598644155</v>
      </c>
      <c r="CV116" s="38">
        <v>251902.5</v>
      </c>
      <c r="CW116" s="39">
        <v>102029</v>
      </c>
      <c r="CX116" s="40">
        <v>234357</v>
      </c>
      <c r="CY116" s="98">
        <v>1.0222427709643065</v>
      </c>
      <c r="CZ116" s="99">
        <v>0.71700945066553379</v>
      </c>
      <c r="DA116" s="100">
        <v>0.93743859064394297</v>
      </c>
      <c r="DB116" s="98">
        <v>1.725759209412185</v>
      </c>
      <c r="DC116" s="99">
        <v>2.0295809541820105</v>
      </c>
      <c r="DD116" s="100">
        <v>2.3119694329828384</v>
      </c>
      <c r="DE116" s="58">
        <v>0.75419878483258884</v>
      </c>
      <c r="DF116" s="59">
        <v>0.76335911410112178</v>
      </c>
      <c r="DG116" s="60">
        <v>0.76372456829646929</v>
      </c>
      <c r="DH116" s="58">
        <v>2.8959282836806807E-2</v>
      </c>
      <c r="DI116" s="59">
        <v>2.7099894327416933E-2</v>
      </c>
      <c r="DJ116" s="60">
        <v>1.7493097889247546E-2</v>
      </c>
    </row>
    <row r="117" spans="1:114" x14ac:dyDescent="0.4">
      <c r="A117" s="56" t="s">
        <v>41</v>
      </c>
      <c r="B117" s="194" t="s">
        <v>164</v>
      </c>
      <c r="C117" s="10" t="s">
        <v>175</v>
      </c>
      <c r="D117" s="65">
        <v>163</v>
      </c>
      <c r="E117" s="66">
        <v>161</v>
      </c>
      <c r="F117" s="67">
        <v>162</v>
      </c>
      <c r="G117" s="65">
        <v>163</v>
      </c>
      <c r="H117" s="66">
        <v>161</v>
      </c>
      <c r="I117" s="67">
        <v>162</v>
      </c>
      <c r="J117" s="65">
        <v>163</v>
      </c>
      <c r="K117" s="66">
        <v>161</v>
      </c>
      <c r="L117" s="67">
        <v>162</v>
      </c>
      <c r="M117" s="68">
        <v>163</v>
      </c>
      <c r="N117" s="69">
        <v>161</v>
      </c>
      <c r="O117" s="70">
        <v>162</v>
      </c>
      <c r="P117" s="65">
        <v>163</v>
      </c>
      <c r="Q117" s="66">
        <v>161</v>
      </c>
      <c r="R117" s="67">
        <v>162</v>
      </c>
      <c r="S117" s="65">
        <v>163</v>
      </c>
      <c r="T117" s="66">
        <v>161</v>
      </c>
      <c r="U117" s="67">
        <v>162</v>
      </c>
      <c r="V117" s="65">
        <v>163</v>
      </c>
      <c r="W117" s="66">
        <v>161</v>
      </c>
      <c r="X117" s="67">
        <v>162</v>
      </c>
      <c r="Y117" s="65">
        <v>163</v>
      </c>
      <c r="Z117" s="66">
        <v>161</v>
      </c>
      <c r="AA117" s="67">
        <v>162</v>
      </c>
      <c r="AB117" s="65">
        <v>163</v>
      </c>
      <c r="AC117" s="66">
        <v>161</v>
      </c>
      <c r="AD117" s="67">
        <v>162</v>
      </c>
      <c r="AE117" s="65">
        <v>163</v>
      </c>
      <c r="AF117" s="66">
        <v>161</v>
      </c>
      <c r="AG117" s="67">
        <v>162</v>
      </c>
      <c r="AH117" s="65">
        <v>163</v>
      </c>
      <c r="AI117" s="66">
        <v>161</v>
      </c>
      <c r="AJ117" s="67">
        <v>162</v>
      </c>
      <c r="AK117" s="65">
        <v>163</v>
      </c>
      <c r="AL117" s="66">
        <v>161</v>
      </c>
      <c r="AM117" s="67">
        <v>162</v>
      </c>
      <c r="AN117" s="65">
        <v>163</v>
      </c>
      <c r="AO117" s="66">
        <v>161</v>
      </c>
      <c r="AP117" s="67">
        <v>162</v>
      </c>
      <c r="AQ117" s="65">
        <v>163</v>
      </c>
      <c r="AR117" s="66">
        <v>161</v>
      </c>
      <c r="AS117" s="67">
        <v>162</v>
      </c>
      <c r="AT117" s="65">
        <v>163</v>
      </c>
      <c r="AU117" s="66">
        <v>161</v>
      </c>
      <c r="AV117" s="67">
        <v>162</v>
      </c>
      <c r="AW117" s="65">
        <v>163</v>
      </c>
      <c r="AX117" s="66">
        <v>161</v>
      </c>
      <c r="AY117" s="67">
        <v>162</v>
      </c>
      <c r="AZ117" s="65">
        <v>163</v>
      </c>
      <c r="BA117" s="66">
        <v>161</v>
      </c>
      <c r="BB117" s="67">
        <v>162</v>
      </c>
      <c r="BC117" s="65">
        <v>163</v>
      </c>
      <c r="BD117" s="66">
        <v>161</v>
      </c>
      <c r="BE117" s="67">
        <v>162</v>
      </c>
      <c r="BF117" s="65">
        <v>163</v>
      </c>
      <c r="BG117" s="66">
        <v>161</v>
      </c>
      <c r="BH117" s="67">
        <v>162</v>
      </c>
      <c r="BI117" s="65">
        <v>163</v>
      </c>
      <c r="BJ117" s="66">
        <v>161</v>
      </c>
      <c r="BK117" s="67">
        <v>162</v>
      </c>
      <c r="BL117" s="65">
        <v>163</v>
      </c>
      <c r="BM117" s="66">
        <v>161</v>
      </c>
      <c r="BN117" s="67">
        <v>162</v>
      </c>
      <c r="BO117" s="65">
        <v>163</v>
      </c>
      <c r="BP117" s="66">
        <v>161</v>
      </c>
      <c r="BQ117" s="67">
        <v>162</v>
      </c>
      <c r="BR117" s="65">
        <v>163</v>
      </c>
      <c r="BS117" s="66">
        <v>161</v>
      </c>
      <c r="BT117" s="67">
        <v>162</v>
      </c>
      <c r="BU117" s="65">
        <v>163</v>
      </c>
      <c r="BV117" s="66">
        <v>161</v>
      </c>
      <c r="BW117" s="67">
        <v>162</v>
      </c>
      <c r="BX117" s="65">
        <v>163</v>
      </c>
      <c r="BY117" s="66">
        <v>161</v>
      </c>
      <c r="BZ117" s="67">
        <v>162</v>
      </c>
      <c r="CA117" s="65">
        <v>163</v>
      </c>
      <c r="CB117" s="66">
        <v>161</v>
      </c>
      <c r="CC117" s="67">
        <v>162</v>
      </c>
      <c r="CD117" s="65">
        <v>163</v>
      </c>
      <c r="CE117" s="66">
        <v>161</v>
      </c>
      <c r="CF117" s="67">
        <v>162</v>
      </c>
      <c r="CG117" s="65">
        <v>163</v>
      </c>
      <c r="CH117" s="66">
        <v>161</v>
      </c>
      <c r="CI117" s="67">
        <v>162</v>
      </c>
      <c r="CJ117" s="65">
        <v>163</v>
      </c>
      <c r="CK117" s="66">
        <v>161</v>
      </c>
      <c r="CL117" s="67">
        <v>162</v>
      </c>
      <c r="CM117" s="65">
        <v>163</v>
      </c>
      <c r="CN117" s="66">
        <v>161</v>
      </c>
      <c r="CO117" s="67">
        <v>162</v>
      </c>
      <c r="CP117" s="65">
        <v>163</v>
      </c>
      <c r="CQ117" s="66">
        <v>161</v>
      </c>
      <c r="CR117" s="67">
        <v>162</v>
      </c>
      <c r="CS117" s="65">
        <v>163</v>
      </c>
      <c r="CT117" s="66">
        <v>161</v>
      </c>
      <c r="CU117" s="67">
        <v>162</v>
      </c>
      <c r="CV117" s="65">
        <v>163</v>
      </c>
      <c r="CW117" s="66">
        <v>161</v>
      </c>
      <c r="CX117" s="67">
        <v>162</v>
      </c>
      <c r="CY117" s="65">
        <v>163</v>
      </c>
      <c r="CZ117" s="66">
        <v>161</v>
      </c>
      <c r="DA117" s="67">
        <v>162</v>
      </c>
      <c r="DB117" s="65">
        <v>163</v>
      </c>
      <c r="DC117" s="66">
        <v>161</v>
      </c>
      <c r="DD117" s="67">
        <v>162</v>
      </c>
      <c r="DE117" s="65">
        <v>163</v>
      </c>
      <c r="DF117" s="66">
        <v>161</v>
      </c>
      <c r="DG117" s="67">
        <v>162</v>
      </c>
      <c r="DH117" s="65">
        <v>163</v>
      </c>
      <c r="DI117" s="66">
        <v>161</v>
      </c>
      <c r="DJ117" s="67">
        <v>162</v>
      </c>
    </row>
    <row r="118" spans="1:114" x14ac:dyDescent="0.4">
      <c r="A118" s="56"/>
      <c r="B118" s="198"/>
      <c r="C118" s="7" t="s">
        <v>86</v>
      </c>
      <c r="D118" s="32">
        <v>4.153732078680597E-2</v>
      </c>
      <c r="E118" s="33">
        <v>4.1097907583546221E-2</v>
      </c>
      <c r="F118" s="34">
        <v>3.845988488332628E-2</v>
      </c>
      <c r="G118" s="32">
        <v>4.1964389966098303E-2</v>
      </c>
      <c r="H118" s="33">
        <v>4.3578955132121337E-2</v>
      </c>
      <c r="I118" s="34">
        <v>4.2115625920352694E-2</v>
      </c>
      <c r="J118" s="32">
        <v>0.90785993570325285</v>
      </c>
      <c r="K118" s="33">
        <v>0.80907992474941592</v>
      </c>
      <c r="L118" s="34">
        <v>0.82285727611473891</v>
      </c>
      <c r="M118" s="111">
        <v>4.3147235675161726</v>
      </c>
      <c r="N118" s="112">
        <v>3.9012349352150215</v>
      </c>
      <c r="O118" s="113">
        <v>3.9073439602634705</v>
      </c>
      <c r="P118" s="98">
        <v>4.392861066933003</v>
      </c>
      <c r="Q118" s="99">
        <v>4.5528377118283014</v>
      </c>
      <c r="R118" s="100">
        <v>4.5122683439167117</v>
      </c>
      <c r="S118" s="32">
        <v>0.10406158178009288</v>
      </c>
      <c r="T118" s="33">
        <v>0.10587447611107413</v>
      </c>
      <c r="U118" s="34">
        <v>0.10546241055861801</v>
      </c>
      <c r="V118" s="35">
        <v>18384042.245398775</v>
      </c>
      <c r="W118" s="36">
        <v>20787141.341614906</v>
      </c>
      <c r="X118" s="37">
        <v>21170363.537037037</v>
      </c>
      <c r="Y118" s="32">
        <v>3.6052516830410597</v>
      </c>
      <c r="Z118" s="33">
        <v>3.2709708090061729</v>
      </c>
      <c r="AA118" s="34">
        <v>3.4453231823081576</v>
      </c>
      <c r="AB118" s="32">
        <v>0.8332772113541479</v>
      </c>
      <c r="AC118" s="33">
        <v>0.83686284248204268</v>
      </c>
      <c r="AD118" s="34">
        <v>0.83771482117674378</v>
      </c>
      <c r="AE118" s="35">
        <v>19092398.717791412</v>
      </c>
      <c r="AF118" s="36">
        <v>19788365.372670807</v>
      </c>
      <c r="AG118" s="37">
        <v>18795932.907407407</v>
      </c>
      <c r="AH118" s="35">
        <v>19288698.693251535</v>
      </c>
      <c r="AI118" s="36">
        <v>20982973.037267081</v>
      </c>
      <c r="AJ118" s="37">
        <v>20582549.36419753</v>
      </c>
      <c r="AK118" s="32">
        <v>0.658235932744343</v>
      </c>
      <c r="AL118" s="33">
        <v>0.65948490459407061</v>
      </c>
      <c r="AM118" s="34">
        <v>0.65980579198053813</v>
      </c>
      <c r="AN118" s="32">
        <v>0.69220544774357706</v>
      </c>
      <c r="AO118" s="33">
        <v>0.69461850931820912</v>
      </c>
      <c r="AP118" s="34">
        <v>0.69540415968971681</v>
      </c>
      <c r="AQ118" s="32">
        <v>0.14175950959838979</v>
      </c>
      <c r="AR118" s="33">
        <v>0.14160585333986894</v>
      </c>
      <c r="AS118" s="34">
        <v>0.13968094687842195</v>
      </c>
      <c r="AT118" s="32">
        <v>9.0823896294062109E-2</v>
      </c>
      <c r="AU118" s="33">
        <v>8.9272877958419164E-2</v>
      </c>
      <c r="AV118" s="34">
        <v>9.2867550414620734E-2</v>
      </c>
      <c r="AW118" s="32">
        <v>7.8600562257989004E-2</v>
      </c>
      <c r="AX118" s="33">
        <v>7.8315894484230403E-2</v>
      </c>
      <c r="AY118" s="34">
        <v>7.8645074453802005E-2</v>
      </c>
      <c r="AZ118" s="32">
        <v>0.31600976038774975</v>
      </c>
      <c r="BA118" s="33">
        <v>0.3069197451870887</v>
      </c>
      <c r="BB118" s="34">
        <v>0.29520282084947186</v>
      </c>
      <c r="BC118" s="32">
        <v>0.59010747264569419</v>
      </c>
      <c r="BD118" s="33">
        <v>0.57796125976922741</v>
      </c>
      <c r="BE118" s="34">
        <v>0.58167419823756294</v>
      </c>
      <c r="BF118" s="35">
        <v>5650421.3468782865</v>
      </c>
      <c r="BG118" s="36">
        <v>5884038.632772903</v>
      </c>
      <c r="BH118" s="37">
        <v>6033353.9910679217</v>
      </c>
      <c r="BI118" s="32">
        <v>0.17601003634005169</v>
      </c>
      <c r="BJ118" s="33">
        <v>0.16499254696740315</v>
      </c>
      <c r="BK118" s="34">
        <v>0.16647316737910856</v>
      </c>
      <c r="BL118" s="32">
        <v>0.45481934359287957</v>
      </c>
      <c r="BM118" s="33">
        <v>0.41776213488352165</v>
      </c>
      <c r="BN118" s="34">
        <v>0.41672607670784939</v>
      </c>
      <c r="BO118" s="32">
        <v>4.8847464464883503E-3</v>
      </c>
      <c r="BP118" s="33">
        <v>3.8780578961212647E-3</v>
      </c>
      <c r="BQ118" s="34">
        <v>3.7733275310479868E-3</v>
      </c>
      <c r="BR118" s="32">
        <v>0.98114114229155014</v>
      </c>
      <c r="BS118" s="33">
        <v>0.9822047080955647</v>
      </c>
      <c r="BT118" s="34">
        <v>0.98029802768246976</v>
      </c>
      <c r="BU118" s="35">
        <v>440919256.28834355</v>
      </c>
      <c r="BV118" s="36">
        <v>463642461.87577641</v>
      </c>
      <c r="BW118" s="37">
        <v>474305833.91358024</v>
      </c>
      <c r="BX118" s="32">
        <v>0.93937383463288149</v>
      </c>
      <c r="BY118" s="33">
        <v>0.83260055029126645</v>
      </c>
      <c r="BZ118" s="34">
        <v>0.83913580420446243</v>
      </c>
      <c r="CA118" s="35">
        <v>256886106.59509203</v>
      </c>
      <c r="CB118" s="36">
        <v>272385358.68944097</v>
      </c>
      <c r="CC118" s="37">
        <v>274012535.01234567</v>
      </c>
      <c r="CD118" s="38">
        <v>268645479.38650304</v>
      </c>
      <c r="CE118" s="39">
        <v>284724172.78260869</v>
      </c>
      <c r="CF118" s="40">
        <v>286673114.98148149</v>
      </c>
      <c r="CG118" s="32">
        <v>2.3553584212219358</v>
      </c>
      <c r="CH118" s="33">
        <v>2.2433050097096388</v>
      </c>
      <c r="CI118" s="34">
        <v>2.4136302762123645</v>
      </c>
      <c r="CJ118" s="98">
        <v>4.8403167325397094</v>
      </c>
      <c r="CK118" s="99">
        <v>5.0344030583185528</v>
      </c>
      <c r="CL118" s="100">
        <v>4.9879832254986969</v>
      </c>
      <c r="CM118" s="32">
        <v>1.0204237448884119</v>
      </c>
      <c r="CN118" s="33">
        <v>1.0080168772230538</v>
      </c>
      <c r="CO118" s="34">
        <v>1.0145048170540862</v>
      </c>
      <c r="CP118" s="32">
        <v>0.76748316590810217</v>
      </c>
      <c r="CQ118" s="33">
        <v>0.7752980751343701</v>
      </c>
      <c r="CR118" s="34">
        <v>0.77434765221344748</v>
      </c>
      <c r="CS118" s="32">
        <v>0.71761690935518674</v>
      </c>
      <c r="CT118" s="33">
        <v>0.72700385130424539</v>
      </c>
      <c r="CU118" s="34">
        <v>0.72737444880013258</v>
      </c>
      <c r="CV118" s="35">
        <v>196299.97546012269</v>
      </c>
      <c r="CW118" s="36">
        <v>1194607.6645962733</v>
      </c>
      <c r="CX118" s="37">
        <v>1786616.4567901234</v>
      </c>
      <c r="CY118" s="98">
        <v>1.4619737405865452</v>
      </c>
      <c r="CZ118" s="99">
        <v>1.5399256247693209</v>
      </c>
      <c r="DA118" s="100">
        <v>1.5082409868777635</v>
      </c>
      <c r="DB118" s="98">
        <v>2.3394591560313565</v>
      </c>
      <c r="DC118" s="99">
        <v>2.3455998603118258</v>
      </c>
      <c r="DD118" s="100">
        <v>2.3365169316107965</v>
      </c>
      <c r="DE118" s="32">
        <v>0.71361385236583874</v>
      </c>
      <c r="DF118" s="33">
        <v>0.71463063964423779</v>
      </c>
      <c r="DG118" s="34">
        <v>0.71191780623378886</v>
      </c>
      <c r="DH118" s="32">
        <v>1.6239753007366804E-2</v>
      </c>
      <c r="DI118" s="33">
        <v>1.7211236253931009E-2</v>
      </c>
      <c r="DJ118" s="34">
        <v>1.6824293066809985E-2</v>
      </c>
    </row>
    <row r="119" spans="1:114" x14ac:dyDescent="0.4">
      <c r="A119" s="56" t="s">
        <v>41</v>
      </c>
      <c r="B119" s="199"/>
      <c r="C119" s="9" t="s">
        <v>87</v>
      </c>
      <c r="D119" s="58">
        <v>2.8682204511751946E-2</v>
      </c>
      <c r="E119" s="59">
        <v>2.0614583806172797E-2</v>
      </c>
      <c r="F119" s="60">
        <v>1.2056907453522881E-2</v>
      </c>
      <c r="G119" s="58">
        <v>3.1271235869850575E-2</v>
      </c>
      <c r="H119" s="59">
        <v>2.592441615555504E-2</v>
      </c>
      <c r="I119" s="60">
        <v>1.4916139530725962E-2</v>
      </c>
      <c r="J119" s="58">
        <v>0.17150608000102788</v>
      </c>
      <c r="K119" s="59">
        <v>0.24692523879733078</v>
      </c>
      <c r="L119" s="60">
        <v>0.26316354316710067</v>
      </c>
      <c r="M119" s="61">
        <v>1.1527695454636684</v>
      </c>
      <c r="N119" s="62">
        <v>1.3069517970139377</v>
      </c>
      <c r="O119" s="63">
        <v>1.1252358825615665</v>
      </c>
      <c r="P119" s="98">
        <v>2.6292907382655408</v>
      </c>
      <c r="Q119" s="99">
        <v>2.8783881850512567</v>
      </c>
      <c r="R119" s="100">
        <v>3.0011846153463657</v>
      </c>
      <c r="S119" s="58">
        <v>7.7574765387812411E-2</v>
      </c>
      <c r="T119" s="59">
        <v>7.1834336328587586E-2</v>
      </c>
      <c r="U119" s="60">
        <v>7.1643434506574927E-2</v>
      </c>
      <c r="V119" s="38">
        <v>6662307</v>
      </c>
      <c r="W119" s="39">
        <v>5471580</v>
      </c>
      <c r="X119" s="40">
        <v>3043279</v>
      </c>
      <c r="Y119" s="58">
        <v>4.3189420932885767</v>
      </c>
      <c r="Z119" s="59">
        <v>3.5733453016076462</v>
      </c>
      <c r="AA119" s="60">
        <v>3.2983424091511013</v>
      </c>
      <c r="AB119" s="58">
        <v>0.88244932077987714</v>
      </c>
      <c r="AC119" s="59">
        <v>0.87823138981362514</v>
      </c>
      <c r="AD119" s="60">
        <v>0.88310555286884007</v>
      </c>
      <c r="AE119" s="38">
        <v>6377632</v>
      </c>
      <c r="AF119" s="39">
        <v>4059505</v>
      </c>
      <c r="AG119" s="40">
        <v>2900771</v>
      </c>
      <c r="AH119" s="38">
        <v>6662309</v>
      </c>
      <c r="AI119" s="39">
        <v>4722624</v>
      </c>
      <c r="AJ119" s="40">
        <v>2869906.5</v>
      </c>
      <c r="AK119" s="58">
        <v>0.6816749707755545</v>
      </c>
      <c r="AL119" s="59">
        <v>0.69293206366239124</v>
      </c>
      <c r="AM119" s="60">
        <v>0.69783398483352865</v>
      </c>
      <c r="AN119" s="58">
        <v>0.71072209652706508</v>
      </c>
      <c r="AO119" s="59">
        <v>0.72652099028873929</v>
      </c>
      <c r="AP119" s="60">
        <v>0.73127837562287867</v>
      </c>
      <c r="AQ119" s="58">
        <v>0.13073739456553038</v>
      </c>
      <c r="AR119" s="59">
        <v>0.12974799099848899</v>
      </c>
      <c r="AS119" s="60">
        <v>0.12897856795737447</v>
      </c>
      <c r="AT119" s="58">
        <v>7.7230697503042067E-2</v>
      </c>
      <c r="AU119" s="59">
        <v>7.5259342479321742E-2</v>
      </c>
      <c r="AV119" s="60">
        <v>7.5989801376040639E-2</v>
      </c>
      <c r="AW119" s="58">
        <v>6.528373144369333E-2</v>
      </c>
      <c r="AX119" s="59">
        <v>6.647104857751529E-2</v>
      </c>
      <c r="AY119" s="60">
        <v>6.6564681212232746E-2</v>
      </c>
      <c r="AZ119" s="58">
        <v>0.35261903002915701</v>
      </c>
      <c r="BA119" s="59">
        <v>0.35477823685565552</v>
      </c>
      <c r="BB119" s="60">
        <v>0.34219057493868199</v>
      </c>
      <c r="BC119" s="58">
        <v>0.70830061298605951</v>
      </c>
      <c r="BD119" s="59">
        <v>0.68814188570360602</v>
      </c>
      <c r="BE119" s="60">
        <v>0.7302128995615822</v>
      </c>
      <c r="BF119" s="38">
        <v>5629308.222222222</v>
      </c>
      <c r="BG119" s="39">
        <v>5825534.1868488705</v>
      </c>
      <c r="BH119" s="40">
        <v>5840515.0376138147</v>
      </c>
      <c r="BI119" s="58">
        <v>6.6538525250748007E-2</v>
      </c>
      <c r="BJ119" s="59">
        <v>5.5513899856952924E-2</v>
      </c>
      <c r="BK119" s="60">
        <v>5.2377602871455688E-2</v>
      </c>
      <c r="BL119" s="58">
        <v>0.1221197373033483</v>
      </c>
      <c r="BM119" s="59">
        <v>0.11155519484292671</v>
      </c>
      <c r="BN119" s="60">
        <v>0.11016337122956675</v>
      </c>
      <c r="BO119" s="58">
        <v>1.467553517950022E-3</v>
      </c>
      <c r="BP119" s="59">
        <v>1.2905712043306873E-3</v>
      </c>
      <c r="BQ119" s="60">
        <v>1.2385824934340386E-3</v>
      </c>
      <c r="BR119" s="58">
        <v>0.9898711053849274</v>
      </c>
      <c r="BS119" s="59">
        <v>0.99131081497717766</v>
      </c>
      <c r="BT119" s="60">
        <v>0.990296488495646</v>
      </c>
      <c r="BU119" s="38">
        <v>117434398</v>
      </c>
      <c r="BV119" s="39">
        <v>112844326</v>
      </c>
      <c r="BW119" s="40">
        <v>118881974</v>
      </c>
      <c r="BX119" s="58">
        <v>0.18959064713470905</v>
      </c>
      <c r="BY119" s="59">
        <v>0.26936226155504273</v>
      </c>
      <c r="BZ119" s="60">
        <v>0.26316354316710067</v>
      </c>
      <c r="CA119" s="38">
        <v>116014258</v>
      </c>
      <c r="CB119" s="39">
        <v>131379752</v>
      </c>
      <c r="CC119" s="40">
        <v>122842716</v>
      </c>
      <c r="CD119" s="38">
        <v>106282606</v>
      </c>
      <c r="CE119" s="39">
        <v>131379752</v>
      </c>
      <c r="CF119" s="40">
        <v>120150677.5</v>
      </c>
      <c r="CG119" s="58">
        <v>3.1207733468416627</v>
      </c>
      <c r="CH119" s="59">
        <v>2.7960108592882342</v>
      </c>
      <c r="CI119" s="60">
        <v>2.3703745425594827</v>
      </c>
      <c r="CJ119" s="98">
        <v>2.758126971845746</v>
      </c>
      <c r="CK119" s="99">
        <v>3.0335755092696428</v>
      </c>
      <c r="CL119" s="100">
        <v>3.0490992158172108</v>
      </c>
      <c r="CM119" s="58">
        <v>0.95901044093353172</v>
      </c>
      <c r="CN119" s="59">
        <v>0.95534495110424433</v>
      </c>
      <c r="CO119" s="60">
        <v>0.95488692059217839</v>
      </c>
      <c r="CP119" s="58">
        <v>0.88214373828668025</v>
      </c>
      <c r="CQ119" s="59">
        <v>0.8769190399240725</v>
      </c>
      <c r="CR119" s="60">
        <v>0.8735418205682266</v>
      </c>
      <c r="CS119" s="58">
        <v>0.84640174219059194</v>
      </c>
      <c r="CT119" s="59">
        <v>0.8376206211059416</v>
      </c>
      <c r="CU119" s="60">
        <v>0.8415570122075966</v>
      </c>
      <c r="CV119" s="38">
        <v>464730</v>
      </c>
      <c r="CW119" s="39">
        <v>464210</v>
      </c>
      <c r="CX119" s="40">
        <v>317174</v>
      </c>
      <c r="CY119" s="98">
        <v>1.3947806312812441</v>
      </c>
      <c r="CZ119" s="99">
        <v>1.3984408320747157</v>
      </c>
      <c r="DA119" s="100">
        <v>1.5124658245176974</v>
      </c>
      <c r="DB119" s="98">
        <v>1.5096802998003136</v>
      </c>
      <c r="DC119" s="99">
        <v>1.9170657634785662</v>
      </c>
      <c r="DD119" s="100">
        <v>1.9946870744230742</v>
      </c>
      <c r="DE119" s="58">
        <v>0.73781809715527236</v>
      </c>
      <c r="DF119" s="59">
        <v>0.7396685450090339</v>
      </c>
      <c r="DG119" s="60">
        <v>0.74512460916726164</v>
      </c>
      <c r="DH119" s="58">
        <v>1.4394759432192086E-2</v>
      </c>
      <c r="DI119" s="59">
        <v>1.2435637831043931E-2</v>
      </c>
      <c r="DJ119" s="60">
        <v>8.1141047197840314E-3</v>
      </c>
    </row>
    <row r="120" spans="1:114" x14ac:dyDescent="0.4">
      <c r="A120" s="56" t="s">
        <v>42</v>
      </c>
      <c r="B120" s="194" t="s">
        <v>165</v>
      </c>
      <c r="C120" s="10" t="s">
        <v>175</v>
      </c>
      <c r="D120" s="65">
        <v>172</v>
      </c>
      <c r="E120" s="66">
        <v>179</v>
      </c>
      <c r="F120" s="67">
        <v>180</v>
      </c>
      <c r="G120" s="65">
        <v>172</v>
      </c>
      <c r="H120" s="66">
        <v>179</v>
      </c>
      <c r="I120" s="67">
        <v>180</v>
      </c>
      <c r="J120" s="65">
        <v>172</v>
      </c>
      <c r="K120" s="66">
        <v>179</v>
      </c>
      <c r="L120" s="67">
        <v>180</v>
      </c>
      <c r="M120" s="68">
        <v>172</v>
      </c>
      <c r="N120" s="69">
        <v>179</v>
      </c>
      <c r="O120" s="70">
        <v>180</v>
      </c>
      <c r="P120" s="65">
        <v>172</v>
      </c>
      <c r="Q120" s="66">
        <v>179</v>
      </c>
      <c r="R120" s="67">
        <v>180</v>
      </c>
      <c r="S120" s="65">
        <v>172</v>
      </c>
      <c r="T120" s="66">
        <v>179</v>
      </c>
      <c r="U120" s="67">
        <v>180</v>
      </c>
      <c r="V120" s="65">
        <v>172</v>
      </c>
      <c r="W120" s="66">
        <v>179</v>
      </c>
      <c r="X120" s="67">
        <v>180</v>
      </c>
      <c r="Y120" s="65">
        <v>172</v>
      </c>
      <c r="Z120" s="66">
        <v>179</v>
      </c>
      <c r="AA120" s="67">
        <v>180</v>
      </c>
      <c r="AB120" s="65">
        <v>172</v>
      </c>
      <c r="AC120" s="66">
        <v>179</v>
      </c>
      <c r="AD120" s="67">
        <v>180</v>
      </c>
      <c r="AE120" s="65">
        <v>172</v>
      </c>
      <c r="AF120" s="66">
        <v>179</v>
      </c>
      <c r="AG120" s="67">
        <v>180</v>
      </c>
      <c r="AH120" s="65">
        <v>172</v>
      </c>
      <c r="AI120" s="66">
        <v>179</v>
      </c>
      <c r="AJ120" s="67">
        <v>180</v>
      </c>
      <c r="AK120" s="65">
        <v>172</v>
      </c>
      <c r="AL120" s="66">
        <v>179</v>
      </c>
      <c r="AM120" s="67">
        <v>180</v>
      </c>
      <c r="AN120" s="65">
        <v>172</v>
      </c>
      <c r="AO120" s="66">
        <v>179</v>
      </c>
      <c r="AP120" s="67">
        <v>180</v>
      </c>
      <c r="AQ120" s="65">
        <v>172</v>
      </c>
      <c r="AR120" s="66">
        <v>179</v>
      </c>
      <c r="AS120" s="67">
        <v>180</v>
      </c>
      <c r="AT120" s="65">
        <v>172</v>
      </c>
      <c r="AU120" s="66">
        <v>179</v>
      </c>
      <c r="AV120" s="67">
        <v>180</v>
      </c>
      <c r="AW120" s="65">
        <v>172</v>
      </c>
      <c r="AX120" s="66">
        <v>179</v>
      </c>
      <c r="AY120" s="67">
        <v>180</v>
      </c>
      <c r="AZ120" s="65">
        <v>172</v>
      </c>
      <c r="BA120" s="66">
        <v>179</v>
      </c>
      <c r="BB120" s="67">
        <v>180</v>
      </c>
      <c r="BC120" s="65">
        <v>172</v>
      </c>
      <c r="BD120" s="66">
        <v>179</v>
      </c>
      <c r="BE120" s="67">
        <v>180</v>
      </c>
      <c r="BF120" s="65">
        <v>172</v>
      </c>
      <c r="BG120" s="66">
        <v>179</v>
      </c>
      <c r="BH120" s="67">
        <v>180</v>
      </c>
      <c r="BI120" s="65">
        <v>172</v>
      </c>
      <c r="BJ120" s="66">
        <v>179</v>
      </c>
      <c r="BK120" s="67">
        <v>180</v>
      </c>
      <c r="BL120" s="65">
        <v>172</v>
      </c>
      <c r="BM120" s="66">
        <v>179</v>
      </c>
      <c r="BN120" s="67">
        <v>180</v>
      </c>
      <c r="BO120" s="65">
        <v>172</v>
      </c>
      <c r="BP120" s="66">
        <v>179</v>
      </c>
      <c r="BQ120" s="67">
        <v>180</v>
      </c>
      <c r="BR120" s="65">
        <v>172</v>
      </c>
      <c r="BS120" s="66">
        <v>179</v>
      </c>
      <c r="BT120" s="67">
        <v>180</v>
      </c>
      <c r="BU120" s="65">
        <v>172</v>
      </c>
      <c r="BV120" s="66">
        <v>179</v>
      </c>
      <c r="BW120" s="67">
        <v>180</v>
      </c>
      <c r="BX120" s="65">
        <v>172</v>
      </c>
      <c r="BY120" s="66">
        <v>179</v>
      </c>
      <c r="BZ120" s="67">
        <v>180</v>
      </c>
      <c r="CA120" s="65">
        <v>172</v>
      </c>
      <c r="CB120" s="66">
        <v>179</v>
      </c>
      <c r="CC120" s="67">
        <v>180</v>
      </c>
      <c r="CD120" s="65">
        <v>172</v>
      </c>
      <c r="CE120" s="66">
        <v>179</v>
      </c>
      <c r="CF120" s="67">
        <v>180</v>
      </c>
      <c r="CG120" s="65">
        <v>172</v>
      </c>
      <c r="CH120" s="66">
        <v>179</v>
      </c>
      <c r="CI120" s="67">
        <v>180</v>
      </c>
      <c r="CJ120" s="65">
        <v>172</v>
      </c>
      <c r="CK120" s="66">
        <v>179</v>
      </c>
      <c r="CL120" s="67">
        <v>180</v>
      </c>
      <c r="CM120" s="65">
        <v>172</v>
      </c>
      <c r="CN120" s="66">
        <v>179</v>
      </c>
      <c r="CO120" s="67">
        <v>180</v>
      </c>
      <c r="CP120" s="65">
        <v>172</v>
      </c>
      <c r="CQ120" s="66">
        <v>179</v>
      </c>
      <c r="CR120" s="67">
        <v>180</v>
      </c>
      <c r="CS120" s="65">
        <v>172</v>
      </c>
      <c r="CT120" s="66">
        <v>179</v>
      </c>
      <c r="CU120" s="67">
        <v>180</v>
      </c>
      <c r="CV120" s="65">
        <v>172</v>
      </c>
      <c r="CW120" s="66">
        <v>179</v>
      </c>
      <c r="CX120" s="67">
        <v>180</v>
      </c>
      <c r="CY120" s="65">
        <v>172</v>
      </c>
      <c r="CZ120" s="66">
        <v>179</v>
      </c>
      <c r="DA120" s="67">
        <v>180</v>
      </c>
      <c r="DB120" s="65">
        <v>172</v>
      </c>
      <c r="DC120" s="66">
        <v>179</v>
      </c>
      <c r="DD120" s="67">
        <v>180</v>
      </c>
      <c r="DE120" s="65">
        <v>172</v>
      </c>
      <c r="DF120" s="66">
        <v>179</v>
      </c>
      <c r="DG120" s="67">
        <v>180</v>
      </c>
      <c r="DH120" s="65">
        <v>172</v>
      </c>
      <c r="DI120" s="66">
        <v>179</v>
      </c>
      <c r="DJ120" s="67">
        <v>180</v>
      </c>
    </row>
    <row r="121" spans="1:114" x14ac:dyDescent="0.4">
      <c r="A121" s="56"/>
      <c r="B121" s="198"/>
      <c r="C121" s="7" t="s">
        <v>86</v>
      </c>
      <c r="D121" s="32">
        <v>4.3305511684058225E-2</v>
      </c>
      <c r="E121" s="33">
        <v>3.5893521328160628E-2</v>
      </c>
      <c r="F121" s="34">
        <v>3.6371931144883976E-2</v>
      </c>
      <c r="G121" s="32">
        <v>4.4761590152238143E-2</v>
      </c>
      <c r="H121" s="33">
        <v>3.6496266175087382E-2</v>
      </c>
      <c r="I121" s="34">
        <v>3.7635343417853712E-2</v>
      </c>
      <c r="J121" s="32">
        <v>0.63782043829717239</v>
      </c>
      <c r="K121" s="33">
        <v>0.94574382829261538</v>
      </c>
      <c r="L121" s="34">
        <v>0.88053442310489449</v>
      </c>
      <c r="M121" s="111">
        <v>4.2613772635123679</v>
      </c>
      <c r="N121" s="112">
        <v>4.8527725780038748</v>
      </c>
      <c r="O121" s="113">
        <v>4.3411418902750514</v>
      </c>
      <c r="P121" s="98">
        <v>4.2919268074095198</v>
      </c>
      <c r="Q121" s="99">
        <v>4.1651362144042086</v>
      </c>
      <c r="R121" s="100">
        <v>4.3835055071350961</v>
      </c>
      <c r="S121" s="32">
        <v>9.6387678419793552E-2</v>
      </c>
      <c r="T121" s="33">
        <v>8.899623665616134E-2</v>
      </c>
      <c r="U121" s="34">
        <v>9.2426100016659671E-2</v>
      </c>
      <c r="V121" s="35">
        <v>21203623.889534883</v>
      </c>
      <c r="W121" s="36">
        <v>13874378.737430168</v>
      </c>
      <c r="X121" s="37">
        <v>18587710.033333335</v>
      </c>
      <c r="Y121" s="32">
        <v>3.7258588532298251</v>
      </c>
      <c r="Z121" s="33">
        <v>3.9819321965306202</v>
      </c>
      <c r="AA121" s="34">
        <v>3.82735338222597</v>
      </c>
      <c r="AB121" s="32">
        <v>0.82441220903528656</v>
      </c>
      <c r="AC121" s="33">
        <v>0.82432779826703406</v>
      </c>
      <c r="AD121" s="34">
        <v>0.82333140407497862</v>
      </c>
      <c r="AE121" s="35">
        <v>19410325.819767442</v>
      </c>
      <c r="AF121" s="36">
        <v>16038458.525139665</v>
      </c>
      <c r="AG121" s="37">
        <v>17040960.344444446</v>
      </c>
      <c r="AH121" s="35">
        <v>20062966.936046511</v>
      </c>
      <c r="AI121" s="36">
        <v>16307785.631284917</v>
      </c>
      <c r="AJ121" s="37">
        <v>17632893.677777778</v>
      </c>
      <c r="AK121" s="32">
        <v>0.66110931325693623</v>
      </c>
      <c r="AL121" s="33">
        <v>0.66852140289399431</v>
      </c>
      <c r="AM121" s="34">
        <v>0.67234313398945256</v>
      </c>
      <c r="AN121" s="32">
        <v>0.70158354690089686</v>
      </c>
      <c r="AO121" s="33">
        <v>0.71030381302854195</v>
      </c>
      <c r="AP121" s="34">
        <v>0.71390428165479758</v>
      </c>
      <c r="AQ121" s="32">
        <v>0.13915349938183172</v>
      </c>
      <c r="AR121" s="33">
        <v>0.14058260059413225</v>
      </c>
      <c r="AS121" s="34">
        <v>0.13787839931669699</v>
      </c>
      <c r="AT121" s="32">
        <v>9.7395798290495758E-2</v>
      </c>
      <c r="AU121" s="33">
        <v>9.5503411651409909E-2</v>
      </c>
      <c r="AV121" s="34">
        <v>9.350279146594094E-2</v>
      </c>
      <c r="AW121" s="32">
        <v>7.4854830735862923E-2</v>
      </c>
      <c r="AX121" s="33">
        <v>7.4703448586477067E-2</v>
      </c>
      <c r="AY121" s="34">
        <v>7.6211076660764793E-2</v>
      </c>
      <c r="AZ121" s="32">
        <v>0.39749293826574944</v>
      </c>
      <c r="BA121" s="33">
        <v>0.39893470543294829</v>
      </c>
      <c r="BB121" s="34">
        <v>0.37908877782115463</v>
      </c>
      <c r="BC121" s="32">
        <v>0.6446106399511794</v>
      </c>
      <c r="BD121" s="33">
        <v>0.63483099800910492</v>
      </c>
      <c r="BE121" s="34">
        <v>0.64500692141066707</v>
      </c>
      <c r="BF121" s="35">
        <v>5395229.3289292669</v>
      </c>
      <c r="BG121" s="36">
        <v>5509897.3129181303</v>
      </c>
      <c r="BH121" s="37">
        <v>5571737.4178660512</v>
      </c>
      <c r="BI121" s="32">
        <v>0.17034994502222486</v>
      </c>
      <c r="BJ121" s="33">
        <v>0.18077470452815309</v>
      </c>
      <c r="BK121" s="34">
        <v>0.17117146874508654</v>
      </c>
      <c r="BL121" s="32">
        <v>0.41415750741962459</v>
      </c>
      <c r="BM121" s="33">
        <v>0.43480327135369906</v>
      </c>
      <c r="BN121" s="34">
        <v>0.40388377949458881</v>
      </c>
      <c r="BO121" s="32">
        <v>4.7416079688973982E-3</v>
      </c>
      <c r="BP121" s="33">
        <v>5.0774917334888044E-3</v>
      </c>
      <c r="BQ121" s="34">
        <v>3.8671705725956272E-3</v>
      </c>
      <c r="BR121" s="32">
        <v>0.97603034110283216</v>
      </c>
      <c r="BS121" s="33">
        <v>0.98146398242118349</v>
      </c>
      <c r="BT121" s="34">
        <v>0.98097762141201705</v>
      </c>
      <c r="BU121" s="35">
        <v>355498879.70930231</v>
      </c>
      <c r="BV121" s="36">
        <v>339656105.78770947</v>
      </c>
      <c r="BW121" s="37">
        <v>363714019.43888891</v>
      </c>
      <c r="BX121" s="32">
        <v>0.66586726585838008</v>
      </c>
      <c r="BY121" s="33">
        <v>0.97152729738109744</v>
      </c>
      <c r="BZ121" s="34">
        <v>0.89465585690889282</v>
      </c>
      <c r="CA121" s="35">
        <v>276548619.6511628</v>
      </c>
      <c r="CB121" s="36">
        <v>270264791.11173183</v>
      </c>
      <c r="CC121" s="37">
        <v>290143685.08888888</v>
      </c>
      <c r="CD121" s="38">
        <v>264090521.1744186</v>
      </c>
      <c r="CE121" s="39">
        <v>259462792.60893854</v>
      </c>
      <c r="CF121" s="40">
        <v>278890421.09444445</v>
      </c>
      <c r="CG121" s="32">
        <v>2.4398516523611158</v>
      </c>
      <c r="CH121" s="33">
        <v>2.5942580729700975</v>
      </c>
      <c r="CI121" s="34">
        <v>2.6317036713534772</v>
      </c>
      <c r="CJ121" s="98">
        <v>4.7105989291303798</v>
      </c>
      <c r="CK121" s="99">
        <v>4.5412751496049344</v>
      </c>
      <c r="CL121" s="100">
        <v>4.7982376695968645</v>
      </c>
      <c r="CM121" s="32">
        <v>0.99618601486938785</v>
      </c>
      <c r="CN121" s="33">
        <v>1.0195681107774606</v>
      </c>
      <c r="CO121" s="34">
        <v>1.0070623906253835</v>
      </c>
      <c r="CP121" s="32">
        <v>0.77831637922452157</v>
      </c>
      <c r="CQ121" s="33">
        <v>0.76355871400607678</v>
      </c>
      <c r="CR121" s="34">
        <v>0.76941356000578198</v>
      </c>
      <c r="CS121" s="32">
        <v>0.7145863489575589</v>
      </c>
      <c r="CT121" s="33">
        <v>0.69665158002439609</v>
      </c>
      <c r="CU121" s="34">
        <v>0.70704843290888375</v>
      </c>
      <c r="CV121" s="35">
        <v>652641.1162790698</v>
      </c>
      <c r="CW121" s="36">
        <v>269327.10614525137</v>
      </c>
      <c r="CX121" s="37">
        <v>591933.33333333337</v>
      </c>
      <c r="CY121" s="98">
        <v>1.4370703347144469</v>
      </c>
      <c r="CZ121" s="99">
        <v>1.5021210989872833</v>
      </c>
      <c r="DA121" s="100">
        <v>1.5037653297999372</v>
      </c>
      <c r="DB121" s="98">
        <v>2.6423777991221273</v>
      </c>
      <c r="DC121" s="99">
        <v>2.4044616291916903</v>
      </c>
      <c r="DD121" s="100">
        <v>2.7577826929157592</v>
      </c>
      <c r="DE121" s="32">
        <v>0.71832637627133067</v>
      </c>
      <c r="DF121" s="33">
        <v>0.71901001010277599</v>
      </c>
      <c r="DG121" s="34">
        <v>0.72132846484584678</v>
      </c>
      <c r="DH121" s="32">
        <v>1.8411194497110345E-2</v>
      </c>
      <c r="DI121" s="33">
        <v>1.5173762868990245E-2</v>
      </c>
      <c r="DJ121" s="34">
        <v>1.5950373193053806E-2</v>
      </c>
    </row>
    <row r="122" spans="1:114" x14ac:dyDescent="0.4">
      <c r="A122" s="56" t="s">
        <v>42</v>
      </c>
      <c r="B122" s="199"/>
      <c r="C122" s="9" t="s">
        <v>87</v>
      </c>
      <c r="D122" s="58">
        <v>3.0624464222380132E-2</v>
      </c>
      <c r="E122" s="59">
        <v>2.2825675629311801E-2</v>
      </c>
      <c r="F122" s="60">
        <v>1.9381285143240057E-2</v>
      </c>
      <c r="G122" s="58">
        <v>3.27328972230264E-2</v>
      </c>
      <c r="H122" s="59">
        <v>2.5979739502454597E-2</v>
      </c>
      <c r="I122" s="60">
        <v>2.0555487668618082E-2</v>
      </c>
      <c r="J122" s="58">
        <v>0.11095473841567147</v>
      </c>
      <c r="K122" s="59">
        <v>0.12211313276851081</v>
      </c>
      <c r="L122" s="60">
        <v>8.7646662231378222E-2</v>
      </c>
      <c r="M122" s="61">
        <v>0.70237005272343656</v>
      </c>
      <c r="N122" s="62">
        <v>0.78107301024775255</v>
      </c>
      <c r="O122" s="63">
        <v>0.7085746791221964</v>
      </c>
      <c r="P122" s="98">
        <v>2.6956670051186755</v>
      </c>
      <c r="Q122" s="99">
        <v>2.9089859725344898</v>
      </c>
      <c r="R122" s="100">
        <v>2.8727599596755891</v>
      </c>
      <c r="S122" s="58">
        <v>7.378295799663237E-2</v>
      </c>
      <c r="T122" s="59">
        <v>7.1152388092317498E-2</v>
      </c>
      <c r="U122" s="60">
        <v>6.8604972205241241E-2</v>
      </c>
      <c r="V122" s="38">
        <v>5677667</v>
      </c>
      <c r="W122" s="39">
        <v>7285884</v>
      </c>
      <c r="X122" s="40">
        <v>6133147</v>
      </c>
      <c r="Y122" s="58">
        <v>4.2865157805104301</v>
      </c>
      <c r="Z122" s="59">
        <v>3.9746986892950735</v>
      </c>
      <c r="AA122" s="60">
        <v>3.871013687661212</v>
      </c>
      <c r="AB122" s="58">
        <v>0.87116825613674087</v>
      </c>
      <c r="AC122" s="59">
        <v>0.86584702807080749</v>
      </c>
      <c r="AD122" s="60">
        <v>0.86500107846229002</v>
      </c>
      <c r="AE122" s="38">
        <v>5796770.5</v>
      </c>
      <c r="AF122" s="39">
        <v>6637781</v>
      </c>
      <c r="AG122" s="40">
        <v>5686417.5</v>
      </c>
      <c r="AH122" s="38">
        <v>5697720</v>
      </c>
      <c r="AI122" s="39">
        <v>7145536</v>
      </c>
      <c r="AJ122" s="40">
        <v>6111848</v>
      </c>
      <c r="AK122" s="58">
        <v>0.68841912529492677</v>
      </c>
      <c r="AL122" s="59">
        <v>0.69523670131744186</v>
      </c>
      <c r="AM122" s="60">
        <v>0.69576765462065671</v>
      </c>
      <c r="AN122" s="58">
        <v>0.71977606409534822</v>
      </c>
      <c r="AO122" s="59">
        <v>0.72377847669962392</v>
      </c>
      <c r="AP122" s="60">
        <v>0.72788632475387904</v>
      </c>
      <c r="AQ122" s="58">
        <v>0.13943238427887697</v>
      </c>
      <c r="AR122" s="59">
        <v>0.13552962834061116</v>
      </c>
      <c r="AS122" s="60">
        <v>0.13539837006963829</v>
      </c>
      <c r="AT122" s="58">
        <v>7.5272108248932892E-2</v>
      </c>
      <c r="AU122" s="59">
        <v>7.1589464330590852E-2</v>
      </c>
      <c r="AV122" s="60">
        <v>7.3540458930524605E-2</v>
      </c>
      <c r="AW122" s="58">
        <v>7.0338626844574551E-2</v>
      </c>
      <c r="AX122" s="59">
        <v>7.1015889916205777E-2</v>
      </c>
      <c r="AY122" s="60">
        <v>7.1508926374833415E-2</v>
      </c>
      <c r="AZ122" s="58">
        <v>0.41053869359395312</v>
      </c>
      <c r="BA122" s="59">
        <v>0.42372140795002972</v>
      </c>
      <c r="BB122" s="60">
        <v>0.41491397174506361</v>
      </c>
      <c r="BC122" s="58">
        <v>0.7377063874171409</v>
      </c>
      <c r="BD122" s="59">
        <v>0.72163413166134316</v>
      </c>
      <c r="BE122" s="60">
        <v>0.71967051772360346</v>
      </c>
      <c r="BF122" s="38">
        <v>5292852.9122514389</v>
      </c>
      <c r="BG122" s="39">
        <v>5570746.9012567326</v>
      </c>
      <c r="BH122" s="40">
        <v>5556272.7404239327</v>
      </c>
      <c r="BI122" s="58">
        <v>5.1099207171547104E-2</v>
      </c>
      <c r="BJ122" s="59">
        <v>5.45975524381902E-2</v>
      </c>
      <c r="BK122" s="60">
        <v>5.4518678443011427E-2</v>
      </c>
      <c r="BL122" s="58">
        <v>0.114725117390374</v>
      </c>
      <c r="BM122" s="59">
        <v>0.11789068540623682</v>
      </c>
      <c r="BN122" s="60">
        <v>0.11645866553363471</v>
      </c>
      <c r="BO122" s="58">
        <v>1.1029658633856247E-3</v>
      </c>
      <c r="BP122" s="59">
        <v>8.3553305203039774E-4</v>
      </c>
      <c r="BQ122" s="60">
        <v>5.589212811963752E-4</v>
      </c>
      <c r="BR122" s="58">
        <v>0.98674781425953495</v>
      </c>
      <c r="BS122" s="59">
        <v>0.98972357782217701</v>
      </c>
      <c r="BT122" s="60">
        <v>0.98943016830156305</v>
      </c>
      <c r="BU122" s="38">
        <v>103192473.5</v>
      </c>
      <c r="BV122" s="39">
        <v>93307127</v>
      </c>
      <c r="BW122" s="40">
        <v>103214800.5</v>
      </c>
      <c r="BX122" s="58">
        <v>0.14314545329545703</v>
      </c>
      <c r="BY122" s="59">
        <v>0.12483071976279818</v>
      </c>
      <c r="BZ122" s="60">
        <v>9.1929745513713704E-2</v>
      </c>
      <c r="CA122" s="38">
        <v>106772528</v>
      </c>
      <c r="CB122" s="39">
        <v>103574690</v>
      </c>
      <c r="CC122" s="40">
        <v>108073050</v>
      </c>
      <c r="CD122" s="38">
        <v>97976038</v>
      </c>
      <c r="CE122" s="39">
        <v>101426814</v>
      </c>
      <c r="CF122" s="40">
        <v>106481347.5</v>
      </c>
      <c r="CG122" s="58">
        <v>3.0010517741164442</v>
      </c>
      <c r="CH122" s="59">
        <v>2.5312669400538259</v>
      </c>
      <c r="CI122" s="60">
        <v>2.5762455469246088</v>
      </c>
      <c r="CJ122" s="98">
        <v>2.9121401136407865</v>
      </c>
      <c r="CK122" s="99">
        <v>3.1811852412815225</v>
      </c>
      <c r="CL122" s="100">
        <v>3.001953330764322</v>
      </c>
      <c r="CM122" s="58">
        <v>0.93680508101118787</v>
      </c>
      <c r="CN122" s="59">
        <v>0.93808586693009754</v>
      </c>
      <c r="CO122" s="60">
        <v>0.94253783557608117</v>
      </c>
      <c r="CP122" s="58">
        <v>0.89005940967531028</v>
      </c>
      <c r="CQ122" s="59">
        <v>0.87705050985296229</v>
      </c>
      <c r="CR122" s="60">
        <v>0.86583579404243194</v>
      </c>
      <c r="CS122" s="58">
        <v>0.84336794859696851</v>
      </c>
      <c r="CT122" s="59">
        <v>0.82392178842692443</v>
      </c>
      <c r="CU122" s="60">
        <v>0.81484131882500499</v>
      </c>
      <c r="CV122" s="38">
        <v>616582</v>
      </c>
      <c r="CW122" s="39">
        <v>266613</v>
      </c>
      <c r="CX122" s="40">
        <v>149092.5</v>
      </c>
      <c r="CY122" s="98">
        <v>1.547870142297733</v>
      </c>
      <c r="CZ122" s="99">
        <v>1.5749071588705652</v>
      </c>
      <c r="DA122" s="100">
        <v>1.5917617051435502</v>
      </c>
      <c r="DB122" s="98">
        <v>1.7525045310480882</v>
      </c>
      <c r="DC122" s="99">
        <v>1.9981604262938768</v>
      </c>
      <c r="DD122" s="100">
        <v>2.1047161726486077</v>
      </c>
      <c r="DE122" s="58">
        <v>0.7482954217909874</v>
      </c>
      <c r="DF122" s="59">
        <v>0.753118454786041</v>
      </c>
      <c r="DG122" s="60">
        <v>0.7468545053939224</v>
      </c>
      <c r="DH122" s="58">
        <v>1.4347188348723772E-2</v>
      </c>
      <c r="DI122" s="59">
        <v>1.250848518019604E-2</v>
      </c>
      <c r="DJ122" s="60">
        <v>1.0585178985872801E-2</v>
      </c>
    </row>
    <row r="123" spans="1:114" x14ac:dyDescent="0.4">
      <c r="A123" s="56" t="s">
        <v>43</v>
      </c>
      <c r="B123" s="194" t="s">
        <v>166</v>
      </c>
      <c r="C123" s="10" t="s">
        <v>175</v>
      </c>
      <c r="D123" s="65">
        <v>136</v>
      </c>
      <c r="E123" s="66">
        <v>143</v>
      </c>
      <c r="F123" s="67">
        <v>148</v>
      </c>
      <c r="G123" s="65">
        <v>136</v>
      </c>
      <c r="H123" s="66">
        <v>143</v>
      </c>
      <c r="I123" s="67">
        <v>148</v>
      </c>
      <c r="J123" s="65">
        <v>136</v>
      </c>
      <c r="K123" s="66">
        <v>143</v>
      </c>
      <c r="L123" s="67">
        <v>148</v>
      </c>
      <c r="M123" s="68">
        <v>136</v>
      </c>
      <c r="N123" s="69">
        <v>143</v>
      </c>
      <c r="O123" s="70">
        <v>148</v>
      </c>
      <c r="P123" s="65">
        <v>136</v>
      </c>
      <c r="Q123" s="66">
        <v>143</v>
      </c>
      <c r="R123" s="67">
        <v>148</v>
      </c>
      <c r="S123" s="65">
        <v>136</v>
      </c>
      <c r="T123" s="66">
        <v>143</v>
      </c>
      <c r="U123" s="67">
        <v>148</v>
      </c>
      <c r="V123" s="65">
        <v>136</v>
      </c>
      <c r="W123" s="66">
        <v>143</v>
      </c>
      <c r="X123" s="67">
        <v>148</v>
      </c>
      <c r="Y123" s="65">
        <v>136</v>
      </c>
      <c r="Z123" s="66">
        <v>143</v>
      </c>
      <c r="AA123" s="67">
        <v>148</v>
      </c>
      <c r="AB123" s="65">
        <v>136</v>
      </c>
      <c r="AC123" s="66">
        <v>143</v>
      </c>
      <c r="AD123" s="67">
        <v>148</v>
      </c>
      <c r="AE123" s="65">
        <v>136</v>
      </c>
      <c r="AF123" s="66">
        <v>143</v>
      </c>
      <c r="AG123" s="67">
        <v>148</v>
      </c>
      <c r="AH123" s="65">
        <v>136</v>
      </c>
      <c r="AI123" s="66">
        <v>143</v>
      </c>
      <c r="AJ123" s="67">
        <v>148</v>
      </c>
      <c r="AK123" s="65">
        <v>136</v>
      </c>
      <c r="AL123" s="66">
        <v>143</v>
      </c>
      <c r="AM123" s="67">
        <v>148</v>
      </c>
      <c r="AN123" s="65">
        <v>136</v>
      </c>
      <c r="AO123" s="66">
        <v>143</v>
      </c>
      <c r="AP123" s="67">
        <v>148</v>
      </c>
      <c r="AQ123" s="65">
        <v>136</v>
      </c>
      <c r="AR123" s="66">
        <v>143</v>
      </c>
      <c r="AS123" s="67">
        <v>148</v>
      </c>
      <c r="AT123" s="65">
        <v>136</v>
      </c>
      <c r="AU123" s="66">
        <v>143</v>
      </c>
      <c r="AV123" s="67">
        <v>148</v>
      </c>
      <c r="AW123" s="65">
        <v>136</v>
      </c>
      <c r="AX123" s="66">
        <v>143</v>
      </c>
      <c r="AY123" s="67">
        <v>148</v>
      </c>
      <c r="AZ123" s="65">
        <v>136</v>
      </c>
      <c r="BA123" s="66">
        <v>143</v>
      </c>
      <c r="BB123" s="67">
        <v>148</v>
      </c>
      <c r="BC123" s="65">
        <v>136</v>
      </c>
      <c r="BD123" s="66">
        <v>143</v>
      </c>
      <c r="BE123" s="67">
        <v>148</v>
      </c>
      <c r="BF123" s="65">
        <v>136</v>
      </c>
      <c r="BG123" s="66">
        <v>143</v>
      </c>
      <c r="BH123" s="67">
        <v>148</v>
      </c>
      <c r="BI123" s="65">
        <v>136</v>
      </c>
      <c r="BJ123" s="66">
        <v>143</v>
      </c>
      <c r="BK123" s="67">
        <v>148</v>
      </c>
      <c r="BL123" s="65">
        <v>136</v>
      </c>
      <c r="BM123" s="66">
        <v>143</v>
      </c>
      <c r="BN123" s="67">
        <v>148</v>
      </c>
      <c r="BO123" s="65">
        <v>136</v>
      </c>
      <c r="BP123" s="66">
        <v>143</v>
      </c>
      <c r="BQ123" s="67">
        <v>148</v>
      </c>
      <c r="BR123" s="65">
        <v>136</v>
      </c>
      <c r="BS123" s="66">
        <v>143</v>
      </c>
      <c r="BT123" s="67">
        <v>148</v>
      </c>
      <c r="BU123" s="65">
        <v>136</v>
      </c>
      <c r="BV123" s="66">
        <v>143</v>
      </c>
      <c r="BW123" s="67">
        <v>148</v>
      </c>
      <c r="BX123" s="65">
        <v>136</v>
      </c>
      <c r="BY123" s="66">
        <v>143</v>
      </c>
      <c r="BZ123" s="67">
        <v>148</v>
      </c>
      <c r="CA123" s="65">
        <v>136</v>
      </c>
      <c r="CB123" s="66">
        <v>143</v>
      </c>
      <c r="CC123" s="67">
        <v>148</v>
      </c>
      <c r="CD123" s="65">
        <v>136</v>
      </c>
      <c r="CE123" s="66">
        <v>143</v>
      </c>
      <c r="CF123" s="67">
        <v>148</v>
      </c>
      <c r="CG123" s="65">
        <v>136</v>
      </c>
      <c r="CH123" s="66">
        <v>143</v>
      </c>
      <c r="CI123" s="67">
        <v>148</v>
      </c>
      <c r="CJ123" s="65">
        <v>136</v>
      </c>
      <c r="CK123" s="66">
        <v>143</v>
      </c>
      <c r="CL123" s="67">
        <v>148</v>
      </c>
      <c r="CM123" s="65">
        <v>136</v>
      </c>
      <c r="CN123" s="66">
        <v>143</v>
      </c>
      <c r="CO123" s="67">
        <v>148</v>
      </c>
      <c r="CP123" s="65">
        <v>136</v>
      </c>
      <c r="CQ123" s="66">
        <v>143</v>
      </c>
      <c r="CR123" s="67">
        <v>148</v>
      </c>
      <c r="CS123" s="65">
        <v>136</v>
      </c>
      <c r="CT123" s="66">
        <v>143</v>
      </c>
      <c r="CU123" s="67">
        <v>148</v>
      </c>
      <c r="CV123" s="65">
        <v>136</v>
      </c>
      <c r="CW123" s="66">
        <v>143</v>
      </c>
      <c r="CX123" s="67">
        <v>148</v>
      </c>
      <c r="CY123" s="65">
        <v>136</v>
      </c>
      <c r="CZ123" s="66">
        <v>143</v>
      </c>
      <c r="DA123" s="67">
        <v>148</v>
      </c>
      <c r="DB123" s="65">
        <v>136</v>
      </c>
      <c r="DC123" s="66">
        <v>143</v>
      </c>
      <c r="DD123" s="67">
        <v>148</v>
      </c>
      <c r="DE123" s="65">
        <v>136</v>
      </c>
      <c r="DF123" s="66">
        <v>143</v>
      </c>
      <c r="DG123" s="67">
        <v>148</v>
      </c>
      <c r="DH123" s="65">
        <v>136</v>
      </c>
      <c r="DI123" s="66">
        <v>143</v>
      </c>
      <c r="DJ123" s="67">
        <v>148</v>
      </c>
    </row>
    <row r="124" spans="1:114" x14ac:dyDescent="0.4">
      <c r="A124" s="56"/>
      <c r="B124" s="198"/>
      <c r="C124" s="7" t="s">
        <v>86</v>
      </c>
      <c r="D124" s="32">
        <v>4.0737771518411563E-2</v>
      </c>
      <c r="E124" s="33">
        <v>3.485939607960168E-2</v>
      </c>
      <c r="F124" s="34">
        <v>2.8836169079455874E-2</v>
      </c>
      <c r="G124" s="32">
        <v>4.0326651074010018E-2</v>
      </c>
      <c r="H124" s="33">
        <v>3.3599424750838366E-2</v>
      </c>
      <c r="I124" s="34">
        <v>2.7480982829820283E-2</v>
      </c>
      <c r="J124" s="32">
        <v>1.1196658812936182</v>
      </c>
      <c r="K124" s="33">
        <v>1.2874319816693764</v>
      </c>
      <c r="L124" s="34">
        <v>1.1629841736071884</v>
      </c>
      <c r="M124" s="111">
        <v>6.5150355600251411</v>
      </c>
      <c r="N124" s="112">
        <v>6.8755553160872589</v>
      </c>
      <c r="O124" s="113">
        <v>7.2665005337941766</v>
      </c>
      <c r="P124" s="98">
        <v>3.840058999649365</v>
      </c>
      <c r="Q124" s="99">
        <v>3.7890343605186474</v>
      </c>
      <c r="R124" s="100">
        <v>3.5418545797718228</v>
      </c>
      <c r="S124" s="32">
        <v>0.10014345490424585</v>
      </c>
      <c r="T124" s="33">
        <v>8.9320624465942564E-2</v>
      </c>
      <c r="U124" s="34">
        <v>8.3815586666617661E-2</v>
      </c>
      <c r="V124" s="35">
        <v>19508690.448529411</v>
      </c>
      <c r="W124" s="36">
        <v>17125647.111888111</v>
      </c>
      <c r="X124" s="37">
        <v>14128296.81081081</v>
      </c>
      <c r="Y124" s="32">
        <v>2.2817912216933998</v>
      </c>
      <c r="Z124" s="33">
        <v>2.3119006949027003</v>
      </c>
      <c r="AA124" s="34">
        <v>2.238439586942945</v>
      </c>
      <c r="AB124" s="32">
        <v>0.88753310692187926</v>
      </c>
      <c r="AC124" s="33">
        <v>0.88160062794685701</v>
      </c>
      <c r="AD124" s="34">
        <v>0.89001823272980685</v>
      </c>
      <c r="AE124" s="35">
        <v>17889121.051470589</v>
      </c>
      <c r="AF124" s="36">
        <v>15457238.566433566</v>
      </c>
      <c r="AG124" s="37">
        <v>12683576.972972972</v>
      </c>
      <c r="AH124" s="35">
        <v>17708586.301470589</v>
      </c>
      <c r="AI124" s="36">
        <v>14898546.23076923</v>
      </c>
      <c r="AJ124" s="37">
        <v>12087498.864864865</v>
      </c>
      <c r="AK124" s="32">
        <v>0.65196368448870512</v>
      </c>
      <c r="AL124" s="33">
        <v>0.65555945092006351</v>
      </c>
      <c r="AM124" s="34">
        <v>0.66308964072142773</v>
      </c>
      <c r="AN124" s="32">
        <v>0.6879652944119351</v>
      </c>
      <c r="AO124" s="33">
        <v>0.6931872351481817</v>
      </c>
      <c r="AP124" s="34">
        <v>0.7041465957330999</v>
      </c>
      <c r="AQ124" s="32">
        <v>0.14064079009205727</v>
      </c>
      <c r="AR124" s="33">
        <v>0.14323137984685672</v>
      </c>
      <c r="AS124" s="34">
        <v>0.13968545718462022</v>
      </c>
      <c r="AT124" s="32">
        <v>9.3609215781967195E-2</v>
      </c>
      <c r="AU124" s="33">
        <v>9.3706153407923501E-2</v>
      </c>
      <c r="AV124" s="34">
        <v>9.8937765144076692E-2</v>
      </c>
      <c r="AW124" s="32">
        <v>8.429103276486416E-2</v>
      </c>
      <c r="AX124" s="33">
        <v>8.3832205588705189E-2</v>
      </c>
      <c r="AY124" s="34">
        <v>8.4259472102347799E-2</v>
      </c>
      <c r="AZ124" s="32">
        <v>0.37928106358319991</v>
      </c>
      <c r="BA124" s="33">
        <v>0.38500256089441742</v>
      </c>
      <c r="BB124" s="34">
        <v>0.3828644654465187</v>
      </c>
      <c r="BC124" s="32">
        <v>0.53446978587113902</v>
      </c>
      <c r="BD124" s="33">
        <v>0.53206428725484078</v>
      </c>
      <c r="BE124" s="34">
        <v>0.53601364651586192</v>
      </c>
      <c r="BF124" s="35">
        <v>5508989.1224165186</v>
      </c>
      <c r="BG124" s="36">
        <v>5679504.9585483642</v>
      </c>
      <c r="BH124" s="37">
        <v>5811208.4723400073</v>
      </c>
      <c r="BI124" s="32">
        <v>0.25114732870545475</v>
      </c>
      <c r="BJ124" s="33">
        <v>0.24004985229799911</v>
      </c>
      <c r="BK124" s="34">
        <v>0.24659818352246435</v>
      </c>
      <c r="BL124" s="32">
        <v>0.65787705784793371</v>
      </c>
      <c r="BM124" s="33">
        <v>0.61894684468479821</v>
      </c>
      <c r="BN124" s="34">
        <v>0.61341368378205308</v>
      </c>
      <c r="BO124" s="32">
        <v>6.7939873048709796E-3</v>
      </c>
      <c r="BP124" s="33">
        <v>6.9181323961344798E-3</v>
      </c>
      <c r="BQ124" s="34">
        <v>6.4899690250726262E-3</v>
      </c>
      <c r="BR124" s="32">
        <v>0.97513254000681748</v>
      </c>
      <c r="BS124" s="33">
        <v>0.97619727130981426</v>
      </c>
      <c r="BT124" s="34">
        <v>0.97493821184272866</v>
      </c>
      <c r="BU124" s="35">
        <v>298915038.50735295</v>
      </c>
      <c r="BV124" s="36">
        <v>305742627.07692307</v>
      </c>
      <c r="BW124" s="37">
        <v>281785180.72297299</v>
      </c>
      <c r="BX124" s="32">
        <v>1.1588391878422326</v>
      </c>
      <c r="BY124" s="33">
        <v>1.3314005354333813</v>
      </c>
      <c r="BZ124" s="34">
        <v>1.2084425283900651</v>
      </c>
      <c r="CA124" s="35">
        <v>242500007.57352942</v>
      </c>
      <c r="CB124" s="36">
        <v>241181461.7062937</v>
      </c>
      <c r="CC124" s="37">
        <v>230000740.49324325</v>
      </c>
      <c r="CD124" s="38">
        <v>226204577.875</v>
      </c>
      <c r="CE124" s="39">
        <v>231014361.13986015</v>
      </c>
      <c r="CF124" s="40">
        <v>214499967.73648649</v>
      </c>
      <c r="CG124" s="32">
        <v>1.4822372186127111</v>
      </c>
      <c r="CH124" s="33">
        <v>1.4749204832535294</v>
      </c>
      <c r="CI124" s="34">
        <v>1.4511322415119075</v>
      </c>
      <c r="CJ124" s="98">
        <v>4.232132307988473</v>
      </c>
      <c r="CK124" s="99">
        <v>4.1282807115171769</v>
      </c>
      <c r="CL124" s="100">
        <v>3.8383490534258828</v>
      </c>
      <c r="CM124" s="32">
        <v>1.1671691799357056</v>
      </c>
      <c r="CN124" s="33">
        <v>1.1587920983237128</v>
      </c>
      <c r="CO124" s="34">
        <v>1.1777025706608808</v>
      </c>
      <c r="CP124" s="32">
        <v>0.69564810956077172</v>
      </c>
      <c r="CQ124" s="33">
        <v>0.69731795397329299</v>
      </c>
      <c r="CR124" s="34">
        <v>0.69369735403274635</v>
      </c>
      <c r="CS124" s="32">
        <v>0.60280089489207611</v>
      </c>
      <c r="CT124" s="33">
        <v>0.60532565445643582</v>
      </c>
      <c r="CU124" s="34">
        <v>0.60029971733575127</v>
      </c>
      <c r="CV124" s="35">
        <v>-180534.75</v>
      </c>
      <c r="CW124" s="36">
        <v>-558692.33566433564</v>
      </c>
      <c r="CX124" s="37">
        <v>-596078.10810810816</v>
      </c>
      <c r="CY124" s="98">
        <v>1.5060941803984387</v>
      </c>
      <c r="CZ124" s="99">
        <v>1.5036053540300822</v>
      </c>
      <c r="DA124" s="100">
        <v>1.4784756490189017</v>
      </c>
      <c r="DB124" s="98">
        <v>1.9669175157018164</v>
      </c>
      <c r="DC124" s="99">
        <v>2.8013024491694134</v>
      </c>
      <c r="DD124" s="100">
        <v>2.7733502923823492</v>
      </c>
      <c r="DE124" s="32">
        <v>0.71343138518752502</v>
      </c>
      <c r="DF124" s="33">
        <v>0.71148614918007391</v>
      </c>
      <c r="DG124" s="34">
        <v>0.70935540573461842</v>
      </c>
      <c r="DH124" s="32">
        <v>1.5394868345166726E-2</v>
      </c>
      <c r="DI124" s="33">
        <v>1.3031065620576675E-2</v>
      </c>
      <c r="DJ124" s="34">
        <v>1.104761864043044E-2</v>
      </c>
    </row>
    <row r="125" spans="1:114" x14ac:dyDescent="0.4">
      <c r="A125" s="56" t="s">
        <v>43</v>
      </c>
      <c r="B125" s="199"/>
      <c r="C125" s="9" t="s">
        <v>87</v>
      </c>
      <c r="D125" s="58">
        <v>2.9670510362105867E-2</v>
      </c>
      <c r="E125" s="59">
        <v>2.5513497245325967E-2</v>
      </c>
      <c r="F125" s="60">
        <v>1.9169251575254238E-2</v>
      </c>
      <c r="G125" s="58">
        <v>3.4653301270104672E-2</v>
      </c>
      <c r="H125" s="59">
        <v>2.6155561141076453E-2</v>
      </c>
      <c r="I125" s="60">
        <v>2.0457739555281265E-2</v>
      </c>
      <c r="J125" s="58">
        <v>3.9001312129671978E-2</v>
      </c>
      <c r="K125" s="59">
        <v>5.10203623929451E-2</v>
      </c>
      <c r="L125" s="60">
        <v>5.2621274686787997E-2</v>
      </c>
      <c r="M125" s="61">
        <v>0.89182493054596401</v>
      </c>
      <c r="N125" s="62">
        <v>1.1641232672152402</v>
      </c>
      <c r="O125" s="63">
        <v>0.76089436167265978</v>
      </c>
      <c r="P125" s="98">
        <v>2.8756586006386584</v>
      </c>
      <c r="Q125" s="99">
        <v>3.1333016165846588</v>
      </c>
      <c r="R125" s="100">
        <v>3.1708741286690176</v>
      </c>
      <c r="S125" s="58">
        <v>8.1526647385515585E-2</v>
      </c>
      <c r="T125" s="59">
        <v>7.2855597377601736E-2</v>
      </c>
      <c r="U125" s="60">
        <v>5.9269249965264365E-2</v>
      </c>
      <c r="V125" s="38">
        <v>5754386.5</v>
      </c>
      <c r="W125" s="39">
        <v>5157865</v>
      </c>
      <c r="X125" s="40">
        <v>4041648.5</v>
      </c>
      <c r="Y125" s="58">
        <v>4.0273137932271874</v>
      </c>
      <c r="Z125" s="59">
        <v>3.688116212727945</v>
      </c>
      <c r="AA125" s="60">
        <v>3.5550703235218721</v>
      </c>
      <c r="AB125" s="58">
        <v>0.86623159019829798</v>
      </c>
      <c r="AC125" s="59">
        <v>0.86908710295199521</v>
      </c>
      <c r="AD125" s="60">
        <v>0.87193777525281613</v>
      </c>
      <c r="AE125" s="38">
        <v>4620573</v>
      </c>
      <c r="AF125" s="39">
        <v>5042317</v>
      </c>
      <c r="AG125" s="40">
        <v>4016848</v>
      </c>
      <c r="AH125" s="38">
        <v>4909360.5</v>
      </c>
      <c r="AI125" s="39">
        <v>5375870</v>
      </c>
      <c r="AJ125" s="40">
        <v>4405389.5</v>
      </c>
      <c r="AK125" s="58">
        <v>0.70509587282873887</v>
      </c>
      <c r="AL125" s="59">
        <v>0.71159351409399463</v>
      </c>
      <c r="AM125" s="60">
        <v>0.72643900325749811</v>
      </c>
      <c r="AN125" s="58">
        <v>0.73823191488960815</v>
      </c>
      <c r="AO125" s="59">
        <v>0.74021550835334315</v>
      </c>
      <c r="AP125" s="60">
        <v>0.74577296067830334</v>
      </c>
      <c r="AQ125" s="58">
        <v>0.12405221798521891</v>
      </c>
      <c r="AR125" s="59">
        <v>0.12304891175154914</v>
      </c>
      <c r="AS125" s="60">
        <v>0.12655679195109815</v>
      </c>
      <c r="AT125" s="58">
        <v>6.9690230847970325E-2</v>
      </c>
      <c r="AU125" s="59">
        <v>6.7440339023820239E-2</v>
      </c>
      <c r="AV125" s="60">
        <v>6.515901355768261E-2</v>
      </c>
      <c r="AW125" s="58">
        <v>6.6690706226998409E-2</v>
      </c>
      <c r="AX125" s="59">
        <v>6.508673094431254E-2</v>
      </c>
      <c r="AY125" s="60">
        <v>6.3485573093557998E-2</v>
      </c>
      <c r="AZ125" s="58">
        <v>0.42851750017938672</v>
      </c>
      <c r="BA125" s="59">
        <v>0.42380015256196524</v>
      </c>
      <c r="BB125" s="60">
        <v>0.43952557603148357</v>
      </c>
      <c r="BC125" s="58">
        <v>0.79571805925816985</v>
      </c>
      <c r="BD125" s="59">
        <v>0.76365883145728619</v>
      </c>
      <c r="BE125" s="60">
        <v>0.79670751586984911</v>
      </c>
      <c r="BF125" s="38">
        <v>5456430.9539590953</v>
      </c>
      <c r="BG125" s="39">
        <v>5590490.3697478995</v>
      </c>
      <c r="BH125" s="40">
        <v>5556303.0625</v>
      </c>
      <c r="BI125" s="58">
        <v>4.55509920431557E-2</v>
      </c>
      <c r="BJ125" s="59">
        <v>4.1474497353667511E-2</v>
      </c>
      <c r="BK125" s="60">
        <v>4.5759100402680108E-2</v>
      </c>
      <c r="BL125" s="58">
        <v>9.6598487749713607E-2</v>
      </c>
      <c r="BM125" s="59">
        <v>9.9282595513682001E-2</v>
      </c>
      <c r="BN125" s="60">
        <v>9.1974879205040577E-2</v>
      </c>
      <c r="BO125" s="58">
        <v>7.6327513923993891E-4</v>
      </c>
      <c r="BP125" s="59">
        <v>6.2717432274936595E-4</v>
      </c>
      <c r="BQ125" s="60">
        <v>6.0601290111099242E-4</v>
      </c>
      <c r="BR125" s="58">
        <v>0.97008816702019895</v>
      </c>
      <c r="BS125" s="59">
        <v>0.97928124969317132</v>
      </c>
      <c r="BT125" s="60">
        <v>0.97701003088068328</v>
      </c>
      <c r="BU125" s="38">
        <v>87413643.5</v>
      </c>
      <c r="BV125" s="39">
        <v>86814152</v>
      </c>
      <c r="BW125" s="40">
        <v>80743814.5</v>
      </c>
      <c r="BX125" s="58">
        <v>0.11830139270531093</v>
      </c>
      <c r="BY125" s="59">
        <v>0.13263314769533013</v>
      </c>
      <c r="BZ125" s="60">
        <v>0.15813431930159194</v>
      </c>
      <c r="CA125" s="38">
        <v>84325474</v>
      </c>
      <c r="CB125" s="39">
        <v>87524496</v>
      </c>
      <c r="CC125" s="40">
        <v>96337755.5</v>
      </c>
      <c r="CD125" s="38">
        <v>83676312</v>
      </c>
      <c r="CE125" s="39">
        <v>86876861</v>
      </c>
      <c r="CF125" s="40">
        <v>92911350</v>
      </c>
      <c r="CG125" s="58">
        <v>3.0402147645716648</v>
      </c>
      <c r="CH125" s="59">
        <v>2.8806371142540885</v>
      </c>
      <c r="CI125" s="60">
        <v>2.6127960155261212</v>
      </c>
      <c r="CJ125" s="98">
        <v>3.1293950424174941</v>
      </c>
      <c r="CK125" s="99">
        <v>3.2986379227782883</v>
      </c>
      <c r="CL125" s="100">
        <v>3.3033750213972302</v>
      </c>
      <c r="CM125" s="58">
        <v>0.95830423149930466</v>
      </c>
      <c r="CN125" s="59">
        <v>0.9506556804629257</v>
      </c>
      <c r="CO125" s="60">
        <v>0.95950850906701057</v>
      </c>
      <c r="CP125" s="58">
        <v>0.88263027108932479</v>
      </c>
      <c r="CQ125" s="59">
        <v>0.86741294250303425</v>
      </c>
      <c r="CR125" s="60">
        <v>0.85337128033783705</v>
      </c>
      <c r="CS125" s="58">
        <v>0.83930062508262249</v>
      </c>
      <c r="CT125" s="59">
        <v>0.82291457171318794</v>
      </c>
      <c r="CU125" s="60">
        <v>0.81159703841288766</v>
      </c>
      <c r="CV125" s="38">
        <v>124235.5</v>
      </c>
      <c r="CW125" s="39">
        <v>132544</v>
      </c>
      <c r="CX125" s="40">
        <v>143855.5</v>
      </c>
      <c r="CY125" s="98">
        <v>0.82971798240486205</v>
      </c>
      <c r="CZ125" s="99">
        <v>0.87248256725260243</v>
      </c>
      <c r="DA125" s="100">
        <v>0.54899899686632359</v>
      </c>
      <c r="DB125" s="98">
        <v>1.4579118613547029</v>
      </c>
      <c r="DC125" s="99">
        <v>1.6807948883428157</v>
      </c>
      <c r="DD125" s="100">
        <v>1.6904281555396548</v>
      </c>
      <c r="DE125" s="58">
        <v>0.76153344064108019</v>
      </c>
      <c r="DF125" s="59">
        <v>0.76836632666978277</v>
      </c>
      <c r="DG125" s="60">
        <v>0.76862466028432452</v>
      </c>
      <c r="DH125" s="58">
        <v>1.7231910156207599E-2</v>
      </c>
      <c r="DI125" s="59">
        <v>1.1890224675204616E-2</v>
      </c>
      <c r="DJ125" s="60">
        <v>8.5577462545320775E-3</v>
      </c>
    </row>
    <row r="126" spans="1:114" x14ac:dyDescent="0.4">
      <c r="A126" s="56" t="s">
        <v>44</v>
      </c>
      <c r="B126" s="194" t="s">
        <v>167</v>
      </c>
      <c r="C126" s="10" t="s">
        <v>175</v>
      </c>
      <c r="D126" s="65">
        <v>909</v>
      </c>
      <c r="E126" s="66">
        <v>940</v>
      </c>
      <c r="F126" s="67">
        <v>972</v>
      </c>
      <c r="G126" s="65">
        <v>909</v>
      </c>
      <c r="H126" s="66">
        <v>940</v>
      </c>
      <c r="I126" s="67">
        <v>972</v>
      </c>
      <c r="J126" s="65">
        <v>909</v>
      </c>
      <c r="K126" s="66">
        <v>940</v>
      </c>
      <c r="L126" s="67">
        <v>972</v>
      </c>
      <c r="M126" s="68">
        <v>909</v>
      </c>
      <c r="N126" s="69">
        <v>940</v>
      </c>
      <c r="O126" s="70">
        <v>972</v>
      </c>
      <c r="P126" s="65">
        <v>909</v>
      </c>
      <c r="Q126" s="66">
        <v>940</v>
      </c>
      <c r="R126" s="67">
        <v>972</v>
      </c>
      <c r="S126" s="65">
        <v>909</v>
      </c>
      <c r="T126" s="66">
        <v>940</v>
      </c>
      <c r="U126" s="67">
        <v>972</v>
      </c>
      <c r="V126" s="65">
        <v>909</v>
      </c>
      <c r="W126" s="66">
        <v>940</v>
      </c>
      <c r="X126" s="67">
        <v>972</v>
      </c>
      <c r="Y126" s="65">
        <v>909</v>
      </c>
      <c r="Z126" s="66">
        <v>940</v>
      </c>
      <c r="AA126" s="67">
        <v>972</v>
      </c>
      <c r="AB126" s="65">
        <v>909</v>
      </c>
      <c r="AC126" s="66">
        <v>940</v>
      </c>
      <c r="AD126" s="67">
        <v>972</v>
      </c>
      <c r="AE126" s="65">
        <v>909</v>
      </c>
      <c r="AF126" s="66">
        <v>940</v>
      </c>
      <c r="AG126" s="67">
        <v>972</v>
      </c>
      <c r="AH126" s="65">
        <v>909</v>
      </c>
      <c r="AI126" s="66">
        <v>940</v>
      </c>
      <c r="AJ126" s="67">
        <v>972</v>
      </c>
      <c r="AK126" s="65">
        <v>909</v>
      </c>
      <c r="AL126" s="66">
        <v>940</v>
      </c>
      <c r="AM126" s="67">
        <v>972</v>
      </c>
      <c r="AN126" s="65">
        <v>909</v>
      </c>
      <c r="AO126" s="66">
        <v>940</v>
      </c>
      <c r="AP126" s="67">
        <v>972</v>
      </c>
      <c r="AQ126" s="65">
        <v>909</v>
      </c>
      <c r="AR126" s="66">
        <v>940</v>
      </c>
      <c r="AS126" s="67">
        <v>972</v>
      </c>
      <c r="AT126" s="65">
        <v>909</v>
      </c>
      <c r="AU126" s="66">
        <v>940</v>
      </c>
      <c r="AV126" s="67">
        <v>972</v>
      </c>
      <c r="AW126" s="65">
        <v>909</v>
      </c>
      <c r="AX126" s="66">
        <v>940</v>
      </c>
      <c r="AY126" s="67">
        <v>972</v>
      </c>
      <c r="AZ126" s="65">
        <v>909</v>
      </c>
      <c r="BA126" s="66">
        <v>940</v>
      </c>
      <c r="BB126" s="67">
        <v>972</v>
      </c>
      <c r="BC126" s="65">
        <v>909</v>
      </c>
      <c r="BD126" s="66">
        <v>940</v>
      </c>
      <c r="BE126" s="67">
        <v>972</v>
      </c>
      <c r="BF126" s="65">
        <v>909</v>
      </c>
      <c r="BG126" s="66">
        <v>940</v>
      </c>
      <c r="BH126" s="67">
        <v>972</v>
      </c>
      <c r="BI126" s="65">
        <v>909</v>
      </c>
      <c r="BJ126" s="66">
        <v>940</v>
      </c>
      <c r="BK126" s="67">
        <v>972</v>
      </c>
      <c r="BL126" s="65">
        <v>909</v>
      </c>
      <c r="BM126" s="66">
        <v>940</v>
      </c>
      <c r="BN126" s="67">
        <v>972</v>
      </c>
      <c r="BO126" s="65">
        <v>909</v>
      </c>
      <c r="BP126" s="66">
        <v>940</v>
      </c>
      <c r="BQ126" s="67">
        <v>972</v>
      </c>
      <c r="BR126" s="65">
        <v>909</v>
      </c>
      <c r="BS126" s="66">
        <v>940</v>
      </c>
      <c r="BT126" s="67">
        <v>972</v>
      </c>
      <c r="BU126" s="65">
        <v>909</v>
      </c>
      <c r="BV126" s="66">
        <v>940</v>
      </c>
      <c r="BW126" s="67">
        <v>972</v>
      </c>
      <c r="BX126" s="65">
        <v>909</v>
      </c>
      <c r="BY126" s="66">
        <v>940</v>
      </c>
      <c r="BZ126" s="67">
        <v>972</v>
      </c>
      <c r="CA126" s="65">
        <v>909</v>
      </c>
      <c r="CB126" s="66">
        <v>940</v>
      </c>
      <c r="CC126" s="67">
        <v>972</v>
      </c>
      <c r="CD126" s="65">
        <v>909</v>
      </c>
      <c r="CE126" s="66">
        <v>940</v>
      </c>
      <c r="CF126" s="67">
        <v>972</v>
      </c>
      <c r="CG126" s="65">
        <v>909</v>
      </c>
      <c r="CH126" s="66">
        <v>940</v>
      </c>
      <c r="CI126" s="67">
        <v>972</v>
      </c>
      <c r="CJ126" s="65">
        <v>909</v>
      </c>
      <c r="CK126" s="66">
        <v>940</v>
      </c>
      <c r="CL126" s="67">
        <v>972</v>
      </c>
      <c r="CM126" s="65">
        <v>909</v>
      </c>
      <c r="CN126" s="66">
        <v>940</v>
      </c>
      <c r="CO126" s="67">
        <v>972</v>
      </c>
      <c r="CP126" s="65">
        <v>909</v>
      </c>
      <c r="CQ126" s="66">
        <v>940</v>
      </c>
      <c r="CR126" s="67">
        <v>972</v>
      </c>
      <c r="CS126" s="65">
        <v>909</v>
      </c>
      <c r="CT126" s="66">
        <v>940</v>
      </c>
      <c r="CU126" s="67">
        <v>972</v>
      </c>
      <c r="CV126" s="65">
        <v>909</v>
      </c>
      <c r="CW126" s="66">
        <v>940</v>
      </c>
      <c r="CX126" s="67">
        <v>972</v>
      </c>
      <c r="CY126" s="65">
        <v>909</v>
      </c>
      <c r="CZ126" s="66">
        <v>940</v>
      </c>
      <c r="DA126" s="67">
        <v>972</v>
      </c>
      <c r="DB126" s="65">
        <v>909</v>
      </c>
      <c r="DC126" s="66">
        <v>940</v>
      </c>
      <c r="DD126" s="67">
        <v>972</v>
      </c>
      <c r="DE126" s="65">
        <v>909</v>
      </c>
      <c r="DF126" s="66">
        <v>940</v>
      </c>
      <c r="DG126" s="67">
        <v>972</v>
      </c>
      <c r="DH126" s="65">
        <v>909</v>
      </c>
      <c r="DI126" s="66">
        <v>940</v>
      </c>
      <c r="DJ126" s="67">
        <v>972</v>
      </c>
    </row>
    <row r="127" spans="1:114" x14ac:dyDescent="0.4">
      <c r="A127" s="56"/>
      <c r="B127" s="198"/>
      <c r="C127" s="7" t="s">
        <v>86</v>
      </c>
      <c r="D127" s="32">
        <v>3.6563526989212364E-2</v>
      </c>
      <c r="E127" s="33">
        <v>3.1897825425831007E-2</v>
      </c>
      <c r="F127" s="34">
        <v>2.68031305264795E-2</v>
      </c>
      <c r="G127" s="32">
        <v>3.8051117644357119E-2</v>
      </c>
      <c r="H127" s="33">
        <v>3.4303031948964252E-2</v>
      </c>
      <c r="I127" s="34">
        <v>2.8734974303375883E-2</v>
      </c>
      <c r="J127" s="32">
        <v>0.71796783438036182</v>
      </c>
      <c r="K127" s="33">
        <v>0.59863633189101018</v>
      </c>
      <c r="L127" s="34">
        <v>0.76373452198985126</v>
      </c>
      <c r="M127" s="111">
        <v>5.1255152661157908</v>
      </c>
      <c r="N127" s="112">
        <v>5.1732071694046935</v>
      </c>
      <c r="O127" s="113">
        <v>5.514288939896038</v>
      </c>
      <c r="P127" s="98">
        <v>4.1209260319309688</v>
      </c>
      <c r="Q127" s="99">
        <v>4.1807859899224287</v>
      </c>
      <c r="R127" s="100">
        <v>4.150245122816866</v>
      </c>
      <c r="S127" s="32">
        <v>9.0527986266776245E-2</v>
      </c>
      <c r="T127" s="33">
        <v>8.7788372823258909E-2</v>
      </c>
      <c r="U127" s="34">
        <v>8.1968393391925437E-2</v>
      </c>
      <c r="V127" s="35">
        <v>13227786.763476348</v>
      </c>
      <c r="W127" s="36">
        <v>14719533.538297873</v>
      </c>
      <c r="X127" s="37">
        <v>11939453.010288065</v>
      </c>
      <c r="Y127" s="32">
        <v>3.568476802138139</v>
      </c>
      <c r="Z127" s="33">
        <v>2.9606583395042345</v>
      </c>
      <c r="AA127" s="34">
        <v>3.2593245786219089</v>
      </c>
      <c r="AB127" s="32">
        <v>0.83625095905928226</v>
      </c>
      <c r="AC127" s="33">
        <v>0.84032159236778881</v>
      </c>
      <c r="AD127" s="34">
        <v>0.83756580728145125</v>
      </c>
      <c r="AE127" s="35">
        <v>13745670.345434543</v>
      </c>
      <c r="AF127" s="36">
        <v>12569023.212765958</v>
      </c>
      <c r="AG127" s="37">
        <v>10762234.389917696</v>
      </c>
      <c r="AH127" s="35">
        <v>14304914.281628164</v>
      </c>
      <c r="AI127" s="36">
        <v>13516771.09893617</v>
      </c>
      <c r="AJ127" s="37">
        <v>11537925.703703703</v>
      </c>
      <c r="AK127" s="32">
        <v>0.66094830610264133</v>
      </c>
      <c r="AL127" s="33">
        <v>0.66999874379993585</v>
      </c>
      <c r="AM127" s="34">
        <v>0.67407512623330357</v>
      </c>
      <c r="AN127" s="32">
        <v>0.69795411353440029</v>
      </c>
      <c r="AO127" s="33">
        <v>0.70703488020807959</v>
      </c>
      <c r="AP127" s="34">
        <v>0.71092454268875493</v>
      </c>
      <c r="AQ127" s="32">
        <v>0.14119842372347011</v>
      </c>
      <c r="AR127" s="33">
        <v>0.13940196134656183</v>
      </c>
      <c r="AS127" s="34">
        <v>0.13945382162285944</v>
      </c>
      <c r="AT127" s="32">
        <v>0.10131017393550973</v>
      </c>
      <c r="AU127" s="33">
        <v>9.8175228825201286E-2</v>
      </c>
      <c r="AV127" s="34">
        <v>9.8592202063375364E-2</v>
      </c>
      <c r="AW127" s="32">
        <v>7.1706350815415404E-2</v>
      </c>
      <c r="AX127" s="33">
        <v>7.1118239046486231E-2</v>
      </c>
      <c r="AY127" s="34">
        <v>7.2406387248014403E-2</v>
      </c>
      <c r="AZ127" s="32">
        <v>0.3206562571292309</v>
      </c>
      <c r="BA127" s="33">
        <v>0.31061254130552107</v>
      </c>
      <c r="BB127" s="34">
        <v>0.30428127166200158</v>
      </c>
      <c r="BC127" s="32">
        <v>0.646966671915848</v>
      </c>
      <c r="BD127" s="33">
        <v>0.66889353195873946</v>
      </c>
      <c r="BE127" s="34">
        <v>0.66354742670435296</v>
      </c>
      <c r="BF127" s="35">
        <v>5104332.0131105501</v>
      </c>
      <c r="BG127" s="36">
        <v>5579844.3857388869</v>
      </c>
      <c r="BH127" s="37">
        <v>5810753.5585648026</v>
      </c>
      <c r="BI127" s="32">
        <v>0.2005060481248756</v>
      </c>
      <c r="BJ127" s="33">
        <v>0.19917553734217777</v>
      </c>
      <c r="BK127" s="34">
        <v>0.20022935946433315</v>
      </c>
      <c r="BL127" s="32">
        <v>0.46853713036585026</v>
      </c>
      <c r="BM127" s="33">
        <v>0.45858201197646153</v>
      </c>
      <c r="BN127" s="34">
        <v>0.45623501064279853</v>
      </c>
      <c r="BO127" s="32">
        <v>4.8584052839590408E-3</v>
      </c>
      <c r="BP127" s="33">
        <v>4.3990880767718179E-3</v>
      </c>
      <c r="BQ127" s="34">
        <v>4.1858743249728802E-3</v>
      </c>
      <c r="BR127" s="32">
        <v>0.96740242640630203</v>
      </c>
      <c r="BS127" s="33">
        <v>0.9699272773973372</v>
      </c>
      <c r="BT127" s="34">
        <v>0.96937961599357569</v>
      </c>
      <c r="BU127" s="35">
        <v>271017203.49834985</v>
      </c>
      <c r="BV127" s="36">
        <v>280845365.57234043</v>
      </c>
      <c r="BW127" s="37">
        <v>287525417.27263373</v>
      </c>
      <c r="BX127" s="32">
        <v>0.72919899545721378</v>
      </c>
      <c r="BY127" s="33">
        <v>0.60947920947081091</v>
      </c>
      <c r="BZ127" s="34">
        <v>0.77355344284072147</v>
      </c>
      <c r="CA127" s="35">
        <v>219608652.85258526</v>
      </c>
      <c r="CB127" s="36">
        <v>228124427.95531914</v>
      </c>
      <c r="CC127" s="37">
        <v>230497719.04012346</v>
      </c>
      <c r="CD127" s="38">
        <v>216655292.1529153</v>
      </c>
      <c r="CE127" s="39">
        <v>221505604.12446809</v>
      </c>
      <c r="CF127" s="40">
        <v>224274688.37139916</v>
      </c>
      <c r="CG127" s="32">
        <v>2.4347619964276759</v>
      </c>
      <c r="CH127" s="33">
        <v>1.9834696751179783</v>
      </c>
      <c r="CI127" s="34">
        <v>2.2617807151608749</v>
      </c>
      <c r="CJ127" s="98">
        <v>4.4872664439598449</v>
      </c>
      <c r="CK127" s="99">
        <v>4.538811935787848</v>
      </c>
      <c r="CL127" s="100">
        <v>4.4788183266213721</v>
      </c>
      <c r="CM127" s="32">
        <v>1.0481429997606324</v>
      </c>
      <c r="CN127" s="33">
        <v>1.0484129696817936</v>
      </c>
      <c r="CO127" s="34">
        <v>1.0481515412459375</v>
      </c>
      <c r="CP127" s="32">
        <v>0.74857253187924344</v>
      </c>
      <c r="CQ127" s="33">
        <v>0.73838277568544608</v>
      </c>
      <c r="CR127" s="34">
        <v>0.74537866084851834</v>
      </c>
      <c r="CS127" s="32">
        <v>0.68911376499012233</v>
      </c>
      <c r="CT127" s="33">
        <v>0.67871207249664278</v>
      </c>
      <c r="CU127" s="34">
        <v>0.68574769179315709</v>
      </c>
      <c r="CV127" s="35">
        <v>559243.93619361939</v>
      </c>
      <c r="CW127" s="36">
        <v>947747.88617021276</v>
      </c>
      <c r="CX127" s="37">
        <v>775691.31378600828</v>
      </c>
      <c r="CY127" s="98">
        <v>1.2586645113798276</v>
      </c>
      <c r="CZ127" s="99">
        <v>1.2478206522751716</v>
      </c>
      <c r="DA127" s="100">
        <v>1.2453624693244751</v>
      </c>
      <c r="DB127" s="98">
        <v>2.3412676880402743</v>
      </c>
      <c r="DC127" s="99">
        <v>2.7265487382043698</v>
      </c>
      <c r="DD127" s="100">
        <v>2.5792066196734451</v>
      </c>
      <c r="DE127" s="32">
        <v>0.70878217094516305</v>
      </c>
      <c r="DF127" s="33">
        <v>0.71336498718646923</v>
      </c>
      <c r="DG127" s="34">
        <v>0.71145159690855708</v>
      </c>
      <c r="DH127" s="32">
        <v>1.6283617094865897E-2</v>
      </c>
      <c r="DI127" s="33">
        <v>1.4898806849082298E-2</v>
      </c>
      <c r="DJ127" s="34">
        <v>1.2611012668411145E-2</v>
      </c>
    </row>
    <row r="128" spans="1:114" x14ac:dyDescent="0.4">
      <c r="A128" s="56" t="s">
        <v>44</v>
      </c>
      <c r="B128" s="199"/>
      <c r="C128" s="9" t="s">
        <v>87</v>
      </c>
      <c r="D128" s="58">
        <v>3.4497281139732168E-2</v>
      </c>
      <c r="E128" s="59">
        <v>3.1869182062627996E-2</v>
      </c>
      <c r="F128" s="60">
        <v>1.7492387409690294E-2</v>
      </c>
      <c r="G128" s="58">
        <v>3.755254788600712E-2</v>
      </c>
      <c r="H128" s="59">
        <v>3.4013999459691413E-2</v>
      </c>
      <c r="I128" s="60">
        <v>2.2557550000271646E-2</v>
      </c>
      <c r="J128" s="58">
        <v>0.12500278382636396</v>
      </c>
      <c r="K128" s="59">
        <v>0.1362668415959786</v>
      </c>
      <c r="L128" s="60">
        <v>0.12696967653144192</v>
      </c>
      <c r="M128" s="61">
        <v>0.95339808187496078</v>
      </c>
      <c r="N128" s="62">
        <v>1.1361740082130025</v>
      </c>
      <c r="O128" s="63">
        <v>0.92321109820796554</v>
      </c>
      <c r="P128" s="98">
        <v>2.8445350430179737</v>
      </c>
      <c r="Q128" s="99">
        <v>2.9516608920926695</v>
      </c>
      <c r="R128" s="100">
        <v>2.8997463317362646</v>
      </c>
      <c r="S128" s="58">
        <v>8.0880651513321855E-2</v>
      </c>
      <c r="T128" s="59">
        <v>7.923438427831675E-2</v>
      </c>
      <c r="U128" s="60">
        <v>6.7093962961275816E-2</v>
      </c>
      <c r="V128" s="38">
        <v>7060745</v>
      </c>
      <c r="W128" s="39">
        <v>6650908</v>
      </c>
      <c r="X128" s="40">
        <v>4432681.5</v>
      </c>
      <c r="Y128" s="58">
        <v>4.7992235885709302</v>
      </c>
      <c r="Z128" s="59">
        <v>3.8769142817001319</v>
      </c>
      <c r="AA128" s="60">
        <v>3.7554278413838267</v>
      </c>
      <c r="AB128" s="58">
        <v>0.86421954618344587</v>
      </c>
      <c r="AC128" s="59">
        <v>0.86753321654152726</v>
      </c>
      <c r="AD128" s="60">
        <v>0.86999547850883041</v>
      </c>
      <c r="AE128" s="38">
        <v>6769950</v>
      </c>
      <c r="AF128" s="39">
        <v>5938706.5</v>
      </c>
      <c r="AG128" s="40">
        <v>3826464</v>
      </c>
      <c r="AH128" s="38">
        <v>7333939</v>
      </c>
      <c r="AI128" s="39">
        <v>6524210</v>
      </c>
      <c r="AJ128" s="40">
        <v>4411677.5</v>
      </c>
      <c r="AK128" s="58">
        <v>0.68742736543829441</v>
      </c>
      <c r="AL128" s="59">
        <v>0.69482951131681236</v>
      </c>
      <c r="AM128" s="60">
        <v>0.70676531527045316</v>
      </c>
      <c r="AN128" s="58">
        <v>0.71503383683683419</v>
      </c>
      <c r="AO128" s="59">
        <v>0.72523287153383831</v>
      </c>
      <c r="AP128" s="60">
        <v>0.73438650343109657</v>
      </c>
      <c r="AQ128" s="58">
        <v>0.13081252677051833</v>
      </c>
      <c r="AR128" s="59">
        <v>0.12836482571580851</v>
      </c>
      <c r="AS128" s="60">
        <v>0.12771021449573383</v>
      </c>
      <c r="AT128" s="58">
        <v>7.8671388290672162E-2</v>
      </c>
      <c r="AU128" s="59">
        <v>7.544812449091759E-2</v>
      </c>
      <c r="AV128" s="60">
        <v>7.6996079860460226E-2</v>
      </c>
      <c r="AW128" s="58">
        <v>6.0300575418016408E-2</v>
      </c>
      <c r="AX128" s="59">
        <v>6.1234315666048908E-2</v>
      </c>
      <c r="AY128" s="60">
        <v>6.2782949878563449E-2</v>
      </c>
      <c r="AZ128" s="58">
        <v>0.37034758117307703</v>
      </c>
      <c r="BA128" s="59">
        <v>0.37508602985752582</v>
      </c>
      <c r="BB128" s="60">
        <v>0.36635341551957012</v>
      </c>
      <c r="BC128" s="58">
        <v>0.79905682459499117</v>
      </c>
      <c r="BD128" s="59">
        <v>0.80731966409819145</v>
      </c>
      <c r="BE128" s="60">
        <v>0.81035667858523797</v>
      </c>
      <c r="BF128" s="38">
        <v>5565769.3816884663</v>
      </c>
      <c r="BG128" s="39">
        <v>5797996.7230320703</v>
      </c>
      <c r="BH128" s="40">
        <v>5825249.8378779162</v>
      </c>
      <c r="BI128" s="58">
        <v>5.8891174627190762E-2</v>
      </c>
      <c r="BJ128" s="59">
        <v>5.6610838067887553E-2</v>
      </c>
      <c r="BK128" s="60">
        <v>6.1204984904386077E-2</v>
      </c>
      <c r="BL128" s="58">
        <v>0.11118907869925859</v>
      </c>
      <c r="BM128" s="59">
        <v>0.11401998919867071</v>
      </c>
      <c r="BN128" s="60">
        <v>0.11352373767011414</v>
      </c>
      <c r="BO128" s="58">
        <v>1.0154963664130909E-3</v>
      </c>
      <c r="BP128" s="59">
        <v>9.8000672658815711E-4</v>
      </c>
      <c r="BQ128" s="60">
        <v>9.0778793325833299E-4</v>
      </c>
      <c r="BR128" s="58">
        <v>0.97335101202111984</v>
      </c>
      <c r="BS128" s="59">
        <v>0.97695579938771848</v>
      </c>
      <c r="BT128" s="60">
        <v>0.97746673443279042</v>
      </c>
      <c r="BU128" s="38">
        <v>83358358</v>
      </c>
      <c r="BV128" s="39">
        <v>88776092.5</v>
      </c>
      <c r="BW128" s="40">
        <v>91512538.5</v>
      </c>
      <c r="BX128" s="58">
        <v>0.12993904761590716</v>
      </c>
      <c r="BY128" s="59">
        <v>0.13969014011335443</v>
      </c>
      <c r="BZ128" s="60">
        <v>0.12937403496623207</v>
      </c>
      <c r="CA128" s="38">
        <v>100932228</v>
      </c>
      <c r="CB128" s="39">
        <v>107395646.5</v>
      </c>
      <c r="CC128" s="40">
        <v>108956903.5</v>
      </c>
      <c r="CD128" s="38">
        <v>100932228</v>
      </c>
      <c r="CE128" s="39">
        <v>105586481</v>
      </c>
      <c r="CF128" s="40">
        <v>107216085.5</v>
      </c>
      <c r="CG128" s="58">
        <v>3.4892670163206976</v>
      </c>
      <c r="CH128" s="59">
        <v>2.9472319080588525</v>
      </c>
      <c r="CI128" s="60">
        <v>2.8570958377498306</v>
      </c>
      <c r="CJ128" s="98">
        <v>3.0785108233524152</v>
      </c>
      <c r="CK128" s="99">
        <v>3.1516032819244844</v>
      </c>
      <c r="CL128" s="100">
        <v>3.1004074281573395</v>
      </c>
      <c r="CM128" s="58">
        <v>0.91891557533234836</v>
      </c>
      <c r="CN128" s="59">
        <v>0.92293618553842438</v>
      </c>
      <c r="CO128" s="60">
        <v>0.92276633701226585</v>
      </c>
      <c r="CP128" s="58">
        <v>0.89425264907789448</v>
      </c>
      <c r="CQ128" s="59">
        <v>0.88324976581185677</v>
      </c>
      <c r="CR128" s="60">
        <v>0.88708694140959898</v>
      </c>
      <c r="CS128" s="58">
        <v>0.85515385114783771</v>
      </c>
      <c r="CT128" s="59">
        <v>0.8407275040756661</v>
      </c>
      <c r="CU128" s="60">
        <v>0.84051410412809591</v>
      </c>
      <c r="CV128" s="38">
        <v>412386</v>
      </c>
      <c r="CW128" s="39">
        <v>381506.5</v>
      </c>
      <c r="CX128" s="40">
        <v>458787</v>
      </c>
      <c r="CY128" s="98">
        <v>0.44918176347779049</v>
      </c>
      <c r="CZ128" s="99">
        <v>0.52841134754990304</v>
      </c>
      <c r="DA128" s="100">
        <v>0.39310645977294689</v>
      </c>
      <c r="DB128" s="98">
        <v>1.482690911077557</v>
      </c>
      <c r="DC128" s="99">
        <v>1.8955037787692137</v>
      </c>
      <c r="DD128" s="100">
        <v>1.8715661687898224</v>
      </c>
      <c r="DE128" s="58">
        <v>0.74243664863428904</v>
      </c>
      <c r="DF128" s="59">
        <v>0.74937177903874463</v>
      </c>
      <c r="DG128" s="60">
        <v>0.74760083869342808</v>
      </c>
      <c r="DH128" s="58">
        <v>1.9276981670255572E-2</v>
      </c>
      <c r="DI128" s="59">
        <v>1.6713539742655083E-2</v>
      </c>
      <c r="DJ128" s="60">
        <v>1.1331774826996634E-2</v>
      </c>
    </row>
    <row r="129" spans="1:114" x14ac:dyDescent="0.4">
      <c r="A129" s="56" t="s">
        <v>45</v>
      </c>
      <c r="B129" s="194" t="s">
        <v>168</v>
      </c>
      <c r="C129" s="10" t="s">
        <v>175</v>
      </c>
      <c r="D129" s="65">
        <v>205</v>
      </c>
      <c r="E129" s="66">
        <v>204</v>
      </c>
      <c r="F129" s="67">
        <v>202</v>
      </c>
      <c r="G129" s="65">
        <v>205</v>
      </c>
      <c r="H129" s="66">
        <v>204</v>
      </c>
      <c r="I129" s="67">
        <v>202</v>
      </c>
      <c r="J129" s="65">
        <v>205</v>
      </c>
      <c r="K129" s="66">
        <v>204</v>
      </c>
      <c r="L129" s="67">
        <v>202</v>
      </c>
      <c r="M129" s="68">
        <v>205</v>
      </c>
      <c r="N129" s="69">
        <v>204</v>
      </c>
      <c r="O129" s="70">
        <v>202</v>
      </c>
      <c r="P129" s="65">
        <v>205</v>
      </c>
      <c r="Q129" s="66">
        <v>204</v>
      </c>
      <c r="R129" s="67">
        <v>202</v>
      </c>
      <c r="S129" s="65">
        <v>205</v>
      </c>
      <c r="T129" s="66">
        <v>204</v>
      </c>
      <c r="U129" s="67">
        <v>202</v>
      </c>
      <c r="V129" s="65">
        <v>205</v>
      </c>
      <c r="W129" s="66">
        <v>204</v>
      </c>
      <c r="X129" s="67">
        <v>202</v>
      </c>
      <c r="Y129" s="65">
        <v>205</v>
      </c>
      <c r="Z129" s="66">
        <v>204</v>
      </c>
      <c r="AA129" s="67">
        <v>202</v>
      </c>
      <c r="AB129" s="65">
        <v>205</v>
      </c>
      <c r="AC129" s="66">
        <v>204</v>
      </c>
      <c r="AD129" s="67">
        <v>202</v>
      </c>
      <c r="AE129" s="65">
        <v>205</v>
      </c>
      <c r="AF129" s="66">
        <v>204</v>
      </c>
      <c r="AG129" s="67">
        <v>202</v>
      </c>
      <c r="AH129" s="65">
        <v>205</v>
      </c>
      <c r="AI129" s="66">
        <v>204</v>
      </c>
      <c r="AJ129" s="67">
        <v>202</v>
      </c>
      <c r="AK129" s="65">
        <v>205</v>
      </c>
      <c r="AL129" s="66">
        <v>204</v>
      </c>
      <c r="AM129" s="67">
        <v>202</v>
      </c>
      <c r="AN129" s="65">
        <v>205</v>
      </c>
      <c r="AO129" s="66">
        <v>204</v>
      </c>
      <c r="AP129" s="67">
        <v>202</v>
      </c>
      <c r="AQ129" s="65">
        <v>205</v>
      </c>
      <c r="AR129" s="66">
        <v>204</v>
      </c>
      <c r="AS129" s="67">
        <v>202</v>
      </c>
      <c r="AT129" s="65">
        <v>205</v>
      </c>
      <c r="AU129" s="66">
        <v>204</v>
      </c>
      <c r="AV129" s="67">
        <v>202</v>
      </c>
      <c r="AW129" s="65">
        <v>205</v>
      </c>
      <c r="AX129" s="66">
        <v>204</v>
      </c>
      <c r="AY129" s="67">
        <v>202</v>
      </c>
      <c r="AZ129" s="65">
        <v>205</v>
      </c>
      <c r="BA129" s="66">
        <v>204</v>
      </c>
      <c r="BB129" s="67">
        <v>202</v>
      </c>
      <c r="BC129" s="65">
        <v>205</v>
      </c>
      <c r="BD129" s="66">
        <v>204</v>
      </c>
      <c r="BE129" s="67">
        <v>202</v>
      </c>
      <c r="BF129" s="65">
        <v>205</v>
      </c>
      <c r="BG129" s="66">
        <v>204</v>
      </c>
      <c r="BH129" s="67">
        <v>202</v>
      </c>
      <c r="BI129" s="65">
        <v>205</v>
      </c>
      <c r="BJ129" s="66">
        <v>204</v>
      </c>
      <c r="BK129" s="67">
        <v>202</v>
      </c>
      <c r="BL129" s="65">
        <v>205</v>
      </c>
      <c r="BM129" s="66">
        <v>204</v>
      </c>
      <c r="BN129" s="67">
        <v>202</v>
      </c>
      <c r="BO129" s="65">
        <v>205</v>
      </c>
      <c r="BP129" s="66">
        <v>204</v>
      </c>
      <c r="BQ129" s="67">
        <v>202</v>
      </c>
      <c r="BR129" s="65">
        <v>205</v>
      </c>
      <c r="BS129" s="66">
        <v>204</v>
      </c>
      <c r="BT129" s="67">
        <v>202</v>
      </c>
      <c r="BU129" s="65">
        <v>205</v>
      </c>
      <c r="BV129" s="66">
        <v>204</v>
      </c>
      <c r="BW129" s="67">
        <v>202</v>
      </c>
      <c r="BX129" s="65">
        <v>205</v>
      </c>
      <c r="BY129" s="66">
        <v>204</v>
      </c>
      <c r="BZ129" s="67">
        <v>202</v>
      </c>
      <c r="CA129" s="65">
        <v>205</v>
      </c>
      <c r="CB129" s="66">
        <v>204</v>
      </c>
      <c r="CC129" s="67">
        <v>202</v>
      </c>
      <c r="CD129" s="65">
        <v>205</v>
      </c>
      <c r="CE129" s="66">
        <v>204</v>
      </c>
      <c r="CF129" s="67">
        <v>202</v>
      </c>
      <c r="CG129" s="65">
        <v>205</v>
      </c>
      <c r="CH129" s="66">
        <v>204</v>
      </c>
      <c r="CI129" s="67">
        <v>202</v>
      </c>
      <c r="CJ129" s="65">
        <v>205</v>
      </c>
      <c r="CK129" s="66">
        <v>204</v>
      </c>
      <c r="CL129" s="67">
        <v>202</v>
      </c>
      <c r="CM129" s="65">
        <v>205</v>
      </c>
      <c r="CN129" s="66">
        <v>204</v>
      </c>
      <c r="CO129" s="67">
        <v>202</v>
      </c>
      <c r="CP129" s="65">
        <v>205</v>
      </c>
      <c r="CQ129" s="66">
        <v>204</v>
      </c>
      <c r="CR129" s="67">
        <v>202</v>
      </c>
      <c r="CS129" s="65">
        <v>205</v>
      </c>
      <c r="CT129" s="66">
        <v>204</v>
      </c>
      <c r="CU129" s="67">
        <v>202</v>
      </c>
      <c r="CV129" s="65">
        <v>205</v>
      </c>
      <c r="CW129" s="66">
        <v>204</v>
      </c>
      <c r="CX129" s="67">
        <v>202</v>
      </c>
      <c r="CY129" s="65">
        <v>205</v>
      </c>
      <c r="CZ129" s="66">
        <v>204</v>
      </c>
      <c r="DA129" s="67">
        <v>202</v>
      </c>
      <c r="DB129" s="65">
        <v>205</v>
      </c>
      <c r="DC129" s="66">
        <v>204</v>
      </c>
      <c r="DD129" s="67">
        <v>202</v>
      </c>
      <c r="DE129" s="65">
        <v>205</v>
      </c>
      <c r="DF129" s="66">
        <v>204</v>
      </c>
      <c r="DG129" s="67">
        <v>202</v>
      </c>
      <c r="DH129" s="65">
        <v>205</v>
      </c>
      <c r="DI129" s="66">
        <v>204</v>
      </c>
      <c r="DJ129" s="67">
        <v>202</v>
      </c>
    </row>
    <row r="130" spans="1:114" x14ac:dyDescent="0.4">
      <c r="A130" s="56"/>
      <c r="B130" s="198"/>
      <c r="C130" s="7" t="s">
        <v>86</v>
      </c>
      <c r="D130" s="32">
        <v>3.4001470647465885E-2</v>
      </c>
      <c r="E130" s="33">
        <v>3.4205541155363221E-2</v>
      </c>
      <c r="F130" s="34">
        <v>3.059835021741238E-2</v>
      </c>
      <c r="G130" s="32">
        <v>4.0572129968810849E-2</v>
      </c>
      <c r="H130" s="33">
        <v>4.0959743815734882E-2</v>
      </c>
      <c r="I130" s="34">
        <v>3.5132069408635225E-2</v>
      </c>
      <c r="J130" s="32">
        <v>0.43060699950838061</v>
      </c>
      <c r="K130" s="33">
        <v>0.64028766086631894</v>
      </c>
      <c r="L130" s="34">
        <v>0.36846915255620932</v>
      </c>
      <c r="M130" s="111">
        <v>3.4732167232267286</v>
      </c>
      <c r="N130" s="112">
        <v>3.6161879640316021</v>
      </c>
      <c r="O130" s="113">
        <v>3.3319325170696112</v>
      </c>
      <c r="P130" s="98">
        <v>4.003949480422615</v>
      </c>
      <c r="Q130" s="99">
        <v>3.6566384374549856</v>
      </c>
      <c r="R130" s="100">
        <v>3.6023685009686823</v>
      </c>
      <c r="S130" s="32">
        <v>9.8499899594778256E-2</v>
      </c>
      <c r="T130" s="33">
        <v>9.3907157183653944E-2</v>
      </c>
      <c r="U130" s="34">
        <v>9.4732336169539619E-2</v>
      </c>
      <c r="V130" s="35">
        <v>12172862.429268293</v>
      </c>
      <c r="W130" s="36">
        <v>13582222.921568627</v>
      </c>
      <c r="X130" s="37">
        <v>12528239.173267327</v>
      </c>
      <c r="Y130" s="32">
        <v>3.1568069796599691</v>
      </c>
      <c r="Z130" s="33">
        <v>3.7227816330086365</v>
      </c>
      <c r="AA130" s="34">
        <v>3.3846638307769745</v>
      </c>
      <c r="AB130" s="32">
        <v>0.8576881725871115</v>
      </c>
      <c r="AC130" s="33">
        <v>0.85385057556839594</v>
      </c>
      <c r="AD130" s="34">
        <v>0.8587859633710907</v>
      </c>
      <c r="AE130" s="35">
        <v>11312120.965853659</v>
      </c>
      <c r="AF130" s="36">
        <v>11571498.161764706</v>
      </c>
      <c r="AG130" s="37">
        <v>11118176.024752475</v>
      </c>
      <c r="AH130" s="35">
        <v>13498146.795121951</v>
      </c>
      <c r="AI130" s="36">
        <v>13856398.240196079</v>
      </c>
      <c r="AJ130" s="37">
        <v>12765542.227722771</v>
      </c>
      <c r="AK130" s="32">
        <v>0.66521781547886938</v>
      </c>
      <c r="AL130" s="33">
        <v>0.67081159823218239</v>
      </c>
      <c r="AM130" s="34">
        <v>0.67968490531623238</v>
      </c>
      <c r="AN130" s="32">
        <v>0.69048656419676568</v>
      </c>
      <c r="AO130" s="33">
        <v>0.69658535088416973</v>
      </c>
      <c r="AP130" s="34">
        <v>0.70719154619823288</v>
      </c>
      <c r="AQ130" s="32">
        <v>0.14080492220149315</v>
      </c>
      <c r="AR130" s="33">
        <v>0.13870262504557482</v>
      </c>
      <c r="AS130" s="34">
        <v>0.13550505067109109</v>
      </c>
      <c r="AT130" s="32">
        <v>8.3497120168033817E-2</v>
      </c>
      <c r="AU130" s="33">
        <v>8.0467824156036732E-2</v>
      </c>
      <c r="AV130" s="34">
        <v>8.0426294038996135E-2</v>
      </c>
      <c r="AW130" s="32">
        <v>8.1732870996190504E-2</v>
      </c>
      <c r="AX130" s="33">
        <v>8.0095587644293115E-2</v>
      </c>
      <c r="AY130" s="34">
        <v>8.0233763399641236E-2</v>
      </c>
      <c r="AZ130" s="32">
        <v>0.37497492008052347</v>
      </c>
      <c r="BA130" s="33">
        <v>0.36088339399929997</v>
      </c>
      <c r="BB130" s="34">
        <v>0.35059756082304633</v>
      </c>
      <c r="BC130" s="32">
        <v>0.61031098077122947</v>
      </c>
      <c r="BD130" s="33">
        <v>0.62776970768033524</v>
      </c>
      <c r="BE130" s="34">
        <v>0.63810794150695949</v>
      </c>
      <c r="BF130" s="35">
        <v>5276247.1299460605</v>
      </c>
      <c r="BG130" s="36">
        <v>5387166.9207179602</v>
      </c>
      <c r="BH130" s="37">
        <v>5487661.7391559221</v>
      </c>
      <c r="BI130" s="32">
        <v>0.13646822639028236</v>
      </c>
      <c r="BJ130" s="33">
        <v>0.1410540251465095</v>
      </c>
      <c r="BK130" s="34">
        <v>0.13234931411895204</v>
      </c>
      <c r="BL130" s="32">
        <v>0.34673811682805489</v>
      </c>
      <c r="BM130" s="33">
        <v>0.34430997556177473</v>
      </c>
      <c r="BN130" s="34">
        <v>0.31987112928856881</v>
      </c>
      <c r="BO130" s="32">
        <v>4.1435932319161982E-3</v>
      </c>
      <c r="BP130" s="33">
        <v>3.3828435808892642E-3</v>
      </c>
      <c r="BQ130" s="34">
        <v>3.1312306863209411E-3</v>
      </c>
      <c r="BR130" s="32">
        <v>0.98061371210342707</v>
      </c>
      <c r="BS130" s="33">
        <v>0.98100217142727175</v>
      </c>
      <c r="BT130" s="34">
        <v>0.98056952408176423</v>
      </c>
      <c r="BU130" s="35">
        <v>295463057.78536588</v>
      </c>
      <c r="BV130" s="36">
        <v>290103175.377451</v>
      </c>
      <c r="BW130" s="37">
        <v>316902108.75247526</v>
      </c>
      <c r="BX130" s="32">
        <v>0.44314012912600681</v>
      </c>
      <c r="BY130" s="33">
        <v>0.64709306013109513</v>
      </c>
      <c r="BZ130" s="34">
        <v>0.37442016078812174</v>
      </c>
      <c r="CA130" s="35">
        <v>228608222.64878049</v>
      </c>
      <c r="CB130" s="36">
        <v>215621299.10294119</v>
      </c>
      <c r="CC130" s="37">
        <v>230474263.50495049</v>
      </c>
      <c r="CD130" s="38">
        <v>227876097.66829267</v>
      </c>
      <c r="CE130" s="39">
        <v>213087724.94607842</v>
      </c>
      <c r="CF130" s="40">
        <v>228968282.51485148</v>
      </c>
      <c r="CG130" s="32">
        <v>2.1087518316843941</v>
      </c>
      <c r="CH130" s="33">
        <v>2.4468576268836379</v>
      </c>
      <c r="CI130" s="34">
        <v>2.2216830120360309</v>
      </c>
      <c r="CJ130" s="98">
        <v>4.3821667048901709</v>
      </c>
      <c r="CK130" s="99">
        <v>3.9802413253986519</v>
      </c>
      <c r="CL130" s="100">
        <v>3.9267253814788576</v>
      </c>
      <c r="CM130" s="32">
        <v>0.9882047834416342</v>
      </c>
      <c r="CN130" s="33">
        <v>0.99587719431975541</v>
      </c>
      <c r="CO130" s="34">
        <v>0.99125453468951763</v>
      </c>
      <c r="CP130" s="32">
        <v>0.81300022125205185</v>
      </c>
      <c r="CQ130" s="33">
        <v>0.81342273260848041</v>
      </c>
      <c r="CR130" s="34">
        <v>0.8179244375075656</v>
      </c>
      <c r="CS130" s="32">
        <v>0.75874499214644486</v>
      </c>
      <c r="CT130" s="33">
        <v>0.76201121605882349</v>
      </c>
      <c r="CU130" s="34">
        <v>0.76735026450774158</v>
      </c>
      <c r="CV130" s="35">
        <v>2186025.8292682925</v>
      </c>
      <c r="CW130" s="36">
        <v>2284900.0784313725</v>
      </c>
      <c r="CX130" s="37">
        <v>1647366.2029702971</v>
      </c>
      <c r="CY130" s="98">
        <v>1.3756258731281725</v>
      </c>
      <c r="CZ130" s="99">
        <v>1.3523620090265065</v>
      </c>
      <c r="DA130" s="100">
        <v>1.3121543200752082</v>
      </c>
      <c r="DB130" s="98">
        <v>3.6138863518638997</v>
      </c>
      <c r="DC130" s="99">
        <v>2.3939144606157217</v>
      </c>
      <c r="DD130" s="100">
        <v>2.7453593695230856</v>
      </c>
      <c r="DE130" s="32">
        <v>0.72460754524005144</v>
      </c>
      <c r="DF130" s="33">
        <v>0.72973298097912287</v>
      </c>
      <c r="DG130" s="34">
        <v>0.73196218008032876</v>
      </c>
      <c r="DH130" s="32">
        <v>1.5968266391852452E-2</v>
      </c>
      <c r="DI130" s="33">
        <v>1.6780044565228323E-2</v>
      </c>
      <c r="DJ130" s="34">
        <v>1.4536183056450835E-2</v>
      </c>
    </row>
    <row r="131" spans="1:114" x14ac:dyDescent="0.4">
      <c r="A131" s="56" t="s">
        <v>45</v>
      </c>
      <c r="B131" s="199"/>
      <c r="C131" s="9" t="s">
        <v>87</v>
      </c>
      <c r="D131" s="58">
        <v>2.6565160901810901E-2</v>
      </c>
      <c r="E131" s="59">
        <v>2.463274831922076E-2</v>
      </c>
      <c r="F131" s="60">
        <v>1.1438232345005264E-2</v>
      </c>
      <c r="G131" s="58">
        <v>3.9782606443557564E-2</v>
      </c>
      <c r="H131" s="59">
        <v>3.3082430252226375E-2</v>
      </c>
      <c r="I131" s="60">
        <v>1.6736457101140509E-2</v>
      </c>
      <c r="J131" s="58">
        <v>1.9934876810528569E-2</v>
      </c>
      <c r="K131" s="59">
        <v>5.4519407378875312E-2</v>
      </c>
      <c r="L131" s="60">
        <v>2.9842553432334107E-2</v>
      </c>
      <c r="M131" s="61">
        <v>6.9195702977598736E-2</v>
      </c>
      <c r="N131" s="62">
        <v>0.24353111450814269</v>
      </c>
      <c r="O131" s="63">
        <v>2.6219768885572418E-2</v>
      </c>
      <c r="P131" s="98">
        <v>2.512762437938743</v>
      </c>
      <c r="Q131" s="99">
        <v>2.4156448543579492</v>
      </c>
      <c r="R131" s="100">
        <v>2.543355272340273</v>
      </c>
      <c r="S131" s="58">
        <v>8.2104319539003837E-2</v>
      </c>
      <c r="T131" s="59">
        <v>7.8511700019500669E-2</v>
      </c>
      <c r="U131" s="60">
        <v>6.5792476344150183E-2</v>
      </c>
      <c r="V131" s="38">
        <v>4808398</v>
      </c>
      <c r="W131" s="39">
        <v>4822133</v>
      </c>
      <c r="X131" s="40">
        <v>2250301</v>
      </c>
      <c r="Y131" s="58">
        <v>5.1561727096189696</v>
      </c>
      <c r="Z131" s="59">
        <v>4.310081467007457</v>
      </c>
      <c r="AA131" s="60">
        <v>3.7482262599326148</v>
      </c>
      <c r="AB131" s="58">
        <v>0.87943795375530198</v>
      </c>
      <c r="AC131" s="59">
        <v>0.87893869160914617</v>
      </c>
      <c r="AD131" s="60">
        <v>0.88114727204702148</v>
      </c>
      <c r="AE131" s="38">
        <v>4069531</v>
      </c>
      <c r="AF131" s="39">
        <v>3938473.5</v>
      </c>
      <c r="AG131" s="40">
        <v>1872080</v>
      </c>
      <c r="AH131" s="38">
        <v>4945024</v>
      </c>
      <c r="AI131" s="39">
        <v>4950848.5</v>
      </c>
      <c r="AJ131" s="40">
        <v>2490298.5</v>
      </c>
      <c r="AK131" s="58">
        <v>0.70862658515838983</v>
      </c>
      <c r="AL131" s="59">
        <v>0.71426710188117348</v>
      </c>
      <c r="AM131" s="60">
        <v>0.7317594650575705</v>
      </c>
      <c r="AN131" s="58">
        <v>0.72668093341901074</v>
      </c>
      <c r="AO131" s="59">
        <v>0.73179416581090773</v>
      </c>
      <c r="AP131" s="60">
        <v>0.75093015881887781</v>
      </c>
      <c r="AQ131" s="58">
        <v>0.12818599367241373</v>
      </c>
      <c r="AR131" s="59">
        <v>0.12288111152600961</v>
      </c>
      <c r="AS131" s="60">
        <v>0.121948854190727</v>
      </c>
      <c r="AT131" s="58">
        <v>6.9151237798762102E-2</v>
      </c>
      <c r="AU131" s="59">
        <v>7.0207668447973853E-2</v>
      </c>
      <c r="AV131" s="60">
        <v>6.9324494035978346E-2</v>
      </c>
      <c r="AW131" s="58">
        <v>6.3816444851783199E-2</v>
      </c>
      <c r="AX131" s="59">
        <v>6.6036418303168587E-2</v>
      </c>
      <c r="AY131" s="60">
        <v>6.7074883009896544E-2</v>
      </c>
      <c r="AZ131" s="58">
        <v>0.40592002296781077</v>
      </c>
      <c r="BA131" s="59">
        <v>0.40322209852056662</v>
      </c>
      <c r="BB131" s="60">
        <v>0.41022658780640775</v>
      </c>
      <c r="BC131" s="58">
        <v>0.81205980924630927</v>
      </c>
      <c r="BD131" s="59">
        <v>0.80831715461122922</v>
      </c>
      <c r="BE131" s="60">
        <v>0.82959708708483559</v>
      </c>
      <c r="BF131" s="38">
        <v>5074995.4430379746</v>
      </c>
      <c r="BG131" s="39">
        <v>5406008.0250383243</v>
      </c>
      <c r="BH131" s="40">
        <v>5411700.4848484844</v>
      </c>
      <c r="BI131" s="58">
        <v>3.4645806504250809E-2</v>
      </c>
      <c r="BJ131" s="59">
        <v>2.7480743973957694E-2</v>
      </c>
      <c r="BK131" s="60">
        <v>3.5585031370737485E-2</v>
      </c>
      <c r="BL131" s="58">
        <v>7.1122826734074857E-2</v>
      </c>
      <c r="BM131" s="59">
        <v>6.0828557517707077E-2</v>
      </c>
      <c r="BN131" s="60">
        <v>6.6163221168058867E-2</v>
      </c>
      <c r="BO131" s="58">
        <v>4.2456878091824251E-4</v>
      </c>
      <c r="BP131" s="59">
        <v>5.070752990453814E-4</v>
      </c>
      <c r="BQ131" s="60">
        <v>4.7340477432327973E-4</v>
      </c>
      <c r="BR131" s="58">
        <v>0.98820194995676203</v>
      </c>
      <c r="BS131" s="59">
        <v>0.98762306993830795</v>
      </c>
      <c r="BT131" s="60">
        <v>0.99025236892544488</v>
      </c>
      <c r="BU131" s="38">
        <v>55202971</v>
      </c>
      <c r="BV131" s="39">
        <v>57360219</v>
      </c>
      <c r="BW131" s="40">
        <v>64090488</v>
      </c>
      <c r="BX131" s="58">
        <v>4.208455408030428E-2</v>
      </c>
      <c r="BY131" s="59">
        <v>5.4519407378875312E-2</v>
      </c>
      <c r="BZ131" s="60">
        <v>2.9842553432334107E-2</v>
      </c>
      <c r="CA131" s="38">
        <v>75239905</v>
      </c>
      <c r="CB131" s="39">
        <v>78769753</v>
      </c>
      <c r="CC131" s="40">
        <v>82877473.5</v>
      </c>
      <c r="CD131" s="38">
        <v>75192667</v>
      </c>
      <c r="CE131" s="39">
        <v>77907000.5</v>
      </c>
      <c r="CF131" s="40">
        <v>81442445</v>
      </c>
      <c r="CG131" s="58">
        <v>3.6991218713621294</v>
      </c>
      <c r="CH131" s="59">
        <v>2.8472586472206287</v>
      </c>
      <c r="CI131" s="60">
        <v>2.7725454332741695</v>
      </c>
      <c r="CJ131" s="98">
        <v>2.6723516647131498</v>
      </c>
      <c r="CK131" s="99">
        <v>2.551856135071437</v>
      </c>
      <c r="CL131" s="100">
        <v>2.7458737919208058</v>
      </c>
      <c r="CM131" s="58">
        <v>0.9115716037315531</v>
      </c>
      <c r="CN131" s="59">
        <v>0.91258084258137151</v>
      </c>
      <c r="CO131" s="60">
        <v>0.92143741392822465</v>
      </c>
      <c r="CP131" s="58">
        <v>0.92215991498876038</v>
      </c>
      <c r="CQ131" s="59">
        <v>0.90971223783319377</v>
      </c>
      <c r="CR131" s="60">
        <v>0.90682223613104551</v>
      </c>
      <c r="CS131" s="58">
        <v>0.89945480381833054</v>
      </c>
      <c r="CT131" s="59">
        <v>0.88323591967444171</v>
      </c>
      <c r="CU131" s="60">
        <v>0.87566125748474699</v>
      </c>
      <c r="CV131" s="38">
        <v>758189</v>
      </c>
      <c r="CW131" s="39">
        <v>767300</v>
      </c>
      <c r="CX131" s="40">
        <v>553496.5</v>
      </c>
      <c r="CY131" s="98">
        <v>0.24043657070938412</v>
      </c>
      <c r="CZ131" s="99">
        <v>0.6210573695969126</v>
      </c>
      <c r="DA131" s="100">
        <v>0.24818180224995653</v>
      </c>
      <c r="DB131" s="98">
        <v>1.2604414813627101</v>
      </c>
      <c r="DC131" s="99">
        <v>1.5306039508861187</v>
      </c>
      <c r="DD131" s="100">
        <v>1.5462183627449815</v>
      </c>
      <c r="DE131" s="58">
        <v>0.76677489960760814</v>
      </c>
      <c r="DF131" s="59">
        <v>0.76467021792400569</v>
      </c>
      <c r="DG131" s="60">
        <v>0.76842750250161618</v>
      </c>
      <c r="DH131" s="58">
        <v>1.69850413139714E-2</v>
      </c>
      <c r="DI131" s="59">
        <v>1.5856729262311096E-2</v>
      </c>
      <c r="DJ131" s="60">
        <v>8.6482009868530212E-3</v>
      </c>
    </row>
    <row r="132" spans="1:114" x14ac:dyDescent="0.4">
      <c r="A132" s="56" t="s">
        <v>46</v>
      </c>
      <c r="B132" s="194" t="s">
        <v>169</v>
      </c>
      <c r="C132" s="10" t="s">
        <v>175</v>
      </c>
      <c r="D132" s="65">
        <v>432</v>
      </c>
      <c r="E132" s="66">
        <v>445</v>
      </c>
      <c r="F132" s="67">
        <v>456</v>
      </c>
      <c r="G132" s="65">
        <v>432</v>
      </c>
      <c r="H132" s="66">
        <v>445</v>
      </c>
      <c r="I132" s="67">
        <v>456</v>
      </c>
      <c r="J132" s="65">
        <v>432</v>
      </c>
      <c r="K132" s="66">
        <v>445</v>
      </c>
      <c r="L132" s="67">
        <v>456</v>
      </c>
      <c r="M132" s="68">
        <v>432</v>
      </c>
      <c r="N132" s="69">
        <v>445</v>
      </c>
      <c r="O132" s="70">
        <v>456</v>
      </c>
      <c r="P132" s="65">
        <v>432</v>
      </c>
      <c r="Q132" s="66">
        <v>445</v>
      </c>
      <c r="R132" s="67">
        <v>456</v>
      </c>
      <c r="S132" s="65">
        <v>432</v>
      </c>
      <c r="T132" s="66">
        <v>445</v>
      </c>
      <c r="U132" s="67">
        <v>456</v>
      </c>
      <c r="V132" s="65">
        <v>432</v>
      </c>
      <c r="W132" s="66">
        <v>445</v>
      </c>
      <c r="X132" s="67">
        <v>456</v>
      </c>
      <c r="Y132" s="65">
        <v>432</v>
      </c>
      <c r="Z132" s="66">
        <v>445</v>
      </c>
      <c r="AA132" s="67">
        <v>456</v>
      </c>
      <c r="AB132" s="65">
        <v>432</v>
      </c>
      <c r="AC132" s="66">
        <v>445</v>
      </c>
      <c r="AD132" s="67">
        <v>456</v>
      </c>
      <c r="AE132" s="65">
        <v>432</v>
      </c>
      <c r="AF132" s="66">
        <v>445</v>
      </c>
      <c r="AG132" s="67">
        <v>456</v>
      </c>
      <c r="AH132" s="65">
        <v>432</v>
      </c>
      <c r="AI132" s="66">
        <v>445</v>
      </c>
      <c r="AJ132" s="67">
        <v>456</v>
      </c>
      <c r="AK132" s="65">
        <v>432</v>
      </c>
      <c r="AL132" s="66">
        <v>445</v>
      </c>
      <c r="AM132" s="67">
        <v>456</v>
      </c>
      <c r="AN132" s="65">
        <v>432</v>
      </c>
      <c r="AO132" s="66">
        <v>445</v>
      </c>
      <c r="AP132" s="67">
        <v>456</v>
      </c>
      <c r="AQ132" s="65">
        <v>432</v>
      </c>
      <c r="AR132" s="66">
        <v>445</v>
      </c>
      <c r="AS132" s="67">
        <v>456</v>
      </c>
      <c r="AT132" s="65">
        <v>432</v>
      </c>
      <c r="AU132" s="66">
        <v>445</v>
      </c>
      <c r="AV132" s="67">
        <v>456</v>
      </c>
      <c r="AW132" s="65">
        <v>432</v>
      </c>
      <c r="AX132" s="66">
        <v>445</v>
      </c>
      <c r="AY132" s="67">
        <v>456</v>
      </c>
      <c r="AZ132" s="65">
        <v>432</v>
      </c>
      <c r="BA132" s="66">
        <v>445</v>
      </c>
      <c r="BB132" s="67">
        <v>456</v>
      </c>
      <c r="BC132" s="65">
        <v>432</v>
      </c>
      <c r="BD132" s="66">
        <v>445</v>
      </c>
      <c r="BE132" s="67">
        <v>456</v>
      </c>
      <c r="BF132" s="65">
        <v>432</v>
      </c>
      <c r="BG132" s="66">
        <v>445</v>
      </c>
      <c r="BH132" s="67">
        <v>456</v>
      </c>
      <c r="BI132" s="65">
        <v>432</v>
      </c>
      <c r="BJ132" s="66">
        <v>445</v>
      </c>
      <c r="BK132" s="67">
        <v>456</v>
      </c>
      <c r="BL132" s="65">
        <v>432</v>
      </c>
      <c r="BM132" s="66">
        <v>445</v>
      </c>
      <c r="BN132" s="67">
        <v>456</v>
      </c>
      <c r="BO132" s="65">
        <v>432</v>
      </c>
      <c r="BP132" s="66">
        <v>445</v>
      </c>
      <c r="BQ132" s="67">
        <v>456</v>
      </c>
      <c r="BR132" s="65">
        <v>432</v>
      </c>
      <c r="BS132" s="66">
        <v>445</v>
      </c>
      <c r="BT132" s="67">
        <v>456</v>
      </c>
      <c r="BU132" s="65">
        <v>432</v>
      </c>
      <c r="BV132" s="66">
        <v>445</v>
      </c>
      <c r="BW132" s="67">
        <v>456</v>
      </c>
      <c r="BX132" s="65">
        <v>432</v>
      </c>
      <c r="BY132" s="66">
        <v>445</v>
      </c>
      <c r="BZ132" s="67">
        <v>456</v>
      </c>
      <c r="CA132" s="65">
        <v>432</v>
      </c>
      <c r="CB132" s="66">
        <v>445</v>
      </c>
      <c r="CC132" s="67">
        <v>456</v>
      </c>
      <c r="CD132" s="65">
        <v>432</v>
      </c>
      <c r="CE132" s="66">
        <v>445</v>
      </c>
      <c r="CF132" s="67">
        <v>456</v>
      </c>
      <c r="CG132" s="65">
        <v>432</v>
      </c>
      <c r="CH132" s="66">
        <v>445</v>
      </c>
      <c r="CI132" s="67">
        <v>456</v>
      </c>
      <c r="CJ132" s="65">
        <v>432</v>
      </c>
      <c r="CK132" s="66">
        <v>445</v>
      </c>
      <c r="CL132" s="67">
        <v>456</v>
      </c>
      <c r="CM132" s="65">
        <v>432</v>
      </c>
      <c r="CN132" s="66">
        <v>445</v>
      </c>
      <c r="CO132" s="67">
        <v>456</v>
      </c>
      <c r="CP132" s="65">
        <v>432</v>
      </c>
      <c r="CQ132" s="66">
        <v>445</v>
      </c>
      <c r="CR132" s="67">
        <v>456</v>
      </c>
      <c r="CS132" s="65">
        <v>432</v>
      </c>
      <c r="CT132" s="66">
        <v>445</v>
      </c>
      <c r="CU132" s="67">
        <v>456</v>
      </c>
      <c r="CV132" s="65">
        <v>432</v>
      </c>
      <c r="CW132" s="66">
        <v>445</v>
      </c>
      <c r="CX132" s="67">
        <v>456</v>
      </c>
      <c r="CY132" s="65">
        <v>432</v>
      </c>
      <c r="CZ132" s="66">
        <v>445</v>
      </c>
      <c r="DA132" s="67">
        <v>456</v>
      </c>
      <c r="DB132" s="65">
        <v>432</v>
      </c>
      <c r="DC132" s="66">
        <v>445</v>
      </c>
      <c r="DD132" s="67">
        <v>456</v>
      </c>
      <c r="DE132" s="65">
        <v>432</v>
      </c>
      <c r="DF132" s="66">
        <v>445</v>
      </c>
      <c r="DG132" s="67">
        <v>456</v>
      </c>
      <c r="DH132" s="65">
        <v>432</v>
      </c>
      <c r="DI132" s="66">
        <v>445</v>
      </c>
      <c r="DJ132" s="67">
        <v>456</v>
      </c>
    </row>
    <row r="133" spans="1:114" x14ac:dyDescent="0.4">
      <c r="A133" s="56"/>
      <c r="B133" s="198"/>
      <c r="C133" s="7" t="s">
        <v>86</v>
      </c>
      <c r="D133" s="32">
        <v>4.6884769089206121E-2</v>
      </c>
      <c r="E133" s="33">
        <v>3.6801363927679645E-2</v>
      </c>
      <c r="F133" s="34">
        <v>2.538644668728866E-2</v>
      </c>
      <c r="G133" s="32">
        <v>4.8607493665775894E-2</v>
      </c>
      <c r="H133" s="33">
        <v>3.8763043508257773E-2</v>
      </c>
      <c r="I133" s="34">
        <v>2.6879474039050621E-2</v>
      </c>
      <c r="J133" s="32">
        <v>0.48309339637199933</v>
      </c>
      <c r="K133" s="33">
        <v>0.51991517298408929</v>
      </c>
      <c r="L133" s="34">
        <v>0.95997646017461935</v>
      </c>
      <c r="M133" s="111">
        <v>3.9603760881358832</v>
      </c>
      <c r="N133" s="112">
        <v>4.5368468368910371</v>
      </c>
      <c r="O133" s="113">
        <v>5.0951042156145467</v>
      </c>
      <c r="P133" s="98">
        <v>3.9561191337833943</v>
      </c>
      <c r="Q133" s="99">
        <v>3.8281482863508116</v>
      </c>
      <c r="R133" s="100">
        <v>3.7047626668469036</v>
      </c>
      <c r="S133" s="32">
        <v>0.10135608500634107</v>
      </c>
      <c r="T133" s="33">
        <v>9.2047133927693661E-2</v>
      </c>
      <c r="U133" s="34">
        <v>8.4142631449268951E-2</v>
      </c>
      <c r="V133" s="35">
        <v>13350251.865740741</v>
      </c>
      <c r="W133" s="36">
        <v>11784016.707865169</v>
      </c>
      <c r="X133" s="37">
        <v>9342554.8486842103</v>
      </c>
      <c r="Y133" s="32">
        <v>3.7887756241552824</v>
      </c>
      <c r="Z133" s="33">
        <v>3.3383576125702539</v>
      </c>
      <c r="AA133" s="34">
        <v>3.4779336096990745</v>
      </c>
      <c r="AB133" s="32">
        <v>0.83192021211717482</v>
      </c>
      <c r="AC133" s="33">
        <v>0.83783050324031705</v>
      </c>
      <c r="AD133" s="34">
        <v>0.84292042275989154</v>
      </c>
      <c r="AE133" s="35">
        <v>15346288.912037037</v>
      </c>
      <c r="AF133" s="36">
        <v>12310874.438202247</v>
      </c>
      <c r="AG133" s="37">
        <v>8740799.0372807011</v>
      </c>
      <c r="AH133" s="35">
        <v>15910169.881944444</v>
      </c>
      <c r="AI133" s="36">
        <v>12967099.871910112</v>
      </c>
      <c r="AJ133" s="37">
        <v>9254862.7894736845</v>
      </c>
      <c r="AK133" s="32">
        <v>0.65308957669507928</v>
      </c>
      <c r="AL133" s="33">
        <v>0.66346727011958484</v>
      </c>
      <c r="AM133" s="34">
        <v>0.6701789335810423</v>
      </c>
      <c r="AN133" s="32">
        <v>0.68000057144877957</v>
      </c>
      <c r="AO133" s="33">
        <v>0.69134770910334764</v>
      </c>
      <c r="AP133" s="34">
        <v>0.69838514895999892</v>
      </c>
      <c r="AQ133" s="32">
        <v>0.14165232686728627</v>
      </c>
      <c r="AR133" s="33">
        <v>0.14075309241567241</v>
      </c>
      <c r="AS133" s="34">
        <v>0.13954922032527842</v>
      </c>
      <c r="AT133" s="32">
        <v>8.9961415225788849E-2</v>
      </c>
      <c r="AU133" s="33">
        <v>9.1111284553602567E-2</v>
      </c>
      <c r="AV133" s="34">
        <v>9.3191879132801206E-2</v>
      </c>
      <c r="AW133" s="32">
        <v>6.8385521704806426E-2</v>
      </c>
      <c r="AX133" s="33">
        <v>6.988281885546338E-2</v>
      </c>
      <c r="AY133" s="34">
        <v>7.1889745336755101E-2</v>
      </c>
      <c r="AZ133" s="32">
        <v>0.29814288463453809</v>
      </c>
      <c r="BA133" s="33">
        <v>0.3031328969013839</v>
      </c>
      <c r="BB133" s="34">
        <v>0.28756750978537338</v>
      </c>
      <c r="BC133" s="32">
        <v>0.69156292292859789</v>
      </c>
      <c r="BD133" s="33">
        <v>0.68212047894265693</v>
      </c>
      <c r="BE133" s="34">
        <v>0.68494756542911039</v>
      </c>
      <c r="BF133" s="35">
        <v>5302711.2845856519</v>
      </c>
      <c r="BG133" s="36">
        <v>5564980.2939463127</v>
      </c>
      <c r="BH133" s="37">
        <v>5516844.7480677664</v>
      </c>
      <c r="BI133" s="32">
        <v>0.1758601873462112</v>
      </c>
      <c r="BJ133" s="33">
        <v>0.18195293887879557</v>
      </c>
      <c r="BK133" s="34">
        <v>0.19096058885562522</v>
      </c>
      <c r="BL133" s="32">
        <v>0.40523226395702561</v>
      </c>
      <c r="BM133" s="33">
        <v>0.4213736076380592</v>
      </c>
      <c r="BN133" s="34">
        <v>0.43251087166568442</v>
      </c>
      <c r="BO133" s="32">
        <v>4.5953582926947668E-3</v>
      </c>
      <c r="BP133" s="33">
        <v>4.3221397969641856E-3</v>
      </c>
      <c r="BQ133" s="34">
        <v>4.5200552500742506E-3</v>
      </c>
      <c r="BR133" s="32">
        <v>0.97228659659134731</v>
      </c>
      <c r="BS133" s="33">
        <v>0.9762929854832072</v>
      </c>
      <c r="BT133" s="34">
        <v>0.97581369183376154</v>
      </c>
      <c r="BU133" s="35">
        <v>243454957.34027779</v>
      </c>
      <c r="BV133" s="36">
        <v>248648972.69887641</v>
      </c>
      <c r="BW133" s="37">
        <v>249214807.9649123</v>
      </c>
      <c r="BX133" s="32">
        <v>0.4873630865352499</v>
      </c>
      <c r="BY133" s="33">
        <v>0.53703189846672172</v>
      </c>
      <c r="BZ133" s="34">
        <v>0.96245993824745135</v>
      </c>
      <c r="CA133" s="35">
        <v>203840909.16666666</v>
      </c>
      <c r="CB133" s="36">
        <v>202371187.05842698</v>
      </c>
      <c r="CC133" s="37">
        <v>202141122.84429824</v>
      </c>
      <c r="CD133" s="38">
        <v>199168670.9699074</v>
      </c>
      <c r="CE133" s="39">
        <v>197489574.58426967</v>
      </c>
      <c r="CF133" s="40">
        <v>195880038.70394737</v>
      </c>
      <c r="CG133" s="32">
        <v>2.4847970942417401</v>
      </c>
      <c r="CH133" s="33">
        <v>2.1197105318633485</v>
      </c>
      <c r="CI133" s="34">
        <v>2.284254924643502</v>
      </c>
      <c r="CJ133" s="98">
        <v>4.3607778624001892</v>
      </c>
      <c r="CK133" s="99">
        <v>4.178520200533276</v>
      </c>
      <c r="CL133" s="100">
        <v>4.0096335263731264</v>
      </c>
      <c r="CM133" s="32">
        <v>1.0086364790520765</v>
      </c>
      <c r="CN133" s="33">
        <v>1.0255954380712453</v>
      </c>
      <c r="CO133" s="34">
        <v>1.0421146418821103</v>
      </c>
      <c r="CP133" s="32">
        <v>0.77515321060306741</v>
      </c>
      <c r="CQ133" s="33">
        <v>0.76350968542552355</v>
      </c>
      <c r="CR133" s="34">
        <v>0.76043421842776315</v>
      </c>
      <c r="CS133" s="32">
        <v>0.72836053970147652</v>
      </c>
      <c r="CT133" s="33">
        <v>0.71374450884995144</v>
      </c>
      <c r="CU133" s="34">
        <v>0.71030379346875783</v>
      </c>
      <c r="CV133" s="35">
        <v>563880.96990740742</v>
      </c>
      <c r="CW133" s="36">
        <v>656225.43370786519</v>
      </c>
      <c r="CX133" s="37">
        <v>514063.75219298247</v>
      </c>
      <c r="CY133" s="98">
        <v>1.3781399400722185</v>
      </c>
      <c r="CZ133" s="99">
        <v>1.3992550204611272</v>
      </c>
      <c r="DA133" s="100">
        <v>1.3450491667308526</v>
      </c>
      <c r="DB133" s="98">
        <v>2.4380058285048603</v>
      </c>
      <c r="DC133" s="99">
        <v>2.90158994427102</v>
      </c>
      <c r="DD133" s="100">
        <v>2.3484371666381549</v>
      </c>
      <c r="DE133" s="32">
        <v>0.72037744424744343</v>
      </c>
      <c r="DF133" s="33">
        <v>0.71942284363299902</v>
      </c>
      <c r="DG133" s="34">
        <v>0.71602899439317258</v>
      </c>
      <c r="DH133" s="32">
        <v>2.109437895941978E-2</v>
      </c>
      <c r="DI133" s="33">
        <v>1.6738233145993254E-2</v>
      </c>
      <c r="DJ133" s="34">
        <v>1.186772524551513E-2</v>
      </c>
    </row>
    <row r="134" spans="1:114" x14ac:dyDescent="0.4">
      <c r="A134" s="56" t="s">
        <v>46</v>
      </c>
      <c r="B134" s="199"/>
      <c r="C134" s="9" t="s">
        <v>87</v>
      </c>
      <c r="D134" s="58">
        <v>3.5021518182804412E-2</v>
      </c>
      <c r="E134" s="59">
        <v>2.7006822875180633E-2</v>
      </c>
      <c r="F134" s="60">
        <v>2.1830274034948347E-2</v>
      </c>
      <c r="G134" s="58">
        <v>3.6614697965554957E-2</v>
      </c>
      <c r="H134" s="59">
        <v>2.8513406884306435E-2</v>
      </c>
      <c r="I134" s="60">
        <v>2.1136970924772992E-2</v>
      </c>
      <c r="J134" s="58">
        <v>8.9398332139195708E-2</v>
      </c>
      <c r="K134" s="59">
        <v>0.1220818125733145</v>
      </c>
      <c r="L134" s="60">
        <v>0.12252587081315619</v>
      </c>
      <c r="M134" s="61">
        <v>0.40570294539567231</v>
      </c>
      <c r="N134" s="62">
        <v>0.68226077294104981</v>
      </c>
      <c r="O134" s="63">
        <v>0.62888011147737111</v>
      </c>
      <c r="P134" s="98">
        <v>2.3876248564684412</v>
      </c>
      <c r="Q134" s="99">
        <v>2.4196294684914612</v>
      </c>
      <c r="R134" s="100">
        <v>2.3832628967148111</v>
      </c>
      <c r="S134" s="58">
        <v>8.4239486510795686E-2</v>
      </c>
      <c r="T134" s="59">
        <v>7.1650225536766005E-2</v>
      </c>
      <c r="U134" s="60">
        <v>6.6278799784390552E-2</v>
      </c>
      <c r="V134" s="38">
        <v>5220009</v>
      </c>
      <c r="W134" s="39">
        <v>4755848</v>
      </c>
      <c r="X134" s="40">
        <v>3362868.5</v>
      </c>
      <c r="Y134" s="58">
        <v>4.2156913553894704</v>
      </c>
      <c r="Z134" s="59">
        <v>3.3031817508314378</v>
      </c>
      <c r="AA134" s="60">
        <v>3.2994723527535146</v>
      </c>
      <c r="AB134" s="58">
        <v>0.87383005277934833</v>
      </c>
      <c r="AC134" s="59">
        <v>0.87395618192611513</v>
      </c>
      <c r="AD134" s="60">
        <v>0.88096839933374582</v>
      </c>
      <c r="AE134" s="38">
        <v>5587382</v>
      </c>
      <c r="AF134" s="39">
        <v>4993369</v>
      </c>
      <c r="AG134" s="40">
        <v>3073911.5</v>
      </c>
      <c r="AH134" s="38">
        <v>5812339</v>
      </c>
      <c r="AI134" s="39">
        <v>4860035</v>
      </c>
      <c r="AJ134" s="40">
        <v>3244784.5</v>
      </c>
      <c r="AK134" s="58">
        <v>0.69043877961742406</v>
      </c>
      <c r="AL134" s="59">
        <v>0.70724443065031062</v>
      </c>
      <c r="AM134" s="60">
        <v>0.71543799768389915</v>
      </c>
      <c r="AN134" s="58">
        <v>0.71433881248023079</v>
      </c>
      <c r="AO134" s="59">
        <v>0.72626641154198524</v>
      </c>
      <c r="AP134" s="60">
        <v>0.73813796978828572</v>
      </c>
      <c r="AQ134" s="58">
        <v>0.12936267253288131</v>
      </c>
      <c r="AR134" s="59">
        <v>0.1268871815006806</v>
      </c>
      <c r="AS134" s="60">
        <v>0.12322535233345112</v>
      </c>
      <c r="AT134" s="58">
        <v>7.5745178814983993E-2</v>
      </c>
      <c r="AU134" s="59">
        <v>7.1575425404457382E-2</v>
      </c>
      <c r="AV134" s="60">
        <v>7.3738105318713693E-2</v>
      </c>
      <c r="AW134" s="58">
        <v>5.9672911046125029E-2</v>
      </c>
      <c r="AX134" s="59">
        <v>6.0637362687456162E-2</v>
      </c>
      <c r="AY134" s="60">
        <v>6.3360787831018783E-2</v>
      </c>
      <c r="AZ134" s="58">
        <v>0.33906432823267718</v>
      </c>
      <c r="BA134" s="59">
        <v>0.34448046074499361</v>
      </c>
      <c r="BB134" s="60">
        <v>0.33504700445232388</v>
      </c>
      <c r="BC134" s="58">
        <v>0.86513731556257079</v>
      </c>
      <c r="BD134" s="59">
        <v>0.87116256685147786</v>
      </c>
      <c r="BE134" s="60">
        <v>0.86283009326100979</v>
      </c>
      <c r="BF134" s="38">
        <v>5358038.9326789211</v>
      </c>
      <c r="BG134" s="39">
        <v>5375401.3513513515</v>
      </c>
      <c r="BH134" s="40">
        <v>5385147.4025160549</v>
      </c>
      <c r="BI134" s="58">
        <v>3.7129414762522989E-2</v>
      </c>
      <c r="BJ134" s="59">
        <v>5.8985632108384041E-2</v>
      </c>
      <c r="BK134" s="60">
        <v>6.6557327362042035E-2</v>
      </c>
      <c r="BL134" s="58">
        <v>6.5662796333131657E-2</v>
      </c>
      <c r="BM134" s="59">
        <v>0.1056173346718637</v>
      </c>
      <c r="BN134" s="60">
        <v>0.10795061603350821</v>
      </c>
      <c r="BO134" s="58">
        <v>7.4177114084483992E-4</v>
      </c>
      <c r="BP134" s="59">
        <v>8.6724413080721053E-4</v>
      </c>
      <c r="BQ134" s="60">
        <v>9.404726902759637E-4</v>
      </c>
      <c r="BR134" s="58">
        <v>0.98516157526894055</v>
      </c>
      <c r="BS134" s="59">
        <v>0.98921323097591896</v>
      </c>
      <c r="BT134" s="60">
        <v>0.9876513101398201</v>
      </c>
      <c r="BU134" s="38">
        <v>63054108</v>
      </c>
      <c r="BV134" s="39">
        <v>63714556</v>
      </c>
      <c r="BW134" s="40">
        <v>64309062</v>
      </c>
      <c r="BX134" s="58">
        <v>9.6256379147679871E-2</v>
      </c>
      <c r="BY134" s="59">
        <v>0.1220818125733145</v>
      </c>
      <c r="BZ134" s="60">
        <v>0.12461156121295552</v>
      </c>
      <c r="CA134" s="38">
        <v>74873699.5</v>
      </c>
      <c r="CB134" s="39">
        <v>78691457</v>
      </c>
      <c r="CC134" s="40">
        <v>78473605.5</v>
      </c>
      <c r="CD134" s="38">
        <v>69913781</v>
      </c>
      <c r="CE134" s="39">
        <v>72613529</v>
      </c>
      <c r="CF134" s="40">
        <v>75625978</v>
      </c>
      <c r="CG134" s="58">
        <v>3.0750893360772</v>
      </c>
      <c r="CH134" s="59">
        <v>2.4781389707916919</v>
      </c>
      <c r="CI134" s="60">
        <v>2.4826678835158074</v>
      </c>
      <c r="CJ134" s="98">
        <v>2.5680824538285938</v>
      </c>
      <c r="CK134" s="99">
        <v>2.5890230673689762</v>
      </c>
      <c r="CL134" s="100">
        <v>2.6362456733772204</v>
      </c>
      <c r="CM134" s="58">
        <v>0.91833095496000827</v>
      </c>
      <c r="CN134" s="59">
        <v>0.93437043493848415</v>
      </c>
      <c r="CO134" s="60">
        <v>0.93437872853695503</v>
      </c>
      <c r="CP134" s="58">
        <v>0.89792447777637618</v>
      </c>
      <c r="CQ134" s="59">
        <v>0.87397980749208937</v>
      </c>
      <c r="CR134" s="60">
        <v>0.8799848178229327</v>
      </c>
      <c r="CS134" s="58">
        <v>0.8724065294966592</v>
      </c>
      <c r="CT134" s="59">
        <v>0.84839072672638483</v>
      </c>
      <c r="CU134" s="60">
        <v>0.84419130520273011</v>
      </c>
      <c r="CV134" s="38">
        <v>112080.5</v>
      </c>
      <c r="CW134" s="39">
        <v>88001</v>
      </c>
      <c r="CX134" s="40">
        <v>71999</v>
      </c>
      <c r="CY134" s="98">
        <v>0.49055623468235271</v>
      </c>
      <c r="CZ134" s="99">
        <v>0.6343790486748192</v>
      </c>
      <c r="DA134" s="100">
        <v>0.49645830042886074</v>
      </c>
      <c r="DB134" s="98">
        <v>1.1685397196485072</v>
      </c>
      <c r="DC134" s="99">
        <v>1.418633594588109</v>
      </c>
      <c r="DD134" s="100">
        <v>1.4591796396813708</v>
      </c>
      <c r="DE134" s="58">
        <v>0.75487650771049641</v>
      </c>
      <c r="DF134" s="59">
        <v>0.7655016546981297</v>
      </c>
      <c r="DG134" s="60">
        <v>0.75795853070792463</v>
      </c>
      <c r="DH134" s="58">
        <v>1.9936094561069942E-2</v>
      </c>
      <c r="DI134" s="59">
        <v>1.4562879159433467E-2</v>
      </c>
      <c r="DJ134" s="60">
        <v>1.1402690852614812E-2</v>
      </c>
    </row>
    <row r="135" spans="1:114" x14ac:dyDescent="0.4">
      <c r="A135" s="56" t="s">
        <v>47</v>
      </c>
      <c r="B135" s="194" t="s">
        <v>170</v>
      </c>
      <c r="C135" s="10" t="s">
        <v>175</v>
      </c>
      <c r="D135" s="65">
        <v>545</v>
      </c>
      <c r="E135" s="66">
        <v>554</v>
      </c>
      <c r="F135" s="67">
        <v>570</v>
      </c>
      <c r="G135" s="65">
        <v>545</v>
      </c>
      <c r="H135" s="66">
        <v>554</v>
      </c>
      <c r="I135" s="67">
        <v>570</v>
      </c>
      <c r="J135" s="65">
        <v>545</v>
      </c>
      <c r="K135" s="66">
        <v>554</v>
      </c>
      <c r="L135" s="67">
        <v>570</v>
      </c>
      <c r="M135" s="68">
        <v>545</v>
      </c>
      <c r="N135" s="69">
        <v>554</v>
      </c>
      <c r="O135" s="70">
        <v>570</v>
      </c>
      <c r="P135" s="65">
        <v>545</v>
      </c>
      <c r="Q135" s="66">
        <v>554</v>
      </c>
      <c r="R135" s="67">
        <v>570</v>
      </c>
      <c r="S135" s="65">
        <v>545</v>
      </c>
      <c r="T135" s="66">
        <v>554</v>
      </c>
      <c r="U135" s="67">
        <v>570</v>
      </c>
      <c r="V135" s="65">
        <v>545</v>
      </c>
      <c r="W135" s="66">
        <v>554</v>
      </c>
      <c r="X135" s="67">
        <v>570</v>
      </c>
      <c r="Y135" s="65">
        <v>545</v>
      </c>
      <c r="Z135" s="66">
        <v>554</v>
      </c>
      <c r="AA135" s="67">
        <v>570</v>
      </c>
      <c r="AB135" s="65">
        <v>545</v>
      </c>
      <c r="AC135" s="66">
        <v>554</v>
      </c>
      <c r="AD135" s="67">
        <v>570</v>
      </c>
      <c r="AE135" s="65">
        <v>545</v>
      </c>
      <c r="AF135" s="66">
        <v>554</v>
      </c>
      <c r="AG135" s="67">
        <v>570</v>
      </c>
      <c r="AH135" s="65">
        <v>545</v>
      </c>
      <c r="AI135" s="66">
        <v>554</v>
      </c>
      <c r="AJ135" s="67">
        <v>570</v>
      </c>
      <c r="AK135" s="65">
        <v>545</v>
      </c>
      <c r="AL135" s="66">
        <v>554</v>
      </c>
      <c r="AM135" s="67">
        <v>570</v>
      </c>
      <c r="AN135" s="65">
        <v>545</v>
      </c>
      <c r="AO135" s="66">
        <v>554</v>
      </c>
      <c r="AP135" s="67">
        <v>570</v>
      </c>
      <c r="AQ135" s="65">
        <v>545</v>
      </c>
      <c r="AR135" s="66">
        <v>554</v>
      </c>
      <c r="AS135" s="67">
        <v>570</v>
      </c>
      <c r="AT135" s="65">
        <v>545</v>
      </c>
      <c r="AU135" s="66">
        <v>554</v>
      </c>
      <c r="AV135" s="67">
        <v>570</v>
      </c>
      <c r="AW135" s="65">
        <v>545</v>
      </c>
      <c r="AX135" s="66">
        <v>554</v>
      </c>
      <c r="AY135" s="67">
        <v>570</v>
      </c>
      <c r="AZ135" s="65">
        <v>545</v>
      </c>
      <c r="BA135" s="66">
        <v>554</v>
      </c>
      <c r="BB135" s="67">
        <v>570</v>
      </c>
      <c r="BC135" s="65">
        <v>545</v>
      </c>
      <c r="BD135" s="66">
        <v>554</v>
      </c>
      <c r="BE135" s="67">
        <v>570</v>
      </c>
      <c r="BF135" s="65">
        <v>545</v>
      </c>
      <c r="BG135" s="66">
        <v>554</v>
      </c>
      <c r="BH135" s="67">
        <v>570</v>
      </c>
      <c r="BI135" s="65">
        <v>545</v>
      </c>
      <c r="BJ135" s="66">
        <v>554</v>
      </c>
      <c r="BK135" s="67">
        <v>570</v>
      </c>
      <c r="BL135" s="65">
        <v>545</v>
      </c>
      <c r="BM135" s="66">
        <v>554</v>
      </c>
      <c r="BN135" s="67">
        <v>570</v>
      </c>
      <c r="BO135" s="65">
        <v>545</v>
      </c>
      <c r="BP135" s="66">
        <v>554</v>
      </c>
      <c r="BQ135" s="67">
        <v>570</v>
      </c>
      <c r="BR135" s="65">
        <v>545</v>
      </c>
      <c r="BS135" s="66">
        <v>554</v>
      </c>
      <c r="BT135" s="67">
        <v>570</v>
      </c>
      <c r="BU135" s="65">
        <v>545</v>
      </c>
      <c r="BV135" s="66">
        <v>554</v>
      </c>
      <c r="BW135" s="67">
        <v>570</v>
      </c>
      <c r="BX135" s="65">
        <v>545</v>
      </c>
      <c r="BY135" s="66">
        <v>554</v>
      </c>
      <c r="BZ135" s="67">
        <v>570</v>
      </c>
      <c r="CA135" s="65">
        <v>545</v>
      </c>
      <c r="CB135" s="66">
        <v>554</v>
      </c>
      <c r="CC135" s="67">
        <v>570</v>
      </c>
      <c r="CD135" s="65">
        <v>545</v>
      </c>
      <c r="CE135" s="66">
        <v>554</v>
      </c>
      <c r="CF135" s="67">
        <v>570</v>
      </c>
      <c r="CG135" s="65">
        <v>545</v>
      </c>
      <c r="CH135" s="66">
        <v>554</v>
      </c>
      <c r="CI135" s="67">
        <v>570</v>
      </c>
      <c r="CJ135" s="65">
        <v>545</v>
      </c>
      <c r="CK135" s="66">
        <v>554</v>
      </c>
      <c r="CL135" s="67">
        <v>570</v>
      </c>
      <c r="CM135" s="65">
        <v>545</v>
      </c>
      <c r="CN135" s="66">
        <v>554</v>
      </c>
      <c r="CO135" s="67">
        <v>570</v>
      </c>
      <c r="CP135" s="65">
        <v>545</v>
      </c>
      <c r="CQ135" s="66">
        <v>554</v>
      </c>
      <c r="CR135" s="67">
        <v>570</v>
      </c>
      <c r="CS135" s="65">
        <v>545</v>
      </c>
      <c r="CT135" s="66">
        <v>554</v>
      </c>
      <c r="CU135" s="67">
        <v>570</v>
      </c>
      <c r="CV135" s="65">
        <v>545</v>
      </c>
      <c r="CW135" s="66">
        <v>554</v>
      </c>
      <c r="CX135" s="67">
        <v>570</v>
      </c>
      <c r="CY135" s="65">
        <v>545</v>
      </c>
      <c r="CZ135" s="66">
        <v>554</v>
      </c>
      <c r="DA135" s="67">
        <v>570</v>
      </c>
      <c r="DB135" s="65">
        <v>545</v>
      </c>
      <c r="DC135" s="66">
        <v>554</v>
      </c>
      <c r="DD135" s="67">
        <v>570</v>
      </c>
      <c r="DE135" s="65">
        <v>545</v>
      </c>
      <c r="DF135" s="66">
        <v>554</v>
      </c>
      <c r="DG135" s="67">
        <v>570</v>
      </c>
      <c r="DH135" s="65">
        <v>545</v>
      </c>
      <c r="DI135" s="66">
        <v>554</v>
      </c>
      <c r="DJ135" s="67">
        <v>570</v>
      </c>
    </row>
    <row r="136" spans="1:114" x14ac:dyDescent="0.4">
      <c r="A136" s="56"/>
      <c r="B136" s="198"/>
      <c r="C136" s="7" t="s">
        <v>86</v>
      </c>
      <c r="D136" s="32">
        <v>4.0011103211728162E-2</v>
      </c>
      <c r="E136" s="33">
        <v>2.4945781623224601E-2</v>
      </c>
      <c r="F136" s="34">
        <v>2.0026765023702507E-2</v>
      </c>
      <c r="G136" s="32">
        <v>4.873849597133708E-2</v>
      </c>
      <c r="H136" s="33">
        <v>2.9817929587191681E-2</v>
      </c>
      <c r="I136" s="34">
        <v>2.4556149884756726E-2</v>
      </c>
      <c r="J136" s="32">
        <v>0.40239655548182018</v>
      </c>
      <c r="K136" s="33">
        <v>0.37827681098195565</v>
      </c>
      <c r="L136" s="34">
        <v>0.39112608565945328</v>
      </c>
      <c r="M136" s="111">
        <v>2.7889218614782587</v>
      </c>
      <c r="N136" s="112">
        <v>2.9886020542965817</v>
      </c>
      <c r="O136" s="113">
        <v>3.3055973444411118</v>
      </c>
      <c r="P136" s="98">
        <v>3.5627410395189081</v>
      </c>
      <c r="Q136" s="99">
        <v>3.6906950054353964</v>
      </c>
      <c r="R136" s="100">
        <v>3.7391394968146412</v>
      </c>
      <c r="S136" s="32">
        <v>9.680569986321233E-2</v>
      </c>
      <c r="T136" s="33">
        <v>8.6122812860766798E-2</v>
      </c>
      <c r="U136" s="34">
        <v>8.230931831995543E-2</v>
      </c>
      <c r="V136" s="35">
        <v>12361229.269724771</v>
      </c>
      <c r="W136" s="36">
        <v>10023344.873646209</v>
      </c>
      <c r="X136" s="37">
        <v>7572417.4105263157</v>
      </c>
      <c r="Y136" s="32">
        <v>4.3588122779458995</v>
      </c>
      <c r="Z136" s="33">
        <v>3.6311349118937288</v>
      </c>
      <c r="AA136" s="34">
        <v>3.6532007432300238</v>
      </c>
      <c r="AB136" s="32">
        <v>0.85034353683298036</v>
      </c>
      <c r="AC136" s="33">
        <v>0.85023373725949536</v>
      </c>
      <c r="AD136" s="34">
        <v>0.8462613905983366</v>
      </c>
      <c r="AE136" s="35">
        <v>11098741.106422018</v>
      </c>
      <c r="AF136" s="36">
        <v>7222722.4837545129</v>
      </c>
      <c r="AG136" s="37">
        <v>5865549.7052631583</v>
      </c>
      <c r="AH136" s="35">
        <v>13519645.93027523</v>
      </c>
      <c r="AI136" s="36">
        <v>8633388.7509025279</v>
      </c>
      <c r="AJ136" s="37">
        <v>7192140.9947368419</v>
      </c>
      <c r="AK136" s="32">
        <v>0.67062101179028921</v>
      </c>
      <c r="AL136" s="33">
        <v>0.68979600948799014</v>
      </c>
      <c r="AM136" s="34">
        <v>0.69717296484264124</v>
      </c>
      <c r="AN136" s="32">
        <v>0.69723362955074975</v>
      </c>
      <c r="AO136" s="33">
        <v>0.71749995759324692</v>
      </c>
      <c r="AP136" s="34">
        <v>0.7254926017928125</v>
      </c>
      <c r="AQ136" s="32">
        <v>0.13710731803076845</v>
      </c>
      <c r="AR136" s="33">
        <v>0.13780300662882961</v>
      </c>
      <c r="AS136" s="34">
        <v>0.13631969974102773</v>
      </c>
      <c r="AT136" s="32">
        <v>9.0639051772183676E-2</v>
      </c>
      <c r="AU136" s="33">
        <v>9.0046800894634821E-2</v>
      </c>
      <c r="AV136" s="34">
        <v>8.5917629549483246E-2</v>
      </c>
      <c r="AW136" s="32">
        <v>7.1341192291801275E-2</v>
      </c>
      <c r="AX136" s="33">
        <v>7.0212832843131942E-2</v>
      </c>
      <c r="AY136" s="34">
        <v>7.1999880443897213E-2</v>
      </c>
      <c r="AZ136" s="32">
        <v>0.35899988325189935</v>
      </c>
      <c r="BA136" s="33">
        <v>0.358688654918703</v>
      </c>
      <c r="BB136" s="34">
        <v>0.33785949905049051</v>
      </c>
      <c r="BC136" s="32">
        <v>0.68406106121772736</v>
      </c>
      <c r="BD136" s="33">
        <v>0.70123805638102177</v>
      </c>
      <c r="BE136" s="34">
        <v>0.69810347157054675</v>
      </c>
      <c r="BF136" s="35">
        <v>5053072.8207120327</v>
      </c>
      <c r="BG136" s="36">
        <v>5402246.9410004653</v>
      </c>
      <c r="BH136" s="37">
        <v>5592425.5705659296</v>
      </c>
      <c r="BI136" s="32">
        <v>0.11754668098931889</v>
      </c>
      <c r="BJ136" s="33">
        <v>0.11251137354086381</v>
      </c>
      <c r="BK136" s="34">
        <v>0.1192680563654088</v>
      </c>
      <c r="BL136" s="32">
        <v>0.27399440990721824</v>
      </c>
      <c r="BM136" s="33">
        <v>0.26028007437334122</v>
      </c>
      <c r="BN136" s="34">
        <v>0.27501528032199557</v>
      </c>
      <c r="BO136" s="32">
        <v>2.980061115640279E-3</v>
      </c>
      <c r="BP136" s="33">
        <v>2.6478656922768844E-3</v>
      </c>
      <c r="BQ136" s="34">
        <v>2.5390608715245584E-3</v>
      </c>
      <c r="BR136" s="32">
        <v>0.97545281924121408</v>
      </c>
      <c r="BS136" s="33">
        <v>0.97912057899580951</v>
      </c>
      <c r="BT136" s="34">
        <v>0.97904541982428017</v>
      </c>
      <c r="BU136" s="35">
        <v>195206581.08623853</v>
      </c>
      <c r="BV136" s="36">
        <v>206865589.88086644</v>
      </c>
      <c r="BW136" s="37">
        <v>211770708.89122808</v>
      </c>
      <c r="BX136" s="32">
        <v>0.41600249186945765</v>
      </c>
      <c r="BY136" s="33">
        <v>0.37891443882692916</v>
      </c>
      <c r="BZ136" s="34">
        <v>0.39302027294598696</v>
      </c>
      <c r="CA136" s="35">
        <v>175686347.35596329</v>
      </c>
      <c r="CB136" s="36">
        <v>192732542.35740072</v>
      </c>
      <c r="CC136" s="37">
        <v>188538628.28245613</v>
      </c>
      <c r="CD136" s="38">
        <v>171033278.62568808</v>
      </c>
      <c r="CE136" s="39">
        <v>189213410.55054152</v>
      </c>
      <c r="CF136" s="40">
        <v>184173034.63333333</v>
      </c>
      <c r="CG136" s="32">
        <v>2.9341686147430819</v>
      </c>
      <c r="CH136" s="33">
        <v>2.4511456705715986</v>
      </c>
      <c r="CI136" s="34">
        <v>2.4663784553402284</v>
      </c>
      <c r="CJ136" s="98">
        <v>3.8868577041438765</v>
      </c>
      <c r="CK136" s="99">
        <v>3.9936104050858634</v>
      </c>
      <c r="CL136" s="100">
        <v>4.0310434290390385</v>
      </c>
      <c r="CM136" s="32">
        <v>0.97349536648345592</v>
      </c>
      <c r="CN136" s="33">
        <v>0.96613680414938974</v>
      </c>
      <c r="CO136" s="34">
        <v>0.9723928136822656</v>
      </c>
      <c r="CP136" s="32">
        <v>0.83285999073515682</v>
      </c>
      <c r="CQ136" s="33">
        <v>0.83119713022331465</v>
      </c>
      <c r="CR136" s="34">
        <v>0.82255096035384112</v>
      </c>
      <c r="CS136" s="32">
        <v>0.78873125824264012</v>
      </c>
      <c r="CT136" s="33">
        <v>0.78895718391925007</v>
      </c>
      <c r="CU136" s="34">
        <v>0.77885467705939793</v>
      </c>
      <c r="CV136" s="35">
        <v>2420904.823853211</v>
      </c>
      <c r="CW136" s="36">
        <v>1410666.2671480144</v>
      </c>
      <c r="CX136" s="37">
        <v>1326591.2894736843</v>
      </c>
      <c r="CY136" s="98">
        <v>1.2106582221438609</v>
      </c>
      <c r="CZ136" s="99">
        <v>1.2420845663328803</v>
      </c>
      <c r="DA136" s="100">
        <v>1.2373811662534755</v>
      </c>
      <c r="DB136" s="98">
        <v>2.0963652760759932</v>
      </c>
      <c r="DC136" s="99">
        <v>2.4379049990525621</v>
      </c>
      <c r="DD136" s="100">
        <v>2.445393338917691</v>
      </c>
      <c r="DE136" s="32">
        <v>0.72651140560200023</v>
      </c>
      <c r="DF136" s="33">
        <v>0.72711095154854988</v>
      </c>
      <c r="DG136" s="34">
        <v>0.73007343231398425</v>
      </c>
      <c r="DH136" s="32">
        <v>2.0909362493132511E-2</v>
      </c>
      <c r="DI136" s="33">
        <v>1.2889408542228826E-2</v>
      </c>
      <c r="DJ136" s="34">
        <v>1.0649460150517865E-2</v>
      </c>
    </row>
    <row r="137" spans="1:114" x14ac:dyDescent="0.4">
      <c r="A137" s="56" t="s">
        <v>47</v>
      </c>
      <c r="B137" s="199"/>
      <c r="C137" s="9" t="s">
        <v>87</v>
      </c>
      <c r="D137" s="58">
        <v>3.9079548179701877E-2</v>
      </c>
      <c r="E137" s="59">
        <v>1.8923857571329722E-2</v>
      </c>
      <c r="F137" s="60">
        <v>1.5761203119103319E-2</v>
      </c>
      <c r="G137" s="58">
        <v>4.5867131276373603E-2</v>
      </c>
      <c r="H137" s="59">
        <v>2.3892049512429028E-2</v>
      </c>
      <c r="I137" s="60">
        <v>1.8937625567375969E-2</v>
      </c>
      <c r="J137" s="58">
        <v>7.9603165572225215E-2</v>
      </c>
      <c r="K137" s="59">
        <v>6.7335360607075567E-2</v>
      </c>
      <c r="L137" s="60">
        <v>7.7236229210828788E-2</v>
      </c>
      <c r="M137" s="61">
        <v>0.50878982095520087</v>
      </c>
      <c r="N137" s="62">
        <v>0.40950837874011675</v>
      </c>
      <c r="O137" s="63">
        <v>0.37981536867005544</v>
      </c>
      <c r="P137" s="98">
        <v>2.5040706139328699</v>
      </c>
      <c r="Q137" s="99">
        <v>2.5649875276552212</v>
      </c>
      <c r="R137" s="100">
        <v>2.6960804726266465</v>
      </c>
      <c r="S137" s="58">
        <v>8.8169020811244447E-2</v>
      </c>
      <c r="T137" s="59">
        <v>7.3960904811772629E-2</v>
      </c>
      <c r="U137" s="60">
        <v>6.9964445954749543E-2</v>
      </c>
      <c r="V137" s="38">
        <v>7175878</v>
      </c>
      <c r="W137" s="39">
        <v>4931784</v>
      </c>
      <c r="X137" s="40">
        <v>3218244</v>
      </c>
      <c r="Y137" s="58">
        <v>4.6803345734414687</v>
      </c>
      <c r="Z137" s="59">
        <v>3.3944734943365411</v>
      </c>
      <c r="AA137" s="60">
        <v>3.0912206486196059</v>
      </c>
      <c r="AB137" s="58">
        <v>0.88356977500017686</v>
      </c>
      <c r="AC137" s="59">
        <v>0.88843735234845622</v>
      </c>
      <c r="AD137" s="60">
        <v>0.89034171148497099</v>
      </c>
      <c r="AE137" s="38">
        <v>6070666</v>
      </c>
      <c r="AF137" s="39">
        <v>3209299.5</v>
      </c>
      <c r="AG137" s="40">
        <v>2391206</v>
      </c>
      <c r="AH137" s="38">
        <v>7407342</v>
      </c>
      <c r="AI137" s="39">
        <v>4654509.5</v>
      </c>
      <c r="AJ137" s="40">
        <v>3227862</v>
      </c>
      <c r="AK137" s="58">
        <v>0.70470911295726846</v>
      </c>
      <c r="AL137" s="59">
        <v>0.72528819559190327</v>
      </c>
      <c r="AM137" s="60">
        <v>0.73986413220249792</v>
      </c>
      <c r="AN137" s="58">
        <v>0.72235573353886651</v>
      </c>
      <c r="AO137" s="59">
        <v>0.74429834981638798</v>
      </c>
      <c r="AP137" s="60">
        <v>0.76076605455496082</v>
      </c>
      <c r="AQ137" s="58">
        <v>0.12784341883273062</v>
      </c>
      <c r="AR137" s="59">
        <v>0.12684794415349038</v>
      </c>
      <c r="AS137" s="60">
        <v>0.12417581433932</v>
      </c>
      <c r="AT137" s="58">
        <v>7.3253235720698945E-2</v>
      </c>
      <c r="AU137" s="59">
        <v>7.1878598585562559E-2</v>
      </c>
      <c r="AV137" s="60">
        <v>6.8864187771630975E-2</v>
      </c>
      <c r="AW137" s="58">
        <v>6.2416647635807461E-2</v>
      </c>
      <c r="AX137" s="59">
        <v>6.0574334637616412E-2</v>
      </c>
      <c r="AY137" s="60">
        <v>6.3261448266819523E-2</v>
      </c>
      <c r="AZ137" s="58">
        <v>0.37284578935223694</v>
      </c>
      <c r="BA137" s="59">
        <v>0.37724245560221037</v>
      </c>
      <c r="BB137" s="60">
        <v>0.36071373330030654</v>
      </c>
      <c r="BC137" s="58">
        <v>0.78467120038575344</v>
      </c>
      <c r="BD137" s="59">
        <v>0.79119262130246404</v>
      </c>
      <c r="BE137" s="60">
        <v>0.81609370658251001</v>
      </c>
      <c r="BF137" s="38">
        <v>5257838.5245901644</v>
      </c>
      <c r="BG137" s="39">
        <v>5543165.4504957218</v>
      </c>
      <c r="BH137" s="40">
        <v>5576070.2420634925</v>
      </c>
      <c r="BI137" s="58">
        <v>3.6800399904051324E-2</v>
      </c>
      <c r="BJ137" s="59">
        <v>3.6042289464360146E-2</v>
      </c>
      <c r="BK137" s="60">
        <v>3.5314459304025214E-2</v>
      </c>
      <c r="BL137" s="58">
        <v>8.5865430880567736E-2</v>
      </c>
      <c r="BM137" s="59">
        <v>8.2832436108696006E-2</v>
      </c>
      <c r="BN137" s="60">
        <v>7.5775205086684644E-2</v>
      </c>
      <c r="BO137" s="58">
        <v>4.3532610867854423E-4</v>
      </c>
      <c r="BP137" s="59">
        <v>3.0816242875867446E-4</v>
      </c>
      <c r="BQ137" s="60">
        <v>3.3368026663663578E-4</v>
      </c>
      <c r="BR137" s="58">
        <v>0.98290733519497764</v>
      </c>
      <c r="BS137" s="59">
        <v>0.98745055247954394</v>
      </c>
      <c r="BT137" s="60">
        <v>0.98764007963770906</v>
      </c>
      <c r="BU137" s="38">
        <v>52142653</v>
      </c>
      <c r="BV137" s="39">
        <v>55654973</v>
      </c>
      <c r="BW137" s="40">
        <v>53639486.5</v>
      </c>
      <c r="BX137" s="58">
        <v>7.9665462784314897E-2</v>
      </c>
      <c r="BY137" s="59">
        <v>6.8067111073313605E-2</v>
      </c>
      <c r="BZ137" s="60">
        <v>7.9566536339115174E-2</v>
      </c>
      <c r="CA137" s="38">
        <v>90934334</v>
      </c>
      <c r="CB137" s="39">
        <v>93961576.5</v>
      </c>
      <c r="CC137" s="40">
        <v>96653244.5</v>
      </c>
      <c r="CD137" s="38">
        <v>86292335</v>
      </c>
      <c r="CE137" s="39">
        <v>90234245</v>
      </c>
      <c r="CF137" s="40">
        <v>93276959</v>
      </c>
      <c r="CG137" s="58">
        <v>3.316028493132877</v>
      </c>
      <c r="CH137" s="59">
        <v>2.3811576429154391</v>
      </c>
      <c r="CI137" s="60">
        <v>2.3888820033015379</v>
      </c>
      <c r="CJ137" s="98">
        <v>2.746865166642865</v>
      </c>
      <c r="CK137" s="99">
        <v>2.7274941442089826</v>
      </c>
      <c r="CL137" s="100">
        <v>2.8981779100329854</v>
      </c>
      <c r="CM137" s="58">
        <v>0.9388246351588726</v>
      </c>
      <c r="CN137" s="59">
        <v>0.94050154341880454</v>
      </c>
      <c r="CO137" s="60">
        <v>0.94331201550820665</v>
      </c>
      <c r="CP137" s="58">
        <v>0.90314073066004785</v>
      </c>
      <c r="CQ137" s="59">
        <v>0.8960740997495108</v>
      </c>
      <c r="CR137" s="60">
        <v>0.89400740841141524</v>
      </c>
      <c r="CS137" s="58">
        <v>0.87621356462906563</v>
      </c>
      <c r="CT137" s="59">
        <v>0.86165194602171558</v>
      </c>
      <c r="CU137" s="60">
        <v>0.86143346871814963</v>
      </c>
      <c r="CV137" s="38">
        <v>1333853</v>
      </c>
      <c r="CW137" s="39">
        <v>1022248.5</v>
      </c>
      <c r="CX137" s="40">
        <v>896225</v>
      </c>
      <c r="CY137" s="98">
        <v>0.28547577862809675</v>
      </c>
      <c r="CZ137" s="99">
        <v>0.53408184686499971</v>
      </c>
      <c r="DA137" s="100">
        <v>0.40858693518089562</v>
      </c>
      <c r="DB137" s="98">
        <v>1.2403547658762508</v>
      </c>
      <c r="DC137" s="99">
        <v>1.542891567953907</v>
      </c>
      <c r="DD137" s="100">
        <v>1.4564291079187219</v>
      </c>
      <c r="DE137" s="58">
        <v>0.75620021543349669</v>
      </c>
      <c r="DF137" s="59">
        <v>0.75826629516034894</v>
      </c>
      <c r="DG137" s="60">
        <v>0.76184746013709503</v>
      </c>
      <c r="DH137" s="58">
        <v>2.2284030221521325E-2</v>
      </c>
      <c r="DI137" s="59">
        <v>1.1371290878931975E-2</v>
      </c>
      <c r="DJ137" s="60">
        <v>9.0812601630431266E-3</v>
      </c>
    </row>
    <row r="138" spans="1:114" x14ac:dyDescent="0.4">
      <c r="A138" s="56" t="s">
        <v>48</v>
      </c>
      <c r="B138" s="194" t="s">
        <v>171</v>
      </c>
      <c r="C138" s="10" t="s">
        <v>175</v>
      </c>
      <c r="D138" s="65">
        <v>285</v>
      </c>
      <c r="E138" s="66">
        <v>282</v>
      </c>
      <c r="F138" s="67">
        <v>284</v>
      </c>
      <c r="G138" s="65">
        <v>285</v>
      </c>
      <c r="H138" s="66">
        <v>282</v>
      </c>
      <c r="I138" s="67">
        <v>284</v>
      </c>
      <c r="J138" s="65">
        <v>285</v>
      </c>
      <c r="K138" s="66">
        <v>282</v>
      </c>
      <c r="L138" s="67">
        <v>284</v>
      </c>
      <c r="M138" s="68">
        <v>285</v>
      </c>
      <c r="N138" s="69">
        <v>282</v>
      </c>
      <c r="O138" s="70">
        <v>284</v>
      </c>
      <c r="P138" s="65">
        <v>285</v>
      </c>
      <c r="Q138" s="66">
        <v>282</v>
      </c>
      <c r="R138" s="67">
        <v>284</v>
      </c>
      <c r="S138" s="65">
        <v>285</v>
      </c>
      <c r="T138" s="66">
        <v>282</v>
      </c>
      <c r="U138" s="67">
        <v>284</v>
      </c>
      <c r="V138" s="65">
        <v>285</v>
      </c>
      <c r="W138" s="66">
        <v>282</v>
      </c>
      <c r="X138" s="67">
        <v>284</v>
      </c>
      <c r="Y138" s="65">
        <v>285</v>
      </c>
      <c r="Z138" s="66">
        <v>282</v>
      </c>
      <c r="AA138" s="67">
        <v>284</v>
      </c>
      <c r="AB138" s="65">
        <v>285</v>
      </c>
      <c r="AC138" s="66">
        <v>282</v>
      </c>
      <c r="AD138" s="67">
        <v>284</v>
      </c>
      <c r="AE138" s="65">
        <v>285</v>
      </c>
      <c r="AF138" s="66">
        <v>282</v>
      </c>
      <c r="AG138" s="67">
        <v>284</v>
      </c>
      <c r="AH138" s="65">
        <v>285</v>
      </c>
      <c r="AI138" s="66">
        <v>282</v>
      </c>
      <c r="AJ138" s="67">
        <v>284</v>
      </c>
      <c r="AK138" s="65">
        <v>285</v>
      </c>
      <c r="AL138" s="66">
        <v>282</v>
      </c>
      <c r="AM138" s="67">
        <v>284</v>
      </c>
      <c r="AN138" s="65">
        <v>285</v>
      </c>
      <c r="AO138" s="66">
        <v>282</v>
      </c>
      <c r="AP138" s="67">
        <v>284</v>
      </c>
      <c r="AQ138" s="65">
        <v>285</v>
      </c>
      <c r="AR138" s="66">
        <v>282</v>
      </c>
      <c r="AS138" s="67">
        <v>284</v>
      </c>
      <c r="AT138" s="65">
        <v>285</v>
      </c>
      <c r="AU138" s="66">
        <v>282</v>
      </c>
      <c r="AV138" s="67">
        <v>284</v>
      </c>
      <c r="AW138" s="65">
        <v>285</v>
      </c>
      <c r="AX138" s="66">
        <v>282</v>
      </c>
      <c r="AY138" s="67">
        <v>284</v>
      </c>
      <c r="AZ138" s="65">
        <v>285</v>
      </c>
      <c r="BA138" s="66">
        <v>282</v>
      </c>
      <c r="BB138" s="67">
        <v>284</v>
      </c>
      <c r="BC138" s="65">
        <v>285</v>
      </c>
      <c r="BD138" s="66">
        <v>282</v>
      </c>
      <c r="BE138" s="67">
        <v>284</v>
      </c>
      <c r="BF138" s="65">
        <v>285</v>
      </c>
      <c r="BG138" s="66">
        <v>282</v>
      </c>
      <c r="BH138" s="67">
        <v>284</v>
      </c>
      <c r="BI138" s="65">
        <v>285</v>
      </c>
      <c r="BJ138" s="66">
        <v>282</v>
      </c>
      <c r="BK138" s="67">
        <v>284</v>
      </c>
      <c r="BL138" s="65">
        <v>285</v>
      </c>
      <c r="BM138" s="66">
        <v>282</v>
      </c>
      <c r="BN138" s="67">
        <v>284</v>
      </c>
      <c r="BO138" s="65">
        <v>285</v>
      </c>
      <c r="BP138" s="66">
        <v>282</v>
      </c>
      <c r="BQ138" s="67">
        <v>284</v>
      </c>
      <c r="BR138" s="65">
        <v>285</v>
      </c>
      <c r="BS138" s="66">
        <v>282</v>
      </c>
      <c r="BT138" s="67">
        <v>284</v>
      </c>
      <c r="BU138" s="65">
        <v>285</v>
      </c>
      <c r="BV138" s="66">
        <v>282</v>
      </c>
      <c r="BW138" s="67">
        <v>284</v>
      </c>
      <c r="BX138" s="65">
        <v>285</v>
      </c>
      <c r="BY138" s="66">
        <v>282</v>
      </c>
      <c r="BZ138" s="67">
        <v>284</v>
      </c>
      <c r="CA138" s="65">
        <v>285</v>
      </c>
      <c r="CB138" s="66">
        <v>282</v>
      </c>
      <c r="CC138" s="67">
        <v>284</v>
      </c>
      <c r="CD138" s="65">
        <v>285</v>
      </c>
      <c r="CE138" s="66">
        <v>282</v>
      </c>
      <c r="CF138" s="67">
        <v>284</v>
      </c>
      <c r="CG138" s="65">
        <v>285</v>
      </c>
      <c r="CH138" s="66">
        <v>282</v>
      </c>
      <c r="CI138" s="67">
        <v>284</v>
      </c>
      <c r="CJ138" s="65">
        <v>285</v>
      </c>
      <c r="CK138" s="66">
        <v>282</v>
      </c>
      <c r="CL138" s="67">
        <v>284</v>
      </c>
      <c r="CM138" s="65">
        <v>285</v>
      </c>
      <c r="CN138" s="66">
        <v>282</v>
      </c>
      <c r="CO138" s="67">
        <v>284</v>
      </c>
      <c r="CP138" s="65">
        <v>285</v>
      </c>
      <c r="CQ138" s="66">
        <v>282</v>
      </c>
      <c r="CR138" s="67">
        <v>284</v>
      </c>
      <c r="CS138" s="65">
        <v>285</v>
      </c>
      <c r="CT138" s="66">
        <v>282</v>
      </c>
      <c r="CU138" s="67">
        <v>284</v>
      </c>
      <c r="CV138" s="65">
        <v>285</v>
      </c>
      <c r="CW138" s="66">
        <v>282</v>
      </c>
      <c r="CX138" s="67">
        <v>284</v>
      </c>
      <c r="CY138" s="65">
        <v>285</v>
      </c>
      <c r="CZ138" s="66">
        <v>282</v>
      </c>
      <c r="DA138" s="67">
        <v>284</v>
      </c>
      <c r="DB138" s="65">
        <v>285</v>
      </c>
      <c r="DC138" s="66">
        <v>282</v>
      </c>
      <c r="DD138" s="67">
        <v>284</v>
      </c>
      <c r="DE138" s="65">
        <v>285</v>
      </c>
      <c r="DF138" s="66">
        <v>282</v>
      </c>
      <c r="DG138" s="67">
        <v>284</v>
      </c>
      <c r="DH138" s="65">
        <v>285</v>
      </c>
      <c r="DI138" s="66">
        <v>282</v>
      </c>
      <c r="DJ138" s="67">
        <v>284</v>
      </c>
    </row>
    <row r="139" spans="1:114" x14ac:dyDescent="0.4">
      <c r="A139" s="56"/>
      <c r="B139" s="198"/>
      <c r="C139" s="7" t="s">
        <v>86</v>
      </c>
      <c r="D139" s="32">
        <v>3.6281771840974905E-2</v>
      </c>
      <c r="E139" s="33">
        <v>3.5614933137176119E-2</v>
      </c>
      <c r="F139" s="34">
        <v>3.2563555190752103E-2</v>
      </c>
      <c r="G139" s="32">
        <v>4.0232178156528804E-2</v>
      </c>
      <c r="H139" s="33">
        <v>3.8340895316231534E-2</v>
      </c>
      <c r="I139" s="34">
        <v>3.3973211082830738E-2</v>
      </c>
      <c r="J139" s="32">
        <v>0.39428014567183156</v>
      </c>
      <c r="K139" s="33">
        <v>0.50500311199415282</v>
      </c>
      <c r="L139" s="34">
        <v>0.51555128044142218</v>
      </c>
      <c r="M139" s="111">
        <v>3.6059448642034195</v>
      </c>
      <c r="N139" s="112">
        <v>3.747068616263705</v>
      </c>
      <c r="O139" s="113">
        <v>3.7534688957186262</v>
      </c>
      <c r="P139" s="98">
        <v>3.2395845923665454</v>
      </c>
      <c r="Q139" s="99">
        <v>3.4631090794739805</v>
      </c>
      <c r="R139" s="100">
        <v>3.5270127322856561</v>
      </c>
      <c r="S139" s="32">
        <v>0.10082774246238027</v>
      </c>
      <c r="T139" s="33">
        <v>9.5286974771281938E-2</v>
      </c>
      <c r="U139" s="34">
        <v>9.4129825230410885E-2</v>
      </c>
      <c r="V139" s="35">
        <v>14980924.343859648</v>
      </c>
      <c r="W139" s="36">
        <v>15839283.638297873</v>
      </c>
      <c r="X139" s="37">
        <v>9265411.4964788724</v>
      </c>
      <c r="Y139" s="32">
        <v>3.5703375144797986</v>
      </c>
      <c r="Z139" s="33">
        <v>3.5022703484252546</v>
      </c>
      <c r="AA139" s="34">
        <v>3.6406638286821771</v>
      </c>
      <c r="AB139" s="32">
        <v>0.86336049460030906</v>
      </c>
      <c r="AC139" s="33">
        <v>0.85909658550021428</v>
      </c>
      <c r="AD139" s="34">
        <v>0.85482916721934299</v>
      </c>
      <c r="AE139" s="35">
        <v>12629494.712280702</v>
      </c>
      <c r="AF139" s="36">
        <v>12922462.804964539</v>
      </c>
      <c r="AG139" s="37">
        <v>12141679.964788733</v>
      </c>
      <c r="AH139" s="35">
        <v>14004610.456140351</v>
      </c>
      <c r="AI139" s="36">
        <v>13911546.365248227</v>
      </c>
      <c r="AJ139" s="37">
        <v>12667285.679577464</v>
      </c>
      <c r="AK139" s="32">
        <v>0.64902677891492078</v>
      </c>
      <c r="AL139" s="33">
        <v>0.65886789666675083</v>
      </c>
      <c r="AM139" s="34">
        <v>0.66689790540111682</v>
      </c>
      <c r="AN139" s="32">
        <v>0.67933519159589206</v>
      </c>
      <c r="AO139" s="33">
        <v>0.69027538391044796</v>
      </c>
      <c r="AP139" s="34">
        <v>0.69682926092766373</v>
      </c>
      <c r="AQ139" s="32">
        <v>0.12992075622239063</v>
      </c>
      <c r="AR139" s="33">
        <v>0.12532079733601373</v>
      </c>
      <c r="AS139" s="34">
        <v>0.12665235643956532</v>
      </c>
      <c r="AT139" s="32">
        <v>9.4270243875011775E-2</v>
      </c>
      <c r="AU139" s="33">
        <v>9.2486226150880077E-2</v>
      </c>
      <c r="AV139" s="34">
        <v>8.8743219741297175E-2</v>
      </c>
      <c r="AW139" s="32">
        <v>7.8746245000617748E-2</v>
      </c>
      <c r="AX139" s="33">
        <v>7.752649454030712E-2</v>
      </c>
      <c r="AY139" s="34">
        <v>7.8969501968171096E-2</v>
      </c>
      <c r="AZ139" s="32">
        <v>0.30294048286394937</v>
      </c>
      <c r="BA139" s="33">
        <v>0.29499995150293928</v>
      </c>
      <c r="BB139" s="34">
        <v>0.2913021921715413</v>
      </c>
      <c r="BC139" s="32">
        <v>0.62242369364244632</v>
      </c>
      <c r="BD139" s="33">
        <v>0.63869422409345356</v>
      </c>
      <c r="BE139" s="34">
        <v>0.63543411936354366</v>
      </c>
      <c r="BF139" s="35">
        <v>5347306.8751969077</v>
      </c>
      <c r="BG139" s="36">
        <v>5564973.2564182235</v>
      </c>
      <c r="BH139" s="37">
        <v>5634422.2399904402</v>
      </c>
      <c r="BI139" s="32">
        <v>0.15535215990130885</v>
      </c>
      <c r="BJ139" s="33">
        <v>0.15743269943473329</v>
      </c>
      <c r="BK139" s="34">
        <v>0.15304512122017525</v>
      </c>
      <c r="BL139" s="32">
        <v>0.36694170442013235</v>
      </c>
      <c r="BM139" s="33">
        <v>0.36824003872798294</v>
      </c>
      <c r="BN139" s="34">
        <v>0.35590420285422414</v>
      </c>
      <c r="BO139" s="32">
        <v>4.1808153026932863E-3</v>
      </c>
      <c r="BP139" s="33">
        <v>4.0601236905514031E-3</v>
      </c>
      <c r="BQ139" s="34">
        <v>4.0870704188182092E-3</v>
      </c>
      <c r="BR139" s="32">
        <v>0.97337652593430224</v>
      </c>
      <c r="BS139" s="33">
        <v>0.97952884513873884</v>
      </c>
      <c r="BT139" s="34">
        <v>0.97995305789677012</v>
      </c>
      <c r="BU139" s="35">
        <v>297499456.17543858</v>
      </c>
      <c r="BV139" s="36">
        <v>304085067.07801419</v>
      </c>
      <c r="BW139" s="37">
        <v>320363807.84859157</v>
      </c>
      <c r="BX139" s="32">
        <v>0.40220428403187541</v>
      </c>
      <c r="BY139" s="33">
        <v>0.50662892155550532</v>
      </c>
      <c r="BZ139" s="34">
        <v>0.51661884042753881</v>
      </c>
      <c r="CA139" s="35">
        <v>189172322.64561403</v>
      </c>
      <c r="CB139" s="36">
        <v>203452363.91489363</v>
      </c>
      <c r="CC139" s="37">
        <v>209579534.22183099</v>
      </c>
      <c r="CD139" s="38">
        <v>180853025.54385966</v>
      </c>
      <c r="CE139" s="39">
        <v>195164821.4822695</v>
      </c>
      <c r="CF139" s="40">
        <v>201123595.0809859</v>
      </c>
      <c r="CG139" s="32">
        <v>2.2615313500355212</v>
      </c>
      <c r="CH139" s="33">
        <v>2.3063537411306942</v>
      </c>
      <c r="CI139" s="34">
        <v>2.4256476621717042</v>
      </c>
      <c r="CJ139" s="98">
        <v>3.5698377458512009</v>
      </c>
      <c r="CK139" s="99">
        <v>3.7115003459214604</v>
      </c>
      <c r="CL139" s="100">
        <v>3.8651648686281201</v>
      </c>
      <c r="CM139" s="32">
        <v>1.04226661818886</v>
      </c>
      <c r="CN139" s="33">
        <v>1.0389403502294259</v>
      </c>
      <c r="CO139" s="34">
        <v>1.0273733756121883</v>
      </c>
      <c r="CP139" s="32">
        <v>0.78632385934192917</v>
      </c>
      <c r="CQ139" s="33">
        <v>0.7821833484536278</v>
      </c>
      <c r="CR139" s="34">
        <v>0.78871132000227639</v>
      </c>
      <c r="CS139" s="32">
        <v>0.73727283382430342</v>
      </c>
      <c r="CT139" s="33">
        <v>0.73342469792123077</v>
      </c>
      <c r="CU139" s="34">
        <v>0.74091076146552148</v>
      </c>
      <c r="CV139" s="35">
        <v>1375115.7438596492</v>
      </c>
      <c r="CW139" s="36">
        <v>989083.5602836879</v>
      </c>
      <c r="CX139" s="37">
        <v>525605.71478873235</v>
      </c>
      <c r="CY139" s="98">
        <v>1.271465195719492</v>
      </c>
      <c r="CZ139" s="99">
        <v>1.2509089567005147</v>
      </c>
      <c r="DA139" s="100">
        <v>1.2731855434191712</v>
      </c>
      <c r="DB139" s="98">
        <v>1.8813711572418945</v>
      </c>
      <c r="DC139" s="99">
        <v>2.1913948881401653</v>
      </c>
      <c r="DD139" s="100">
        <v>2.1995102880984847</v>
      </c>
      <c r="DE139" s="32">
        <v>0.72084804837424432</v>
      </c>
      <c r="DF139" s="33">
        <v>0.72748456649624893</v>
      </c>
      <c r="DG139" s="34">
        <v>0.72857823672952393</v>
      </c>
      <c r="DH139" s="32">
        <v>1.7033102803149493E-2</v>
      </c>
      <c r="DI139" s="33">
        <v>1.6391782569949425E-2</v>
      </c>
      <c r="DJ139" s="34">
        <v>1.4609083474465413E-2</v>
      </c>
    </row>
    <row r="140" spans="1:114" x14ac:dyDescent="0.4">
      <c r="A140" s="56" t="s">
        <v>48</v>
      </c>
      <c r="B140" s="199"/>
      <c r="C140" s="9" t="s">
        <v>87</v>
      </c>
      <c r="D140" s="58">
        <v>4.2123109801121661E-2</v>
      </c>
      <c r="E140" s="59">
        <v>3.8183629185754221E-2</v>
      </c>
      <c r="F140" s="60">
        <v>3.4519562214610236E-2</v>
      </c>
      <c r="G140" s="58">
        <v>4.7853644732534811E-2</v>
      </c>
      <c r="H140" s="59">
        <v>4.2302726894899279E-2</v>
      </c>
      <c r="I140" s="60">
        <v>3.3950726244228818E-2</v>
      </c>
      <c r="J140" s="58">
        <v>0.11339905168063533</v>
      </c>
      <c r="K140" s="59">
        <v>0.15429719795822339</v>
      </c>
      <c r="L140" s="60">
        <v>0.18275597447977029</v>
      </c>
      <c r="M140" s="61">
        <v>0.60109164697766548</v>
      </c>
      <c r="N140" s="62">
        <v>0.89925045840820683</v>
      </c>
      <c r="O140" s="63">
        <v>0.95536389481437389</v>
      </c>
      <c r="P140" s="98">
        <v>2.3368980581599206</v>
      </c>
      <c r="Q140" s="99">
        <v>2.5090059533488782</v>
      </c>
      <c r="R140" s="100">
        <v>2.5180169953175198</v>
      </c>
      <c r="S140" s="58">
        <v>9.5196856851367043E-2</v>
      </c>
      <c r="T140" s="59">
        <v>9.0398042844525323E-2</v>
      </c>
      <c r="U140" s="60">
        <v>8.3936674734893316E-2</v>
      </c>
      <c r="V140" s="38">
        <v>7021869</v>
      </c>
      <c r="W140" s="39">
        <v>7955464.5</v>
      </c>
      <c r="X140" s="40">
        <v>5701156</v>
      </c>
      <c r="Y140" s="58">
        <v>4.994090166104753</v>
      </c>
      <c r="Z140" s="59">
        <v>3.685942203605757</v>
      </c>
      <c r="AA140" s="60">
        <v>3.7497606887037191</v>
      </c>
      <c r="AB140" s="58">
        <v>0.88518688277449442</v>
      </c>
      <c r="AC140" s="59">
        <v>0.88623437236886482</v>
      </c>
      <c r="AD140" s="60">
        <v>0.88401496460056306</v>
      </c>
      <c r="AE140" s="38">
        <v>6212149</v>
      </c>
      <c r="AF140" s="39">
        <v>7504401.5</v>
      </c>
      <c r="AG140" s="40">
        <v>5917149</v>
      </c>
      <c r="AH140" s="38">
        <v>6773254</v>
      </c>
      <c r="AI140" s="39">
        <v>8015874.5</v>
      </c>
      <c r="AJ140" s="40">
        <v>6252082.5</v>
      </c>
      <c r="AK140" s="58">
        <v>0.6818617132949607</v>
      </c>
      <c r="AL140" s="59">
        <v>0.69364042715117358</v>
      </c>
      <c r="AM140" s="60">
        <v>0.70002968096362594</v>
      </c>
      <c r="AN140" s="58">
        <v>0.71045787915949721</v>
      </c>
      <c r="AO140" s="59">
        <v>0.72193411772688898</v>
      </c>
      <c r="AP140" s="60">
        <v>0.71919336428713598</v>
      </c>
      <c r="AQ140" s="58">
        <v>0.12090260941101412</v>
      </c>
      <c r="AR140" s="59">
        <v>0.11754650309770312</v>
      </c>
      <c r="AS140" s="60">
        <v>0.11838302467129105</v>
      </c>
      <c r="AT140" s="58">
        <v>7.3307982245768816E-2</v>
      </c>
      <c r="AU140" s="59">
        <v>7.3837665832356597E-2</v>
      </c>
      <c r="AV140" s="60">
        <v>7.2634978290210955E-2</v>
      </c>
      <c r="AW140" s="58">
        <v>6.6540528039840591E-2</v>
      </c>
      <c r="AX140" s="59">
        <v>6.5397065557527556E-2</v>
      </c>
      <c r="AY140" s="60">
        <v>6.5516033601961954E-2</v>
      </c>
      <c r="AZ140" s="58">
        <v>0.38360011805956507</v>
      </c>
      <c r="BA140" s="59">
        <v>0.37186106624368553</v>
      </c>
      <c r="BB140" s="60">
        <v>0.37368699560694163</v>
      </c>
      <c r="BC140" s="58">
        <v>0.80029708413749134</v>
      </c>
      <c r="BD140" s="59">
        <v>0.80416257589953122</v>
      </c>
      <c r="BE140" s="60">
        <v>0.77627140426168162</v>
      </c>
      <c r="BF140" s="38">
        <v>5335947.5638051042</v>
      </c>
      <c r="BG140" s="39">
        <v>5472323.5003500488</v>
      </c>
      <c r="BH140" s="40">
        <v>5586772.5744169597</v>
      </c>
      <c r="BI140" s="58">
        <v>5.7381095850469813E-2</v>
      </c>
      <c r="BJ140" s="59">
        <v>6.0516039024347712E-2</v>
      </c>
      <c r="BK140" s="60">
        <v>6.4495612866146829E-2</v>
      </c>
      <c r="BL140" s="58">
        <v>0.1027351029054239</v>
      </c>
      <c r="BM140" s="59">
        <v>0.11776717518358315</v>
      </c>
      <c r="BN140" s="60">
        <v>0.11933214381553628</v>
      </c>
      <c r="BO140" s="58">
        <v>1.0923665148266227E-3</v>
      </c>
      <c r="BP140" s="59">
        <v>1.20408561447975E-3</v>
      </c>
      <c r="BQ140" s="60">
        <v>1.0792946954726033E-3</v>
      </c>
      <c r="BR140" s="58">
        <v>0.98908728384298539</v>
      </c>
      <c r="BS140" s="59">
        <v>0.99054088664794349</v>
      </c>
      <c r="BT140" s="60">
        <v>0.9894730003889366</v>
      </c>
      <c r="BU140" s="38">
        <v>67467978</v>
      </c>
      <c r="BV140" s="39">
        <v>68077932.5</v>
      </c>
      <c r="BW140" s="40">
        <v>69247548.5</v>
      </c>
      <c r="BX140" s="58">
        <v>0.11339905168063533</v>
      </c>
      <c r="BY140" s="59">
        <v>0.15429719795822339</v>
      </c>
      <c r="BZ140" s="60">
        <v>0.18405596589424059</v>
      </c>
      <c r="CA140" s="38">
        <v>69056271</v>
      </c>
      <c r="CB140" s="39">
        <v>80529227.5</v>
      </c>
      <c r="CC140" s="40">
        <v>82186217.5</v>
      </c>
      <c r="CD140" s="38">
        <v>68059137</v>
      </c>
      <c r="CE140" s="39">
        <v>75035083</v>
      </c>
      <c r="CF140" s="40">
        <v>71656863.5</v>
      </c>
      <c r="CG140" s="58">
        <v>3.3150186637477872</v>
      </c>
      <c r="CH140" s="59">
        <v>2.8066122165118523</v>
      </c>
      <c r="CI140" s="60">
        <v>2.7148567433049822</v>
      </c>
      <c r="CJ140" s="98">
        <v>2.599283279228271</v>
      </c>
      <c r="CK140" s="99">
        <v>2.7153758541329918</v>
      </c>
      <c r="CL140" s="100">
        <v>2.7626000745256629</v>
      </c>
      <c r="CM140" s="58">
        <v>0.97372747079435018</v>
      </c>
      <c r="CN140" s="59">
        <v>0.97074122155619569</v>
      </c>
      <c r="CO140" s="60">
        <v>0.9800577981009635</v>
      </c>
      <c r="CP140" s="58">
        <v>0.86133425408406639</v>
      </c>
      <c r="CQ140" s="59">
        <v>0.84963652485629226</v>
      </c>
      <c r="CR140" s="60">
        <v>0.84378315637479062</v>
      </c>
      <c r="CS140" s="58">
        <v>0.82038319416084537</v>
      </c>
      <c r="CT140" s="59">
        <v>0.79932713778700215</v>
      </c>
      <c r="CU140" s="60">
        <v>0.79066389028381678</v>
      </c>
      <c r="CV140" s="38">
        <v>246711</v>
      </c>
      <c r="CW140" s="39">
        <v>207881</v>
      </c>
      <c r="CX140" s="40">
        <v>223073.5</v>
      </c>
      <c r="CY140" s="98">
        <v>0.46108936864310784</v>
      </c>
      <c r="CZ140" s="99">
        <v>0.47099899160829106</v>
      </c>
      <c r="DA140" s="100">
        <v>0.70256854217274289</v>
      </c>
      <c r="DB140" s="98">
        <v>1.4316943659373658</v>
      </c>
      <c r="DC140" s="99">
        <v>1.807932433304499</v>
      </c>
      <c r="DD140" s="100">
        <v>1.8522873942954885</v>
      </c>
      <c r="DE140" s="58">
        <v>0.76088337158918129</v>
      </c>
      <c r="DF140" s="59">
        <v>0.76029076983198984</v>
      </c>
      <c r="DG140" s="60">
        <v>0.76160977320878609</v>
      </c>
      <c r="DH140" s="58">
        <v>2.5263948869727538E-2</v>
      </c>
      <c r="DI140" s="59">
        <v>1.9489551555981817E-2</v>
      </c>
      <c r="DJ140" s="60">
        <v>1.6815456945990695E-2</v>
      </c>
    </row>
    <row r="141" spans="1:114" x14ac:dyDescent="0.4">
      <c r="A141" s="56" t="s">
        <v>49</v>
      </c>
      <c r="B141" s="194" t="s">
        <v>172</v>
      </c>
      <c r="C141" s="10" t="s">
        <v>175</v>
      </c>
      <c r="D141" s="65">
        <v>323</v>
      </c>
      <c r="E141" s="66">
        <v>324</v>
      </c>
      <c r="F141" s="67">
        <v>322</v>
      </c>
      <c r="G141" s="65">
        <v>323</v>
      </c>
      <c r="H141" s="66">
        <v>324</v>
      </c>
      <c r="I141" s="67">
        <v>322</v>
      </c>
      <c r="J141" s="65">
        <v>323</v>
      </c>
      <c r="K141" s="66">
        <v>324</v>
      </c>
      <c r="L141" s="67">
        <v>322</v>
      </c>
      <c r="M141" s="68">
        <v>323</v>
      </c>
      <c r="N141" s="69">
        <v>324</v>
      </c>
      <c r="O141" s="70">
        <v>322</v>
      </c>
      <c r="P141" s="65">
        <v>323</v>
      </c>
      <c r="Q141" s="66">
        <v>324</v>
      </c>
      <c r="R141" s="67">
        <v>322</v>
      </c>
      <c r="S141" s="65">
        <v>323</v>
      </c>
      <c r="T141" s="66">
        <v>324</v>
      </c>
      <c r="U141" s="67">
        <v>322</v>
      </c>
      <c r="V141" s="65">
        <v>323</v>
      </c>
      <c r="W141" s="66">
        <v>324</v>
      </c>
      <c r="X141" s="67">
        <v>322</v>
      </c>
      <c r="Y141" s="65">
        <v>323</v>
      </c>
      <c r="Z141" s="66">
        <v>324</v>
      </c>
      <c r="AA141" s="67">
        <v>322</v>
      </c>
      <c r="AB141" s="65">
        <v>323</v>
      </c>
      <c r="AC141" s="66">
        <v>324</v>
      </c>
      <c r="AD141" s="67">
        <v>322</v>
      </c>
      <c r="AE141" s="65">
        <v>323</v>
      </c>
      <c r="AF141" s="66">
        <v>324</v>
      </c>
      <c r="AG141" s="67">
        <v>322</v>
      </c>
      <c r="AH141" s="65">
        <v>323</v>
      </c>
      <c r="AI141" s="66">
        <v>324</v>
      </c>
      <c r="AJ141" s="67">
        <v>322</v>
      </c>
      <c r="AK141" s="65">
        <v>323</v>
      </c>
      <c r="AL141" s="66">
        <v>324</v>
      </c>
      <c r="AM141" s="67">
        <v>322</v>
      </c>
      <c r="AN141" s="65">
        <v>323</v>
      </c>
      <c r="AO141" s="66">
        <v>324</v>
      </c>
      <c r="AP141" s="67">
        <v>322</v>
      </c>
      <c r="AQ141" s="65">
        <v>323</v>
      </c>
      <c r="AR141" s="66">
        <v>324</v>
      </c>
      <c r="AS141" s="67">
        <v>322</v>
      </c>
      <c r="AT141" s="65">
        <v>323</v>
      </c>
      <c r="AU141" s="66">
        <v>324</v>
      </c>
      <c r="AV141" s="67">
        <v>322</v>
      </c>
      <c r="AW141" s="65">
        <v>323</v>
      </c>
      <c r="AX141" s="66">
        <v>324</v>
      </c>
      <c r="AY141" s="67">
        <v>322</v>
      </c>
      <c r="AZ141" s="65">
        <v>323</v>
      </c>
      <c r="BA141" s="66">
        <v>324</v>
      </c>
      <c r="BB141" s="67">
        <v>322</v>
      </c>
      <c r="BC141" s="65">
        <v>323</v>
      </c>
      <c r="BD141" s="66">
        <v>324</v>
      </c>
      <c r="BE141" s="67">
        <v>322</v>
      </c>
      <c r="BF141" s="65">
        <v>323</v>
      </c>
      <c r="BG141" s="66">
        <v>324</v>
      </c>
      <c r="BH141" s="67">
        <v>322</v>
      </c>
      <c r="BI141" s="65">
        <v>323</v>
      </c>
      <c r="BJ141" s="66">
        <v>324</v>
      </c>
      <c r="BK141" s="67">
        <v>322</v>
      </c>
      <c r="BL141" s="65">
        <v>323</v>
      </c>
      <c r="BM141" s="66">
        <v>324</v>
      </c>
      <c r="BN141" s="67">
        <v>322</v>
      </c>
      <c r="BO141" s="65">
        <v>323</v>
      </c>
      <c r="BP141" s="66">
        <v>324</v>
      </c>
      <c r="BQ141" s="67">
        <v>322</v>
      </c>
      <c r="BR141" s="65">
        <v>323</v>
      </c>
      <c r="BS141" s="66">
        <v>324</v>
      </c>
      <c r="BT141" s="67">
        <v>322</v>
      </c>
      <c r="BU141" s="65">
        <v>323</v>
      </c>
      <c r="BV141" s="66">
        <v>324</v>
      </c>
      <c r="BW141" s="67">
        <v>322</v>
      </c>
      <c r="BX141" s="65">
        <v>323</v>
      </c>
      <c r="BY141" s="66">
        <v>324</v>
      </c>
      <c r="BZ141" s="67">
        <v>322</v>
      </c>
      <c r="CA141" s="65">
        <v>323</v>
      </c>
      <c r="CB141" s="66">
        <v>324</v>
      </c>
      <c r="CC141" s="67">
        <v>322</v>
      </c>
      <c r="CD141" s="65">
        <v>323</v>
      </c>
      <c r="CE141" s="66">
        <v>324</v>
      </c>
      <c r="CF141" s="67">
        <v>322</v>
      </c>
      <c r="CG141" s="65">
        <v>323</v>
      </c>
      <c r="CH141" s="66">
        <v>324</v>
      </c>
      <c r="CI141" s="67">
        <v>322</v>
      </c>
      <c r="CJ141" s="65">
        <v>323</v>
      </c>
      <c r="CK141" s="66">
        <v>324</v>
      </c>
      <c r="CL141" s="67">
        <v>322</v>
      </c>
      <c r="CM141" s="65">
        <v>323</v>
      </c>
      <c r="CN141" s="66">
        <v>324</v>
      </c>
      <c r="CO141" s="67">
        <v>322</v>
      </c>
      <c r="CP141" s="65">
        <v>323</v>
      </c>
      <c r="CQ141" s="66">
        <v>324</v>
      </c>
      <c r="CR141" s="67">
        <v>322</v>
      </c>
      <c r="CS141" s="65">
        <v>323</v>
      </c>
      <c r="CT141" s="66">
        <v>324</v>
      </c>
      <c r="CU141" s="67">
        <v>322</v>
      </c>
      <c r="CV141" s="65">
        <v>323</v>
      </c>
      <c r="CW141" s="66">
        <v>324</v>
      </c>
      <c r="CX141" s="67">
        <v>322</v>
      </c>
      <c r="CY141" s="65">
        <v>323</v>
      </c>
      <c r="CZ141" s="66">
        <v>324</v>
      </c>
      <c r="DA141" s="67">
        <v>322</v>
      </c>
      <c r="DB141" s="65">
        <v>323</v>
      </c>
      <c r="DC141" s="66">
        <v>324</v>
      </c>
      <c r="DD141" s="67">
        <v>322</v>
      </c>
      <c r="DE141" s="65">
        <v>323</v>
      </c>
      <c r="DF141" s="66">
        <v>324</v>
      </c>
      <c r="DG141" s="67">
        <v>322</v>
      </c>
      <c r="DH141" s="65">
        <v>323</v>
      </c>
      <c r="DI141" s="66">
        <v>324</v>
      </c>
      <c r="DJ141" s="67">
        <v>322</v>
      </c>
    </row>
    <row r="142" spans="1:114" x14ac:dyDescent="0.4">
      <c r="A142" s="56"/>
      <c r="B142" s="198"/>
      <c r="C142" s="7" t="s">
        <v>86</v>
      </c>
      <c r="D142" s="32">
        <v>4.2555980315262115E-2</v>
      </c>
      <c r="E142" s="33">
        <v>3.591004108319281E-2</v>
      </c>
      <c r="F142" s="34">
        <v>3.3565628519328206E-2</v>
      </c>
      <c r="G142" s="32">
        <v>4.630733114089592E-2</v>
      </c>
      <c r="H142" s="33">
        <v>3.8814076515937379E-2</v>
      </c>
      <c r="I142" s="34">
        <v>3.6445837090539307E-2</v>
      </c>
      <c r="J142" s="32">
        <v>0.52655354738122462</v>
      </c>
      <c r="K142" s="33">
        <v>0.42428403779652862</v>
      </c>
      <c r="L142" s="34">
        <v>0.45064233941043835</v>
      </c>
      <c r="M142" s="111">
        <v>3.2922358788382162</v>
      </c>
      <c r="N142" s="112">
        <v>3.509819042553362</v>
      </c>
      <c r="O142" s="113">
        <v>3.8146582210773325</v>
      </c>
      <c r="P142" s="98">
        <v>3.5666347231868674</v>
      </c>
      <c r="Q142" s="99">
        <v>3.6368166950791698</v>
      </c>
      <c r="R142" s="100">
        <v>3.6668164786238924</v>
      </c>
      <c r="S142" s="32">
        <v>9.4779369853301487E-2</v>
      </c>
      <c r="T142" s="33">
        <v>8.6169947456224735E-2</v>
      </c>
      <c r="U142" s="34">
        <v>8.3464868514476473E-2</v>
      </c>
      <c r="V142" s="35">
        <v>14777003.306501549</v>
      </c>
      <c r="W142" s="36">
        <v>10943217.645061728</v>
      </c>
      <c r="X142" s="37">
        <v>12715887.422360249</v>
      </c>
      <c r="Y142" s="32">
        <v>3.9304189465930879</v>
      </c>
      <c r="Z142" s="33">
        <v>3.6924433769723701</v>
      </c>
      <c r="AA142" s="34">
        <v>3.4922907658835811</v>
      </c>
      <c r="AB142" s="32">
        <v>0.84588765809040667</v>
      </c>
      <c r="AC142" s="33">
        <v>0.83918613276006693</v>
      </c>
      <c r="AD142" s="34">
        <v>0.83894254952618108</v>
      </c>
      <c r="AE142" s="35">
        <v>13114622.761609906</v>
      </c>
      <c r="AF142" s="36">
        <v>11498541.398148147</v>
      </c>
      <c r="AG142" s="37">
        <v>11405825.652173912</v>
      </c>
      <c r="AH142" s="35">
        <v>14270689.442724459</v>
      </c>
      <c r="AI142" s="36">
        <v>12428425.370370371</v>
      </c>
      <c r="AJ142" s="37">
        <v>12384539.838509317</v>
      </c>
      <c r="AK142" s="32">
        <v>0.67502178524792955</v>
      </c>
      <c r="AL142" s="33">
        <v>0.68584737655576622</v>
      </c>
      <c r="AM142" s="34">
        <v>0.68953803315319173</v>
      </c>
      <c r="AN142" s="32">
        <v>0.69682031470976913</v>
      </c>
      <c r="AO142" s="33">
        <v>0.70864465412812261</v>
      </c>
      <c r="AP142" s="34">
        <v>0.71229863928645187</v>
      </c>
      <c r="AQ142" s="32">
        <v>0.1443443122590066</v>
      </c>
      <c r="AR142" s="33">
        <v>0.14184684743648662</v>
      </c>
      <c r="AS142" s="34">
        <v>0.14135001950057025</v>
      </c>
      <c r="AT142" s="32">
        <v>8.3902791078185129E-2</v>
      </c>
      <c r="AU142" s="33">
        <v>8.2359271635896417E-2</v>
      </c>
      <c r="AV142" s="34">
        <v>8.0704406793712075E-2</v>
      </c>
      <c r="AW142" s="32">
        <v>6.4048011306900465E-2</v>
      </c>
      <c r="AX142" s="33">
        <v>6.4142343857341577E-2</v>
      </c>
      <c r="AY142" s="34">
        <v>6.4257780409363419E-2</v>
      </c>
      <c r="AZ142" s="32">
        <v>0.33793892237210954</v>
      </c>
      <c r="BA142" s="33">
        <v>0.33546761522865048</v>
      </c>
      <c r="BB142" s="34">
        <v>0.32537793576155716</v>
      </c>
      <c r="BC142" s="32">
        <v>0.77692461053130779</v>
      </c>
      <c r="BD142" s="33">
        <v>0.77086649788686268</v>
      </c>
      <c r="BE142" s="34">
        <v>0.78538564016462231</v>
      </c>
      <c r="BF142" s="35">
        <v>5061687.3557458809</v>
      </c>
      <c r="BG142" s="36">
        <v>5216073.139320666</v>
      </c>
      <c r="BH142" s="37">
        <v>5330003.9646065272</v>
      </c>
      <c r="BI142" s="32">
        <v>0.14546487220253618</v>
      </c>
      <c r="BJ142" s="33">
        <v>0.14234699283257288</v>
      </c>
      <c r="BK142" s="34">
        <v>0.15216825433266093</v>
      </c>
      <c r="BL142" s="32">
        <v>0.31519084599997033</v>
      </c>
      <c r="BM142" s="33">
        <v>0.30518018866206692</v>
      </c>
      <c r="BN142" s="34">
        <v>0.32168206926482262</v>
      </c>
      <c r="BO142" s="32">
        <v>2.9045277830418385E-3</v>
      </c>
      <c r="BP142" s="33">
        <v>2.681262811327188E-3</v>
      </c>
      <c r="BQ142" s="34">
        <v>2.8064873667542033E-3</v>
      </c>
      <c r="BR142" s="32">
        <v>0.97369776948554121</v>
      </c>
      <c r="BS142" s="33">
        <v>0.97468262650219772</v>
      </c>
      <c r="BT142" s="34">
        <v>0.97388819481501732</v>
      </c>
      <c r="BU142" s="35">
        <v>209963603.56656346</v>
      </c>
      <c r="BV142" s="36">
        <v>218579547.47222221</v>
      </c>
      <c r="BW142" s="37">
        <v>233502535.58074534</v>
      </c>
      <c r="BX142" s="32">
        <v>0.53314031854168065</v>
      </c>
      <c r="BY142" s="33">
        <v>0.42818954532557441</v>
      </c>
      <c r="BZ142" s="34">
        <v>0.46996146845574494</v>
      </c>
      <c r="CA142" s="35">
        <v>202716096.47058824</v>
      </c>
      <c r="CB142" s="36">
        <v>211729454.91975307</v>
      </c>
      <c r="CC142" s="37">
        <v>218967416.24534163</v>
      </c>
      <c r="CD142" s="38">
        <v>199817560.71826625</v>
      </c>
      <c r="CE142" s="39">
        <v>209784796.25617284</v>
      </c>
      <c r="CF142" s="40">
        <v>215352223.19875777</v>
      </c>
      <c r="CG142" s="32">
        <v>2.6600891387643602</v>
      </c>
      <c r="CH142" s="33">
        <v>2.5081209523985857</v>
      </c>
      <c r="CI142" s="34">
        <v>2.3813244008763599</v>
      </c>
      <c r="CJ142" s="98">
        <v>3.9006353733917494</v>
      </c>
      <c r="CK142" s="99">
        <v>3.9440298445752084</v>
      </c>
      <c r="CL142" s="100">
        <v>3.9597936113857033</v>
      </c>
      <c r="CM142" s="32">
        <v>1.0028624648194198</v>
      </c>
      <c r="CN142" s="33">
        <v>0.99520781648918832</v>
      </c>
      <c r="CO142" s="34">
        <v>1.0056050076211447</v>
      </c>
      <c r="CP142" s="32">
        <v>0.79504715482919386</v>
      </c>
      <c r="CQ142" s="33">
        <v>0.79570096738906748</v>
      </c>
      <c r="CR142" s="34">
        <v>0.78362675145733285</v>
      </c>
      <c r="CS142" s="32">
        <v>0.74183752516162338</v>
      </c>
      <c r="CT142" s="33">
        <v>0.74388415993827794</v>
      </c>
      <c r="CU142" s="34">
        <v>0.73114601867502449</v>
      </c>
      <c r="CV142" s="35">
        <v>1156066.6811145511</v>
      </c>
      <c r="CW142" s="36">
        <v>929883.97222222225</v>
      </c>
      <c r="CX142" s="37">
        <v>978714.18633540371</v>
      </c>
      <c r="CY142" s="98">
        <v>1.1392046590768152</v>
      </c>
      <c r="CZ142" s="99">
        <v>1.1922743900556161</v>
      </c>
      <c r="DA142" s="100">
        <v>1.1258052562386911</v>
      </c>
      <c r="DB142" s="98">
        <v>2.2192906683617504</v>
      </c>
      <c r="DC142" s="99">
        <v>2.3572644793898538</v>
      </c>
      <c r="DD142" s="100">
        <v>2.5078742574148314</v>
      </c>
      <c r="DE142" s="32">
        <v>0.72933575835233755</v>
      </c>
      <c r="DF142" s="33">
        <v>0.7331666810393922</v>
      </c>
      <c r="DG142" s="34">
        <v>0.73458049714918616</v>
      </c>
      <c r="DH142" s="32">
        <v>2.1371464596568846E-2</v>
      </c>
      <c r="DI142" s="33">
        <v>1.8104278314524234E-2</v>
      </c>
      <c r="DJ142" s="34">
        <v>1.7240312524831113E-2</v>
      </c>
    </row>
    <row r="143" spans="1:114" x14ac:dyDescent="0.4">
      <c r="A143" s="56" t="s">
        <v>49</v>
      </c>
      <c r="B143" s="199"/>
      <c r="C143" s="9" t="s">
        <v>87</v>
      </c>
      <c r="D143" s="58">
        <v>5.4915864847138791E-2</v>
      </c>
      <c r="E143" s="59">
        <v>3.6267854381468081E-2</v>
      </c>
      <c r="F143" s="60">
        <v>2.529649043012017E-2</v>
      </c>
      <c r="G143" s="58">
        <v>5.7513767802237756E-2</v>
      </c>
      <c r="H143" s="59">
        <v>4.1765489973631484E-2</v>
      </c>
      <c r="I143" s="60">
        <v>2.8721879736876232E-2</v>
      </c>
      <c r="J143" s="58">
        <v>4.1646097267696608E-2</v>
      </c>
      <c r="K143" s="59">
        <v>4.6551712081328918E-2</v>
      </c>
      <c r="L143" s="60">
        <v>4.5965455377429729E-2</v>
      </c>
      <c r="M143" s="61">
        <v>0.19561256962631587</v>
      </c>
      <c r="N143" s="62">
        <v>0.19626607466339738</v>
      </c>
      <c r="O143" s="63">
        <v>0.20739693872890824</v>
      </c>
      <c r="P143" s="98">
        <v>2.3617787758286508</v>
      </c>
      <c r="Q143" s="99">
        <v>2.3963185433627898</v>
      </c>
      <c r="R143" s="100">
        <v>2.6224090144198851</v>
      </c>
      <c r="S143" s="58">
        <v>9.6054301708803191E-2</v>
      </c>
      <c r="T143" s="59">
        <v>8.0713507753125288E-2</v>
      </c>
      <c r="U143" s="60">
        <v>7.7713809961311192E-2</v>
      </c>
      <c r="V143" s="38">
        <v>9614164</v>
      </c>
      <c r="W143" s="39">
        <v>6364163</v>
      </c>
      <c r="X143" s="40">
        <v>4883651.5</v>
      </c>
      <c r="Y143" s="58">
        <v>3.8229746709783621</v>
      </c>
      <c r="Z143" s="59">
        <v>3.4863431118190116</v>
      </c>
      <c r="AA143" s="60">
        <v>3.4534319150597677</v>
      </c>
      <c r="AB143" s="58">
        <v>0.89411075133060658</v>
      </c>
      <c r="AC143" s="59">
        <v>0.89156282570126444</v>
      </c>
      <c r="AD143" s="60">
        <v>0.89224139589128226</v>
      </c>
      <c r="AE143" s="38">
        <v>9419192</v>
      </c>
      <c r="AF143" s="39">
        <v>6069726</v>
      </c>
      <c r="AG143" s="40">
        <v>4936328</v>
      </c>
      <c r="AH143" s="38">
        <v>10185869</v>
      </c>
      <c r="AI143" s="39">
        <v>6494429</v>
      </c>
      <c r="AJ143" s="40">
        <v>4810432.5</v>
      </c>
      <c r="AK143" s="58">
        <v>0.68986720061338636</v>
      </c>
      <c r="AL143" s="59">
        <v>0.71452180827375833</v>
      </c>
      <c r="AM143" s="60">
        <v>0.71883392857248396</v>
      </c>
      <c r="AN143" s="58">
        <v>0.71087586181900397</v>
      </c>
      <c r="AO143" s="59">
        <v>0.73163330736533017</v>
      </c>
      <c r="AP143" s="60">
        <v>0.73500824306846457</v>
      </c>
      <c r="AQ143" s="58">
        <v>0.12093428575120775</v>
      </c>
      <c r="AR143" s="59">
        <v>0.11727208582847595</v>
      </c>
      <c r="AS143" s="60">
        <v>0.1184302498686195</v>
      </c>
      <c r="AT143" s="58">
        <v>7.2734444195205208E-2</v>
      </c>
      <c r="AU143" s="59">
        <v>7.1005692970783435E-2</v>
      </c>
      <c r="AV143" s="60">
        <v>7.0694475163554565E-2</v>
      </c>
      <c r="AW143" s="58">
        <v>5.3442843997401991E-2</v>
      </c>
      <c r="AX143" s="59">
        <v>5.4355433133456019E-2</v>
      </c>
      <c r="AY143" s="60">
        <v>5.635768242862145E-2</v>
      </c>
      <c r="AZ143" s="58">
        <v>0.36667594395210956</v>
      </c>
      <c r="BA143" s="59">
        <v>0.34476086021569174</v>
      </c>
      <c r="BB143" s="60">
        <v>0.3441464014237649</v>
      </c>
      <c r="BC143" s="58">
        <v>0.93602895497002292</v>
      </c>
      <c r="BD143" s="59">
        <v>0.94937438956814235</v>
      </c>
      <c r="BE143" s="60">
        <v>0.91630319236756019</v>
      </c>
      <c r="BF143" s="38">
        <v>5266739.9000000004</v>
      </c>
      <c r="BG143" s="39">
        <v>5450853.5874537909</v>
      </c>
      <c r="BH143" s="40">
        <v>5456110.5287415553</v>
      </c>
      <c r="BI143" s="58">
        <v>2.1407125532164981E-2</v>
      </c>
      <c r="BJ143" s="59">
        <v>1.7669699637741614E-2</v>
      </c>
      <c r="BK143" s="60">
        <v>1.9346206817946188E-2</v>
      </c>
      <c r="BL143" s="58">
        <v>3.3399253025515233E-2</v>
      </c>
      <c r="BM143" s="59">
        <v>3.0020433350756826E-2</v>
      </c>
      <c r="BN143" s="60">
        <v>3.2140150511438537E-2</v>
      </c>
      <c r="BO143" s="58">
        <v>2.7640179377086329E-4</v>
      </c>
      <c r="BP143" s="59">
        <v>2.3301599669521661E-4</v>
      </c>
      <c r="BQ143" s="60">
        <v>2.2723986286528011E-4</v>
      </c>
      <c r="BR143" s="58">
        <v>0.98103687607959933</v>
      </c>
      <c r="BS143" s="59">
        <v>0.98378727803104826</v>
      </c>
      <c r="BT143" s="60">
        <v>0.98702285943193013</v>
      </c>
      <c r="BU143" s="38">
        <v>78165425</v>
      </c>
      <c r="BV143" s="39">
        <v>87721309.5</v>
      </c>
      <c r="BW143" s="40">
        <v>93411866.5</v>
      </c>
      <c r="BX143" s="58">
        <v>4.3074154734132279E-2</v>
      </c>
      <c r="BY143" s="59">
        <v>5.0526090728055022E-2</v>
      </c>
      <c r="BZ143" s="60">
        <v>5.0261866853649903E-2</v>
      </c>
      <c r="CA143" s="38">
        <v>113316375</v>
      </c>
      <c r="CB143" s="39">
        <v>119677754.5</v>
      </c>
      <c r="CC143" s="40">
        <v>122734207</v>
      </c>
      <c r="CD143" s="38">
        <v>107189256</v>
      </c>
      <c r="CE143" s="39">
        <v>118896963</v>
      </c>
      <c r="CF143" s="40">
        <v>121377963.5</v>
      </c>
      <c r="CG143" s="58">
        <v>2.7275490804414808</v>
      </c>
      <c r="CH143" s="59">
        <v>2.5166588928935107</v>
      </c>
      <c r="CI143" s="60">
        <v>2.6322219566585554</v>
      </c>
      <c r="CJ143" s="98">
        <v>2.6634393111786969</v>
      </c>
      <c r="CK143" s="99">
        <v>2.6429714849631893</v>
      </c>
      <c r="CL143" s="100">
        <v>2.7726202370333337</v>
      </c>
      <c r="CM143" s="58">
        <v>0.94286492704984626</v>
      </c>
      <c r="CN143" s="59">
        <v>0.93822325953262831</v>
      </c>
      <c r="CO143" s="60">
        <v>0.94124919078753067</v>
      </c>
      <c r="CP143" s="58">
        <v>0.90066313202835602</v>
      </c>
      <c r="CQ143" s="59">
        <v>0.8997939575007734</v>
      </c>
      <c r="CR143" s="60">
        <v>0.89754379081186864</v>
      </c>
      <c r="CS143" s="58">
        <v>0.87310933019249082</v>
      </c>
      <c r="CT143" s="59">
        <v>0.87230651375389467</v>
      </c>
      <c r="CU143" s="60">
        <v>0.87359132273000861</v>
      </c>
      <c r="CV143" s="38">
        <v>446402</v>
      </c>
      <c r="CW143" s="39">
        <v>468746</v>
      </c>
      <c r="CX143" s="40">
        <v>590416</v>
      </c>
      <c r="CY143" s="98">
        <v>0.41293860835523943</v>
      </c>
      <c r="CZ143" s="99">
        <v>0.56220835892465426</v>
      </c>
      <c r="DA143" s="100">
        <v>0.37102288290980812</v>
      </c>
      <c r="DB143" s="98">
        <v>1.4492975540148867</v>
      </c>
      <c r="DC143" s="99">
        <v>1.9470091215465681</v>
      </c>
      <c r="DD143" s="100">
        <v>1.9237445780372631</v>
      </c>
      <c r="DE143" s="58">
        <v>0.76795339344180924</v>
      </c>
      <c r="DF143" s="59">
        <v>0.76832882973217465</v>
      </c>
      <c r="DG143" s="60">
        <v>0.76824889555374909</v>
      </c>
      <c r="DH143" s="58">
        <v>2.8716029571808716E-2</v>
      </c>
      <c r="DI143" s="59">
        <v>2.0062387160988147E-2</v>
      </c>
      <c r="DJ143" s="60">
        <v>1.6109257375093611E-2</v>
      </c>
    </row>
    <row r="144" spans="1:114" x14ac:dyDescent="0.4">
      <c r="A144" s="56" t="s">
        <v>50</v>
      </c>
      <c r="B144" s="194" t="s">
        <v>173</v>
      </c>
      <c r="C144" s="10" t="s">
        <v>175</v>
      </c>
      <c r="D144" s="65">
        <v>507</v>
      </c>
      <c r="E144" s="66">
        <v>503</v>
      </c>
      <c r="F144" s="67">
        <v>506</v>
      </c>
      <c r="G144" s="65">
        <v>507</v>
      </c>
      <c r="H144" s="66">
        <v>503</v>
      </c>
      <c r="I144" s="67">
        <v>506</v>
      </c>
      <c r="J144" s="65">
        <v>507</v>
      </c>
      <c r="K144" s="66">
        <v>503</v>
      </c>
      <c r="L144" s="67">
        <v>506</v>
      </c>
      <c r="M144" s="68">
        <v>507</v>
      </c>
      <c r="N144" s="69">
        <v>503</v>
      </c>
      <c r="O144" s="70">
        <v>506</v>
      </c>
      <c r="P144" s="65">
        <v>507</v>
      </c>
      <c r="Q144" s="66">
        <v>503</v>
      </c>
      <c r="R144" s="67">
        <v>506</v>
      </c>
      <c r="S144" s="65">
        <v>507</v>
      </c>
      <c r="T144" s="66">
        <v>503</v>
      </c>
      <c r="U144" s="67">
        <v>506</v>
      </c>
      <c r="V144" s="65">
        <v>507</v>
      </c>
      <c r="W144" s="66">
        <v>503</v>
      </c>
      <c r="X144" s="67">
        <v>506</v>
      </c>
      <c r="Y144" s="65">
        <v>507</v>
      </c>
      <c r="Z144" s="66">
        <v>503</v>
      </c>
      <c r="AA144" s="67">
        <v>506</v>
      </c>
      <c r="AB144" s="65">
        <v>507</v>
      </c>
      <c r="AC144" s="66">
        <v>503</v>
      </c>
      <c r="AD144" s="67">
        <v>506</v>
      </c>
      <c r="AE144" s="65">
        <v>507</v>
      </c>
      <c r="AF144" s="66">
        <v>503</v>
      </c>
      <c r="AG144" s="67">
        <v>506</v>
      </c>
      <c r="AH144" s="65">
        <v>507</v>
      </c>
      <c r="AI144" s="66">
        <v>503</v>
      </c>
      <c r="AJ144" s="67">
        <v>506</v>
      </c>
      <c r="AK144" s="65">
        <v>507</v>
      </c>
      <c r="AL144" s="66">
        <v>503</v>
      </c>
      <c r="AM144" s="67">
        <v>506</v>
      </c>
      <c r="AN144" s="65">
        <v>507</v>
      </c>
      <c r="AO144" s="66">
        <v>503</v>
      </c>
      <c r="AP144" s="67">
        <v>506</v>
      </c>
      <c r="AQ144" s="65">
        <v>507</v>
      </c>
      <c r="AR144" s="66">
        <v>503</v>
      </c>
      <c r="AS144" s="67">
        <v>506</v>
      </c>
      <c r="AT144" s="65">
        <v>507</v>
      </c>
      <c r="AU144" s="66">
        <v>503</v>
      </c>
      <c r="AV144" s="67">
        <v>506</v>
      </c>
      <c r="AW144" s="65">
        <v>507</v>
      </c>
      <c r="AX144" s="66">
        <v>503</v>
      </c>
      <c r="AY144" s="67">
        <v>506</v>
      </c>
      <c r="AZ144" s="65">
        <v>507</v>
      </c>
      <c r="BA144" s="66">
        <v>503</v>
      </c>
      <c r="BB144" s="67">
        <v>506</v>
      </c>
      <c r="BC144" s="65">
        <v>507</v>
      </c>
      <c r="BD144" s="66">
        <v>503</v>
      </c>
      <c r="BE144" s="67">
        <v>506</v>
      </c>
      <c r="BF144" s="65">
        <v>507</v>
      </c>
      <c r="BG144" s="66">
        <v>503</v>
      </c>
      <c r="BH144" s="67">
        <v>506</v>
      </c>
      <c r="BI144" s="65">
        <v>507</v>
      </c>
      <c r="BJ144" s="66">
        <v>503</v>
      </c>
      <c r="BK144" s="67">
        <v>506</v>
      </c>
      <c r="BL144" s="65">
        <v>507</v>
      </c>
      <c r="BM144" s="66">
        <v>503</v>
      </c>
      <c r="BN144" s="67">
        <v>506</v>
      </c>
      <c r="BO144" s="65">
        <v>507</v>
      </c>
      <c r="BP144" s="66">
        <v>503</v>
      </c>
      <c r="BQ144" s="67">
        <v>506</v>
      </c>
      <c r="BR144" s="65">
        <v>507</v>
      </c>
      <c r="BS144" s="66">
        <v>503</v>
      </c>
      <c r="BT144" s="67">
        <v>506</v>
      </c>
      <c r="BU144" s="65">
        <v>507</v>
      </c>
      <c r="BV144" s="66">
        <v>503</v>
      </c>
      <c r="BW144" s="67">
        <v>506</v>
      </c>
      <c r="BX144" s="65">
        <v>507</v>
      </c>
      <c r="BY144" s="66">
        <v>503</v>
      </c>
      <c r="BZ144" s="67">
        <v>506</v>
      </c>
      <c r="CA144" s="65">
        <v>507</v>
      </c>
      <c r="CB144" s="66">
        <v>503</v>
      </c>
      <c r="CC144" s="67">
        <v>506</v>
      </c>
      <c r="CD144" s="65">
        <v>507</v>
      </c>
      <c r="CE144" s="66">
        <v>503</v>
      </c>
      <c r="CF144" s="67">
        <v>506</v>
      </c>
      <c r="CG144" s="65">
        <v>507</v>
      </c>
      <c r="CH144" s="66">
        <v>503</v>
      </c>
      <c r="CI144" s="67">
        <v>506</v>
      </c>
      <c r="CJ144" s="65">
        <v>507</v>
      </c>
      <c r="CK144" s="66">
        <v>503</v>
      </c>
      <c r="CL144" s="67">
        <v>506</v>
      </c>
      <c r="CM144" s="65">
        <v>507</v>
      </c>
      <c r="CN144" s="66">
        <v>503</v>
      </c>
      <c r="CO144" s="67">
        <v>506</v>
      </c>
      <c r="CP144" s="65">
        <v>507</v>
      </c>
      <c r="CQ144" s="66">
        <v>503</v>
      </c>
      <c r="CR144" s="67">
        <v>506</v>
      </c>
      <c r="CS144" s="65">
        <v>507</v>
      </c>
      <c r="CT144" s="66">
        <v>503</v>
      </c>
      <c r="CU144" s="67">
        <v>506</v>
      </c>
      <c r="CV144" s="65">
        <v>507</v>
      </c>
      <c r="CW144" s="66">
        <v>503</v>
      </c>
      <c r="CX144" s="67">
        <v>506</v>
      </c>
      <c r="CY144" s="65">
        <v>507</v>
      </c>
      <c r="CZ144" s="66">
        <v>503</v>
      </c>
      <c r="DA144" s="67">
        <v>506</v>
      </c>
      <c r="DB144" s="65">
        <v>507</v>
      </c>
      <c r="DC144" s="66">
        <v>503</v>
      </c>
      <c r="DD144" s="67">
        <v>506</v>
      </c>
      <c r="DE144" s="65">
        <v>507</v>
      </c>
      <c r="DF144" s="66">
        <v>503</v>
      </c>
      <c r="DG144" s="67">
        <v>506</v>
      </c>
      <c r="DH144" s="65">
        <v>507</v>
      </c>
      <c r="DI144" s="66">
        <v>503</v>
      </c>
      <c r="DJ144" s="67">
        <v>506</v>
      </c>
    </row>
    <row r="145" spans="1:114" x14ac:dyDescent="0.4">
      <c r="A145" s="56"/>
      <c r="B145" s="198"/>
      <c r="C145" s="7" t="s">
        <v>86</v>
      </c>
      <c r="D145" s="32">
        <v>4.3989980593351033E-2</v>
      </c>
      <c r="E145" s="33">
        <v>3.4329880702855586E-2</v>
      </c>
      <c r="F145" s="34">
        <v>3.1296948335303131E-2</v>
      </c>
      <c r="G145" s="32">
        <v>4.91633770246548E-2</v>
      </c>
      <c r="H145" s="33">
        <v>3.6842390310308393E-2</v>
      </c>
      <c r="I145" s="34">
        <v>3.5006165388082648E-2</v>
      </c>
      <c r="J145" s="32">
        <v>0.46898616200683296</v>
      </c>
      <c r="K145" s="33">
        <v>0.61664724629872236</v>
      </c>
      <c r="L145" s="34">
        <v>0.44698552530260882</v>
      </c>
      <c r="M145" s="111">
        <v>3.1168216501579535</v>
      </c>
      <c r="N145" s="112">
        <v>3.4513891287737413</v>
      </c>
      <c r="O145" s="113">
        <v>3.5207636202002321</v>
      </c>
      <c r="P145" s="98">
        <v>4.3797613080893401</v>
      </c>
      <c r="Q145" s="99">
        <v>4.2735132450256774</v>
      </c>
      <c r="R145" s="100">
        <v>4.4173948161564445</v>
      </c>
      <c r="S145" s="32">
        <v>9.9204630889699094E-2</v>
      </c>
      <c r="T145" s="33">
        <v>8.8425449090507868E-2</v>
      </c>
      <c r="U145" s="34">
        <v>8.4773647157669871E-2</v>
      </c>
      <c r="V145" s="35">
        <v>14759017.007889546</v>
      </c>
      <c r="W145" s="36">
        <v>9684989.8210735582</v>
      </c>
      <c r="X145" s="37">
        <v>11886141.867588934</v>
      </c>
      <c r="Y145" s="32">
        <v>4.172391707202606</v>
      </c>
      <c r="Z145" s="33">
        <v>3.7658935501160617</v>
      </c>
      <c r="AA145" s="34">
        <v>3.7665632002019489</v>
      </c>
      <c r="AB145" s="32">
        <v>0.8189156957756728</v>
      </c>
      <c r="AC145" s="33">
        <v>0.82288718818548368</v>
      </c>
      <c r="AD145" s="34">
        <v>0.81770207574172626</v>
      </c>
      <c r="AE145" s="35">
        <v>13328655.75739645</v>
      </c>
      <c r="AF145" s="36">
        <v>10735499.739562625</v>
      </c>
      <c r="AG145" s="37">
        <v>9930678.0553359687</v>
      </c>
      <c r="AH145" s="35">
        <v>14896158.611439843</v>
      </c>
      <c r="AI145" s="36">
        <v>11521201.457256461</v>
      </c>
      <c r="AJ145" s="37">
        <v>11107631.156126482</v>
      </c>
      <c r="AK145" s="32">
        <v>0.66346756210911084</v>
      </c>
      <c r="AL145" s="33">
        <v>0.67525919839981174</v>
      </c>
      <c r="AM145" s="34">
        <v>0.68086350841640098</v>
      </c>
      <c r="AN145" s="32">
        <v>0.69476305649931558</v>
      </c>
      <c r="AO145" s="33">
        <v>0.706662235721225</v>
      </c>
      <c r="AP145" s="34">
        <v>0.71250265076394581</v>
      </c>
      <c r="AQ145" s="32">
        <v>0.14109709428370229</v>
      </c>
      <c r="AR145" s="33">
        <v>0.13861460959493893</v>
      </c>
      <c r="AS145" s="34">
        <v>0.13550058642578772</v>
      </c>
      <c r="AT145" s="32">
        <v>8.7038923467679677E-2</v>
      </c>
      <c r="AU145" s="33">
        <v>8.6423249140922087E-2</v>
      </c>
      <c r="AV145" s="34">
        <v>8.6642153671462357E-2</v>
      </c>
      <c r="AW145" s="32">
        <v>7.170158593135624E-2</v>
      </c>
      <c r="AX145" s="33">
        <v>7.0963148556394698E-2</v>
      </c>
      <c r="AY145" s="34">
        <v>7.118139327014654E-2</v>
      </c>
      <c r="AZ145" s="32">
        <v>0.35671106808683439</v>
      </c>
      <c r="BA145" s="33">
        <v>0.33609928883942097</v>
      </c>
      <c r="BB145" s="34">
        <v>0.32420016751045</v>
      </c>
      <c r="BC145" s="32">
        <v>0.6865360320307532</v>
      </c>
      <c r="BD145" s="33">
        <v>0.69016942955500915</v>
      </c>
      <c r="BE145" s="34">
        <v>0.708162145811709</v>
      </c>
      <c r="BF145" s="35">
        <v>5147353.2613022486</v>
      </c>
      <c r="BG145" s="36">
        <v>5370194.1242201431</v>
      </c>
      <c r="BH145" s="37">
        <v>5474058.5807898985</v>
      </c>
      <c r="BI145" s="32">
        <v>0.13469169508196377</v>
      </c>
      <c r="BJ145" s="33">
        <v>0.13593549481818318</v>
      </c>
      <c r="BK145" s="34">
        <v>0.134021671210521</v>
      </c>
      <c r="BL145" s="32">
        <v>0.31312765451980684</v>
      </c>
      <c r="BM145" s="33">
        <v>0.30851739140700801</v>
      </c>
      <c r="BN145" s="34">
        <v>0.30182102131762656</v>
      </c>
      <c r="BO145" s="32">
        <v>3.4558988563588118E-3</v>
      </c>
      <c r="BP145" s="33">
        <v>3.3218760730261824E-3</v>
      </c>
      <c r="BQ145" s="34">
        <v>3.2381892830416143E-3</v>
      </c>
      <c r="BR145" s="32">
        <v>0.97890718090259354</v>
      </c>
      <c r="BS145" s="33">
        <v>0.97956280753615077</v>
      </c>
      <c r="BT145" s="34">
        <v>0.97789707342170407</v>
      </c>
      <c r="BU145" s="35">
        <v>229598242.70019725</v>
      </c>
      <c r="BV145" s="36">
        <v>232287706.05964214</v>
      </c>
      <c r="BW145" s="37">
        <v>241064936.31422925</v>
      </c>
      <c r="BX145" s="32">
        <v>0.49476542841659726</v>
      </c>
      <c r="BY145" s="33">
        <v>0.62015823224871769</v>
      </c>
      <c r="BZ145" s="34">
        <v>0.44939460668866826</v>
      </c>
      <c r="CA145" s="35">
        <v>191813894.33136094</v>
      </c>
      <c r="CB145" s="36">
        <v>193385945.86679921</v>
      </c>
      <c r="CC145" s="37">
        <v>199924313.57312253</v>
      </c>
      <c r="CD145" s="38">
        <v>194035328.41222879</v>
      </c>
      <c r="CE145" s="39">
        <v>196780322.1749503</v>
      </c>
      <c r="CF145" s="40">
        <v>203152953.04150197</v>
      </c>
      <c r="CG145" s="32">
        <v>2.8854035417424617</v>
      </c>
      <c r="CH145" s="33">
        <v>2.6059332358239358</v>
      </c>
      <c r="CI145" s="34">
        <v>2.6449595673162638</v>
      </c>
      <c r="CJ145" s="98">
        <v>4.8011665348051169</v>
      </c>
      <c r="CK145" s="99">
        <v>4.6375052311153935</v>
      </c>
      <c r="CL145" s="100">
        <v>4.7729397497198685</v>
      </c>
      <c r="CM145" s="32">
        <v>0.96261359970723626</v>
      </c>
      <c r="CN145" s="33">
        <v>0.97093265973012677</v>
      </c>
      <c r="CO145" s="34">
        <v>0.96231060411894442</v>
      </c>
      <c r="CP145" s="32">
        <v>0.80299970881040794</v>
      </c>
      <c r="CQ145" s="33">
        <v>0.79639141516692913</v>
      </c>
      <c r="CR145" s="34">
        <v>0.7972735426540809</v>
      </c>
      <c r="CS145" s="32">
        <v>0.75583321129709868</v>
      </c>
      <c r="CT145" s="33">
        <v>0.74882584203840907</v>
      </c>
      <c r="CU145" s="34">
        <v>0.75279470544045934</v>
      </c>
      <c r="CV145" s="35">
        <v>1567502.8540433925</v>
      </c>
      <c r="CW145" s="36">
        <v>785701.71769383701</v>
      </c>
      <c r="CX145" s="37">
        <v>1176953.1007905139</v>
      </c>
      <c r="CY145" s="98">
        <v>1.358171501820356</v>
      </c>
      <c r="CZ145" s="99">
        <v>1.3386065276005661</v>
      </c>
      <c r="DA145" s="100">
        <v>1.321871537813309</v>
      </c>
      <c r="DB145" s="98">
        <v>2.0430365785942546</v>
      </c>
      <c r="DC145" s="99">
        <v>1.9559453979333443</v>
      </c>
      <c r="DD145" s="100">
        <v>2.0869157962418887</v>
      </c>
      <c r="DE145" s="32">
        <v>0.72572448305848103</v>
      </c>
      <c r="DF145" s="33">
        <v>0.72790636823957622</v>
      </c>
      <c r="DG145" s="34">
        <v>0.72973057203578784</v>
      </c>
      <c r="DH145" s="32">
        <v>2.1147600640893122E-2</v>
      </c>
      <c r="DI145" s="33">
        <v>1.6233083439077225E-2</v>
      </c>
      <c r="DJ145" s="34">
        <v>1.5544261189963514E-2</v>
      </c>
    </row>
    <row r="146" spans="1:114" x14ac:dyDescent="0.4">
      <c r="A146" s="56" t="s">
        <v>50</v>
      </c>
      <c r="B146" s="199"/>
      <c r="C146" s="9" t="s">
        <v>87</v>
      </c>
      <c r="D146" s="58">
        <v>4.4131719518233192E-2</v>
      </c>
      <c r="E146" s="59">
        <v>3.2319022745984409E-2</v>
      </c>
      <c r="F146" s="60">
        <v>2.0494644224698717E-2</v>
      </c>
      <c r="G146" s="58">
        <v>4.7013918831737375E-2</v>
      </c>
      <c r="H146" s="59">
        <v>3.5301466551218505E-2</v>
      </c>
      <c r="I146" s="60">
        <v>2.5235467476427006E-2</v>
      </c>
      <c r="J146" s="58">
        <v>8.0179384721940861E-2</v>
      </c>
      <c r="K146" s="59">
        <v>8.0395653808112935E-2</v>
      </c>
      <c r="L146" s="60">
        <v>0.10464112304467912</v>
      </c>
      <c r="M146" s="61">
        <v>0.45290971779785094</v>
      </c>
      <c r="N146" s="62">
        <v>0.38334541256075805</v>
      </c>
      <c r="O146" s="63">
        <v>0.6441698274978116</v>
      </c>
      <c r="P146" s="98">
        <v>2.6716608113322984</v>
      </c>
      <c r="Q146" s="99">
        <v>2.7270445897155966</v>
      </c>
      <c r="R146" s="100">
        <v>2.9553542297589903</v>
      </c>
      <c r="S146" s="58">
        <v>9.14164677331743E-2</v>
      </c>
      <c r="T146" s="59">
        <v>7.8996364645342848E-2</v>
      </c>
      <c r="U146" s="60">
        <v>6.9577351604897808E-2</v>
      </c>
      <c r="V146" s="38">
        <v>6861399</v>
      </c>
      <c r="W146" s="39">
        <v>5580490</v>
      </c>
      <c r="X146" s="40">
        <v>4340121.5</v>
      </c>
      <c r="Y146" s="58">
        <v>3.7487725813724482</v>
      </c>
      <c r="Z146" s="59">
        <v>3.2345500390522268</v>
      </c>
      <c r="AA146" s="60">
        <v>3.1680005442831822</v>
      </c>
      <c r="AB146" s="58">
        <v>0.87099518503836193</v>
      </c>
      <c r="AC146" s="59">
        <v>0.87166526486482965</v>
      </c>
      <c r="AD146" s="60">
        <v>0.87262272441370303</v>
      </c>
      <c r="AE146" s="38">
        <v>6460422</v>
      </c>
      <c r="AF146" s="39">
        <v>5009548</v>
      </c>
      <c r="AG146" s="40">
        <v>3803405</v>
      </c>
      <c r="AH146" s="38">
        <v>6908793</v>
      </c>
      <c r="AI146" s="39">
        <v>5580491</v>
      </c>
      <c r="AJ146" s="40">
        <v>4168608.5</v>
      </c>
      <c r="AK146" s="58">
        <v>0.69176501664867585</v>
      </c>
      <c r="AL146" s="59">
        <v>0.7016555817909611</v>
      </c>
      <c r="AM146" s="60">
        <v>0.71432111105417606</v>
      </c>
      <c r="AN146" s="58">
        <v>0.71560564143889849</v>
      </c>
      <c r="AO146" s="59">
        <v>0.72805157255969932</v>
      </c>
      <c r="AP146" s="60">
        <v>0.73834244645339542</v>
      </c>
      <c r="AQ146" s="58">
        <v>0.13118111212036176</v>
      </c>
      <c r="AR146" s="59">
        <v>0.12986915658018394</v>
      </c>
      <c r="AS146" s="60">
        <v>0.12559924982343196</v>
      </c>
      <c r="AT146" s="58">
        <v>6.941368410408541E-2</v>
      </c>
      <c r="AU146" s="59">
        <v>7.0450174656618833E-2</v>
      </c>
      <c r="AV146" s="60">
        <v>6.9880510839315652E-2</v>
      </c>
      <c r="AW146" s="58">
        <v>5.9352657118702197E-2</v>
      </c>
      <c r="AX146" s="59">
        <v>6.0960158325975781E-2</v>
      </c>
      <c r="AY146" s="60">
        <v>6.1938313172244394E-2</v>
      </c>
      <c r="AZ146" s="58">
        <v>0.35854086277874847</v>
      </c>
      <c r="BA146" s="59">
        <v>0.34214307670148675</v>
      </c>
      <c r="BB146" s="60">
        <v>0.33728946235869706</v>
      </c>
      <c r="BC146" s="58">
        <v>0.85781818239980179</v>
      </c>
      <c r="BD146" s="59">
        <v>0.87116559407310423</v>
      </c>
      <c r="BE146" s="60">
        <v>0.85770354411643424</v>
      </c>
      <c r="BF146" s="38">
        <v>5369694.2433697348</v>
      </c>
      <c r="BG146" s="39">
        <v>5524178.5207100585</v>
      </c>
      <c r="BH146" s="40">
        <v>5522362.1426272839</v>
      </c>
      <c r="BI146" s="58">
        <v>3.1230134647249146E-2</v>
      </c>
      <c r="BJ146" s="59">
        <v>3.4963958218185917E-2</v>
      </c>
      <c r="BK146" s="60">
        <v>3.8375540333885863E-2</v>
      </c>
      <c r="BL146" s="58">
        <v>6.7431633252643314E-2</v>
      </c>
      <c r="BM146" s="59">
        <v>7.043855714173046E-2</v>
      </c>
      <c r="BN146" s="60">
        <v>7.6429815965716241E-2</v>
      </c>
      <c r="BO146" s="58">
        <v>6.7209223671308978E-4</v>
      </c>
      <c r="BP146" s="59">
        <v>5.5487211031526591E-4</v>
      </c>
      <c r="BQ146" s="60">
        <v>5.8799338096708143E-4</v>
      </c>
      <c r="BR146" s="58">
        <v>0.98710466338496528</v>
      </c>
      <c r="BS146" s="59">
        <v>0.99070665792364399</v>
      </c>
      <c r="BT146" s="60">
        <v>0.98769176417406745</v>
      </c>
      <c r="BU146" s="38">
        <v>59833889</v>
      </c>
      <c r="BV146" s="39">
        <v>60611366</v>
      </c>
      <c r="BW146" s="40">
        <v>61222389</v>
      </c>
      <c r="BX146" s="58">
        <v>8.0179384721940861E-2</v>
      </c>
      <c r="BY146" s="59">
        <v>8.0395653808112935E-2</v>
      </c>
      <c r="BZ146" s="60">
        <v>0.10464112304467912</v>
      </c>
      <c r="CA146" s="38">
        <v>89622578</v>
      </c>
      <c r="CB146" s="39">
        <v>89672484</v>
      </c>
      <c r="CC146" s="40">
        <v>102120117</v>
      </c>
      <c r="CD146" s="38">
        <v>88507296</v>
      </c>
      <c r="CE146" s="39">
        <v>88525899</v>
      </c>
      <c r="CF146" s="40">
        <v>100542825.5</v>
      </c>
      <c r="CG146" s="58">
        <v>2.7088419034820475</v>
      </c>
      <c r="CH146" s="59">
        <v>2.3690702580630876</v>
      </c>
      <c r="CI146" s="60">
        <v>2.3828085180664011</v>
      </c>
      <c r="CJ146" s="98">
        <v>2.9616927180768688</v>
      </c>
      <c r="CK146" s="99">
        <v>2.9328878965373262</v>
      </c>
      <c r="CL146" s="100">
        <v>3.1150263870465733</v>
      </c>
      <c r="CM146" s="58">
        <v>0.94422225015552996</v>
      </c>
      <c r="CN146" s="59">
        <v>0.94473156886318299</v>
      </c>
      <c r="CO146" s="60">
        <v>0.94235491009659955</v>
      </c>
      <c r="CP146" s="58">
        <v>0.86962109833043943</v>
      </c>
      <c r="CQ146" s="59">
        <v>0.86531208291134754</v>
      </c>
      <c r="CR146" s="60">
        <v>0.8650223264872644</v>
      </c>
      <c r="CS146" s="58">
        <v>0.83550107644360549</v>
      </c>
      <c r="CT146" s="59">
        <v>0.83372082276003556</v>
      </c>
      <c r="CU146" s="60">
        <v>0.82980765840134674</v>
      </c>
      <c r="CV146" s="38">
        <v>208724</v>
      </c>
      <c r="CW146" s="39">
        <v>135664</v>
      </c>
      <c r="CX146" s="40">
        <v>159363.5</v>
      </c>
      <c r="CY146" s="98">
        <v>0.75121927851560544</v>
      </c>
      <c r="CZ146" s="99">
        <v>0.86536284634090199</v>
      </c>
      <c r="DA146" s="100">
        <v>0.68923585291657052</v>
      </c>
      <c r="DB146" s="98">
        <v>1.2609009477438435</v>
      </c>
      <c r="DC146" s="99">
        <v>1.4977315830355533</v>
      </c>
      <c r="DD146" s="100">
        <v>1.5570824753196952</v>
      </c>
      <c r="DE146" s="58">
        <v>0.75528438746225535</v>
      </c>
      <c r="DF146" s="59">
        <v>0.75789420828936482</v>
      </c>
      <c r="DG146" s="60">
        <v>0.75830734554127055</v>
      </c>
      <c r="DH146" s="58">
        <v>2.278804017385927E-2</v>
      </c>
      <c r="DI146" s="59">
        <v>1.6544916560620043E-2</v>
      </c>
      <c r="DJ146" s="60">
        <v>1.2395726535896261E-2</v>
      </c>
    </row>
    <row r="147" spans="1:114" x14ac:dyDescent="0.4">
      <c r="A147" s="56" t="s">
        <v>51</v>
      </c>
      <c r="B147" s="194" t="s">
        <v>174</v>
      </c>
      <c r="C147" s="10" t="s">
        <v>175</v>
      </c>
      <c r="D147" s="65">
        <v>344</v>
      </c>
      <c r="E147" s="66">
        <v>386</v>
      </c>
      <c r="F147" s="67">
        <v>409</v>
      </c>
      <c r="G147" s="65">
        <v>344</v>
      </c>
      <c r="H147" s="66">
        <v>386</v>
      </c>
      <c r="I147" s="67">
        <v>409</v>
      </c>
      <c r="J147" s="65">
        <v>344</v>
      </c>
      <c r="K147" s="66">
        <v>386</v>
      </c>
      <c r="L147" s="67">
        <v>409</v>
      </c>
      <c r="M147" s="68">
        <v>344</v>
      </c>
      <c r="N147" s="69">
        <v>386</v>
      </c>
      <c r="O147" s="70">
        <v>409</v>
      </c>
      <c r="P147" s="65">
        <v>344</v>
      </c>
      <c r="Q147" s="66">
        <v>386</v>
      </c>
      <c r="R147" s="67">
        <v>409</v>
      </c>
      <c r="S147" s="65">
        <v>344</v>
      </c>
      <c r="T147" s="66">
        <v>386</v>
      </c>
      <c r="U147" s="67">
        <v>409</v>
      </c>
      <c r="V147" s="65">
        <v>344</v>
      </c>
      <c r="W147" s="66">
        <v>386</v>
      </c>
      <c r="X147" s="67">
        <v>409</v>
      </c>
      <c r="Y147" s="65">
        <v>344</v>
      </c>
      <c r="Z147" s="66">
        <v>386</v>
      </c>
      <c r="AA147" s="67">
        <v>409</v>
      </c>
      <c r="AB147" s="65">
        <v>344</v>
      </c>
      <c r="AC147" s="66">
        <v>386</v>
      </c>
      <c r="AD147" s="67">
        <v>409</v>
      </c>
      <c r="AE147" s="65">
        <v>344</v>
      </c>
      <c r="AF147" s="66">
        <v>386</v>
      </c>
      <c r="AG147" s="67">
        <v>409</v>
      </c>
      <c r="AH147" s="65">
        <v>344</v>
      </c>
      <c r="AI147" s="66">
        <v>386</v>
      </c>
      <c r="AJ147" s="67">
        <v>409</v>
      </c>
      <c r="AK147" s="65">
        <v>344</v>
      </c>
      <c r="AL147" s="66">
        <v>386</v>
      </c>
      <c r="AM147" s="67">
        <v>409</v>
      </c>
      <c r="AN147" s="65">
        <v>344</v>
      </c>
      <c r="AO147" s="66">
        <v>386</v>
      </c>
      <c r="AP147" s="67">
        <v>409</v>
      </c>
      <c r="AQ147" s="65">
        <v>344</v>
      </c>
      <c r="AR147" s="66">
        <v>386</v>
      </c>
      <c r="AS147" s="67">
        <v>409</v>
      </c>
      <c r="AT147" s="65">
        <v>344</v>
      </c>
      <c r="AU147" s="66">
        <v>386</v>
      </c>
      <c r="AV147" s="67">
        <v>409</v>
      </c>
      <c r="AW147" s="65">
        <v>344</v>
      </c>
      <c r="AX147" s="66">
        <v>386</v>
      </c>
      <c r="AY147" s="67">
        <v>409</v>
      </c>
      <c r="AZ147" s="65">
        <v>344</v>
      </c>
      <c r="BA147" s="66">
        <v>386</v>
      </c>
      <c r="BB147" s="67">
        <v>409</v>
      </c>
      <c r="BC147" s="65">
        <v>344</v>
      </c>
      <c r="BD147" s="66">
        <v>386</v>
      </c>
      <c r="BE147" s="67">
        <v>409</v>
      </c>
      <c r="BF147" s="65">
        <v>344</v>
      </c>
      <c r="BG147" s="66">
        <v>386</v>
      </c>
      <c r="BH147" s="67">
        <v>409</v>
      </c>
      <c r="BI147" s="65">
        <v>344</v>
      </c>
      <c r="BJ147" s="66">
        <v>386</v>
      </c>
      <c r="BK147" s="67">
        <v>409</v>
      </c>
      <c r="BL147" s="65">
        <v>344</v>
      </c>
      <c r="BM147" s="66">
        <v>386</v>
      </c>
      <c r="BN147" s="67">
        <v>409</v>
      </c>
      <c r="BO147" s="65">
        <v>344</v>
      </c>
      <c r="BP147" s="66">
        <v>386</v>
      </c>
      <c r="BQ147" s="67">
        <v>409</v>
      </c>
      <c r="BR147" s="65">
        <v>344</v>
      </c>
      <c r="BS147" s="66">
        <v>386</v>
      </c>
      <c r="BT147" s="67">
        <v>409</v>
      </c>
      <c r="BU147" s="65">
        <v>344</v>
      </c>
      <c r="BV147" s="66">
        <v>386</v>
      </c>
      <c r="BW147" s="67">
        <v>409</v>
      </c>
      <c r="BX147" s="65">
        <v>344</v>
      </c>
      <c r="BY147" s="66">
        <v>386</v>
      </c>
      <c r="BZ147" s="67">
        <v>409</v>
      </c>
      <c r="CA147" s="65">
        <v>344</v>
      </c>
      <c r="CB147" s="66">
        <v>386</v>
      </c>
      <c r="CC147" s="67">
        <v>409</v>
      </c>
      <c r="CD147" s="65">
        <v>344</v>
      </c>
      <c r="CE147" s="66">
        <v>386</v>
      </c>
      <c r="CF147" s="67">
        <v>409</v>
      </c>
      <c r="CG147" s="65">
        <v>344</v>
      </c>
      <c r="CH147" s="66">
        <v>386</v>
      </c>
      <c r="CI147" s="67">
        <v>409</v>
      </c>
      <c r="CJ147" s="65">
        <v>344</v>
      </c>
      <c r="CK147" s="66">
        <v>386</v>
      </c>
      <c r="CL147" s="67">
        <v>409</v>
      </c>
      <c r="CM147" s="65">
        <v>344</v>
      </c>
      <c r="CN147" s="66">
        <v>386</v>
      </c>
      <c r="CO147" s="67">
        <v>409</v>
      </c>
      <c r="CP147" s="65">
        <v>344</v>
      </c>
      <c r="CQ147" s="66">
        <v>386</v>
      </c>
      <c r="CR147" s="67">
        <v>409</v>
      </c>
      <c r="CS147" s="65">
        <v>344</v>
      </c>
      <c r="CT147" s="66">
        <v>386</v>
      </c>
      <c r="CU147" s="67">
        <v>409</v>
      </c>
      <c r="CV147" s="65">
        <v>344</v>
      </c>
      <c r="CW147" s="66">
        <v>386</v>
      </c>
      <c r="CX147" s="67">
        <v>409</v>
      </c>
      <c r="CY147" s="65">
        <v>344</v>
      </c>
      <c r="CZ147" s="66">
        <v>386</v>
      </c>
      <c r="DA147" s="67">
        <v>409</v>
      </c>
      <c r="DB147" s="65">
        <v>344</v>
      </c>
      <c r="DC147" s="66">
        <v>386</v>
      </c>
      <c r="DD147" s="67">
        <v>409</v>
      </c>
      <c r="DE147" s="65">
        <v>344</v>
      </c>
      <c r="DF147" s="66">
        <v>386</v>
      </c>
      <c r="DG147" s="67">
        <v>409</v>
      </c>
      <c r="DH147" s="65">
        <v>344</v>
      </c>
      <c r="DI147" s="66">
        <v>386</v>
      </c>
      <c r="DJ147" s="67">
        <v>409</v>
      </c>
    </row>
    <row r="148" spans="1:114" x14ac:dyDescent="0.4">
      <c r="A148" s="56"/>
      <c r="B148" s="198"/>
      <c r="C148" s="7" t="s">
        <v>86</v>
      </c>
      <c r="D148" s="32">
        <v>3.4627820347818979E-2</v>
      </c>
      <c r="E148" s="33">
        <v>2.8811120342181726E-2</v>
      </c>
      <c r="F148" s="34">
        <v>2.664814755375294E-2</v>
      </c>
      <c r="G148" s="32">
        <v>4.3592486320515503E-2</v>
      </c>
      <c r="H148" s="33">
        <v>3.9263991673523395E-2</v>
      </c>
      <c r="I148" s="34">
        <v>3.5019218496314654E-2</v>
      </c>
      <c r="J148" s="32">
        <v>0.46637877883111811</v>
      </c>
      <c r="K148" s="33">
        <v>0.38222819489355569</v>
      </c>
      <c r="L148" s="34">
        <v>0.50437588322882787</v>
      </c>
      <c r="M148" s="111">
        <v>3.0000751111134516</v>
      </c>
      <c r="N148" s="112">
        <v>3.5811549326210943</v>
      </c>
      <c r="O148" s="113">
        <v>3.6134827671419005</v>
      </c>
      <c r="P148" s="98">
        <v>2.9955099884355669</v>
      </c>
      <c r="Q148" s="99">
        <v>3.0886875711934643</v>
      </c>
      <c r="R148" s="100">
        <v>3.1591571959140321</v>
      </c>
      <c r="S148" s="32">
        <v>8.5346836357960698E-2</v>
      </c>
      <c r="T148" s="33">
        <v>8.0381890703201869E-2</v>
      </c>
      <c r="U148" s="34">
        <v>7.4886985219918989E-2</v>
      </c>
      <c r="V148" s="35">
        <v>12330379.194767442</v>
      </c>
      <c r="W148" s="36">
        <v>13461627.25388601</v>
      </c>
      <c r="X148" s="37">
        <v>9804803.2665036675</v>
      </c>
      <c r="Y148" s="32">
        <v>3.0588509168807412</v>
      </c>
      <c r="Z148" s="33">
        <v>2.6162978527611926</v>
      </c>
      <c r="AA148" s="34">
        <v>2.7618833839117003</v>
      </c>
      <c r="AB148" s="32">
        <v>0.86711926558095398</v>
      </c>
      <c r="AC148" s="33">
        <v>0.86967843365399911</v>
      </c>
      <c r="AD148" s="34">
        <v>0.86990108002781286</v>
      </c>
      <c r="AE148" s="35">
        <v>10330844.479651162</v>
      </c>
      <c r="AF148" s="36">
        <v>8666511.8678756468</v>
      </c>
      <c r="AG148" s="37">
        <v>8000370.0073349634</v>
      </c>
      <c r="AH148" s="35">
        <v>13005357.892441861</v>
      </c>
      <c r="AI148" s="36">
        <v>11810781.593264248</v>
      </c>
      <c r="AJ148" s="37">
        <v>10513552.762836186</v>
      </c>
      <c r="AK148" s="32">
        <v>0.68152654217534325</v>
      </c>
      <c r="AL148" s="33">
        <v>0.69027681990407386</v>
      </c>
      <c r="AM148" s="34">
        <v>0.69801919600385065</v>
      </c>
      <c r="AN148" s="32">
        <v>0.70956198325401587</v>
      </c>
      <c r="AO148" s="33">
        <v>0.71990121008155439</v>
      </c>
      <c r="AP148" s="34">
        <v>0.72766792123331547</v>
      </c>
      <c r="AQ148" s="32">
        <v>0.14756945539582891</v>
      </c>
      <c r="AR148" s="33">
        <v>0.14394742312216666</v>
      </c>
      <c r="AS148" s="34">
        <v>0.14215502363413088</v>
      </c>
      <c r="AT148" s="32">
        <v>8.538847607716335E-2</v>
      </c>
      <c r="AU148" s="33">
        <v>8.6073331622713412E-2</v>
      </c>
      <c r="AV148" s="34">
        <v>8.5380481255767762E-2</v>
      </c>
      <c r="AW148" s="32">
        <v>6.1545964108015591E-2</v>
      </c>
      <c r="AX148" s="33">
        <v>6.1475172925648802E-2</v>
      </c>
      <c r="AY148" s="34">
        <v>6.2436409123699334E-2</v>
      </c>
      <c r="AZ148" s="32">
        <v>0.42860035835860194</v>
      </c>
      <c r="BA148" s="33">
        <v>0.42943404837356486</v>
      </c>
      <c r="BB148" s="34">
        <v>0.43698581583935064</v>
      </c>
      <c r="BC148" s="32">
        <v>0.71289440509346069</v>
      </c>
      <c r="BD148" s="33">
        <v>0.69376989727045524</v>
      </c>
      <c r="BE148" s="34">
        <v>0.70904848655533881</v>
      </c>
      <c r="BF148" s="35">
        <v>4851230.7682053801</v>
      </c>
      <c r="BG148" s="36">
        <v>5028634.4109301325</v>
      </c>
      <c r="BH148" s="37">
        <v>5213621.565544324</v>
      </c>
      <c r="BI148" s="32">
        <v>0.11943566786665112</v>
      </c>
      <c r="BJ148" s="33">
        <v>0.13318176572880305</v>
      </c>
      <c r="BK148" s="34">
        <v>0.12809564084320876</v>
      </c>
      <c r="BL148" s="32">
        <v>0.2592844570362291</v>
      </c>
      <c r="BM148" s="33">
        <v>0.29186217193005082</v>
      </c>
      <c r="BN148" s="34">
        <v>0.27438890416473294</v>
      </c>
      <c r="BO148" s="32">
        <v>2.6134052686417912E-3</v>
      </c>
      <c r="BP148" s="33">
        <v>2.533051366229526E-3</v>
      </c>
      <c r="BQ148" s="34">
        <v>2.4074783514994838E-3</v>
      </c>
      <c r="BR148" s="32">
        <v>0.97680537118331356</v>
      </c>
      <c r="BS148" s="33">
        <v>0.97545522332276891</v>
      </c>
      <c r="BT148" s="34">
        <v>0.97246416776187039</v>
      </c>
      <c r="BU148" s="35">
        <v>177753307.36337209</v>
      </c>
      <c r="BV148" s="36">
        <v>170125601.9222798</v>
      </c>
      <c r="BW148" s="37">
        <v>168845660.46699268</v>
      </c>
      <c r="BX148" s="32">
        <v>0.46654360793841976</v>
      </c>
      <c r="BY148" s="33">
        <v>0.38240065090334441</v>
      </c>
      <c r="BZ148" s="34">
        <v>0.50461271125559282</v>
      </c>
      <c r="CA148" s="35">
        <v>167683065.83720931</v>
      </c>
      <c r="CB148" s="36">
        <v>167114934.94300517</v>
      </c>
      <c r="CC148" s="37">
        <v>168592598.91687042</v>
      </c>
      <c r="CD148" s="38">
        <v>163330037.10465115</v>
      </c>
      <c r="CE148" s="39">
        <v>162844006.52590674</v>
      </c>
      <c r="CF148" s="40">
        <v>165616809.85819072</v>
      </c>
      <c r="CG148" s="32">
        <v>1.8784268204323287</v>
      </c>
      <c r="CH148" s="33">
        <v>1.5846510360689212</v>
      </c>
      <c r="CI148" s="34">
        <v>1.7872678631346526</v>
      </c>
      <c r="CJ148" s="98">
        <v>3.2341294792639257</v>
      </c>
      <c r="CK148" s="99">
        <v>3.312607518900176</v>
      </c>
      <c r="CL148" s="100">
        <v>3.3677685388405694</v>
      </c>
      <c r="CM148" s="32">
        <v>0.99868302657475538</v>
      </c>
      <c r="CN148" s="33">
        <v>1.0170144344168794</v>
      </c>
      <c r="CO148" s="34">
        <v>1.0111905234880729</v>
      </c>
      <c r="CP148" s="32">
        <v>0.81382640593850608</v>
      </c>
      <c r="CQ148" s="33">
        <v>0.79259856470793799</v>
      </c>
      <c r="CR148" s="34">
        <v>0.80111389814631095</v>
      </c>
      <c r="CS148" s="32">
        <v>0.74286299193962302</v>
      </c>
      <c r="CT148" s="33">
        <v>0.71214555537860746</v>
      </c>
      <c r="CU148" s="34">
        <v>0.72184095464474696</v>
      </c>
      <c r="CV148" s="35">
        <v>2674513.4127906975</v>
      </c>
      <c r="CW148" s="36">
        <v>3144269.725388601</v>
      </c>
      <c r="CX148" s="37">
        <v>2513182.7555012223</v>
      </c>
      <c r="CY148" s="98">
        <v>1.1223786653537093</v>
      </c>
      <c r="CZ148" s="99">
        <v>1.1660407310206276</v>
      </c>
      <c r="DA148" s="100">
        <v>1.0789013385170467</v>
      </c>
      <c r="DB148" s="98">
        <v>2.2087359421438499</v>
      </c>
      <c r="DC148" s="99">
        <v>3.0292414817745015</v>
      </c>
      <c r="DD148" s="100">
        <v>2.2731327695539529</v>
      </c>
      <c r="DE148" s="32">
        <v>0.73181274285183517</v>
      </c>
      <c r="DF148" s="33">
        <v>0.73484920527480968</v>
      </c>
      <c r="DG148" s="34">
        <v>0.73727167723096632</v>
      </c>
      <c r="DH148" s="32">
        <v>2.008025385390198E-2</v>
      </c>
      <c r="DI148" s="33">
        <v>1.7916839671480739E-2</v>
      </c>
      <c r="DJ148" s="34">
        <v>1.6348362368256195E-2</v>
      </c>
    </row>
    <row r="149" spans="1:114" x14ac:dyDescent="0.4">
      <c r="A149" s="56" t="s">
        <v>51</v>
      </c>
      <c r="B149" s="199"/>
      <c r="C149" s="11" t="s">
        <v>87</v>
      </c>
      <c r="D149" s="72">
        <v>2.6991721962575842E-2</v>
      </c>
      <c r="E149" s="73">
        <v>2.4304829222319455E-2</v>
      </c>
      <c r="F149" s="74">
        <v>1.9817235854527201E-2</v>
      </c>
      <c r="G149" s="72">
        <v>4.051262905786681E-2</v>
      </c>
      <c r="H149" s="73">
        <v>3.5259280256065839E-2</v>
      </c>
      <c r="I149" s="74">
        <v>3.1356730224319382E-2</v>
      </c>
      <c r="J149" s="72">
        <v>8.596467416605337E-2</v>
      </c>
      <c r="K149" s="73">
        <v>0.10248018379319455</v>
      </c>
      <c r="L149" s="74">
        <v>0.10586247899329554</v>
      </c>
      <c r="M149" s="114">
        <v>0.61338173845971911</v>
      </c>
      <c r="N149" s="115">
        <v>1.1658306811125818</v>
      </c>
      <c r="O149" s="116">
        <v>1.3190301516143252</v>
      </c>
      <c r="P149" s="108">
        <v>2.4359332198958703</v>
      </c>
      <c r="Q149" s="109">
        <v>2.6198967900492516</v>
      </c>
      <c r="R149" s="110">
        <v>2.6980096710432262</v>
      </c>
      <c r="S149" s="72">
        <v>7.6937698783441005E-2</v>
      </c>
      <c r="T149" s="73">
        <v>6.494668844463955E-2</v>
      </c>
      <c r="U149" s="74">
        <v>6.2015924410306754E-2</v>
      </c>
      <c r="V149" s="75">
        <v>7088143</v>
      </c>
      <c r="W149" s="76">
        <v>5966772.5</v>
      </c>
      <c r="X149" s="77">
        <v>4676026</v>
      </c>
      <c r="Y149" s="72">
        <v>2.2546957307821396</v>
      </c>
      <c r="Z149" s="73">
        <v>2.0543026231113775</v>
      </c>
      <c r="AA149" s="74">
        <v>2.1729008571731088</v>
      </c>
      <c r="AB149" s="72">
        <v>0.92219441237475053</v>
      </c>
      <c r="AC149" s="73">
        <v>0.91860252933121345</v>
      </c>
      <c r="AD149" s="74">
        <v>0.91768173365910721</v>
      </c>
      <c r="AE149" s="75">
        <v>4963048.5</v>
      </c>
      <c r="AF149" s="76">
        <v>3809760</v>
      </c>
      <c r="AG149" s="77">
        <v>2883364</v>
      </c>
      <c r="AH149" s="75">
        <v>6958060</v>
      </c>
      <c r="AI149" s="76">
        <v>5778289</v>
      </c>
      <c r="AJ149" s="77">
        <v>4956222</v>
      </c>
      <c r="AK149" s="72">
        <v>0.72540887187382963</v>
      </c>
      <c r="AL149" s="73">
        <v>0.73537696722898871</v>
      </c>
      <c r="AM149" s="74">
        <v>0.73241908062385586</v>
      </c>
      <c r="AN149" s="72">
        <v>0.73907809629111909</v>
      </c>
      <c r="AO149" s="73">
        <v>0.75360410993136617</v>
      </c>
      <c r="AP149" s="74">
        <v>0.7545090351323559</v>
      </c>
      <c r="AQ149" s="72">
        <v>0.13922054182720245</v>
      </c>
      <c r="AR149" s="73">
        <v>0.13668329288846121</v>
      </c>
      <c r="AS149" s="74">
        <v>0.1358288509502189</v>
      </c>
      <c r="AT149" s="72">
        <v>6.5129451185835352E-2</v>
      </c>
      <c r="AU149" s="73">
        <v>6.3484652498003696E-2</v>
      </c>
      <c r="AV149" s="74">
        <v>6.605486998808871E-2</v>
      </c>
      <c r="AW149" s="72">
        <v>5.64314132164348E-2</v>
      </c>
      <c r="AX149" s="73">
        <v>5.6388303113794003E-2</v>
      </c>
      <c r="AY149" s="74">
        <v>5.7640250749980582E-2</v>
      </c>
      <c r="AZ149" s="72">
        <v>0.54193867631557557</v>
      </c>
      <c r="BA149" s="73">
        <v>0.52774233122405012</v>
      </c>
      <c r="BB149" s="74">
        <v>0.54645244528602466</v>
      </c>
      <c r="BC149" s="72">
        <v>0.76635172961436471</v>
      </c>
      <c r="BD149" s="73">
        <v>0.73454494803236325</v>
      </c>
      <c r="BE149" s="74">
        <v>0.73013271742496688</v>
      </c>
      <c r="BF149" s="75">
        <v>4745298.96311267</v>
      </c>
      <c r="BG149" s="76">
        <v>4862370.2915474316</v>
      </c>
      <c r="BH149" s="77">
        <v>4930001.7297297297</v>
      </c>
      <c r="BI149" s="72">
        <v>4.3100053395498807E-2</v>
      </c>
      <c r="BJ149" s="73">
        <v>6.0891846955506618E-2</v>
      </c>
      <c r="BK149" s="74">
        <v>7.0095350005902016E-2</v>
      </c>
      <c r="BL149" s="72">
        <v>8.5240219274597517E-2</v>
      </c>
      <c r="BM149" s="73">
        <v>0.11198388406993182</v>
      </c>
      <c r="BN149" s="74">
        <v>0.11987025243876029</v>
      </c>
      <c r="BO149" s="72">
        <v>5.1079347961280157E-4</v>
      </c>
      <c r="BP149" s="73">
        <v>6.0497991412417052E-4</v>
      </c>
      <c r="BQ149" s="74">
        <v>6.9734020085955215E-4</v>
      </c>
      <c r="BR149" s="72">
        <v>0.97958380148857072</v>
      </c>
      <c r="BS149" s="73">
        <v>0.98050302455048399</v>
      </c>
      <c r="BT149" s="74">
        <v>0.97565002684515367</v>
      </c>
      <c r="BU149" s="75">
        <v>50640572.5</v>
      </c>
      <c r="BV149" s="76">
        <v>47353147.5</v>
      </c>
      <c r="BW149" s="77">
        <v>49104755</v>
      </c>
      <c r="BX149" s="72">
        <v>8.596467416605337E-2</v>
      </c>
      <c r="BY149" s="73">
        <v>0.10248018379319455</v>
      </c>
      <c r="BZ149" s="74">
        <v>0.10586247899329554</v>
      </c>
      <c r="CA149" s="75">
        <v>76041417.5</v>
      </c>
      <c r="CB149" s="76">
        <v>76687165</v>
      </c>
      <c r="CC149" s="77">
        <v>77446032</v>
      </c>
      <c r="CD149" s="75">
        <v>72665336</v>
      </c>
      <c r="CE149" s="76">
        <v>74192383</v>
      </c>
      <c r="CF149" s="77">
        <v>74384217</v>
      </c>
      <c r="CG149" s="72">
        <v>1.6447842145980709</v>
      </c>
      <c r="CH149" s="73">
        <v>1.5249905054722825</v>
      </c>
      <c r="CI149" s="74">
        <v>1.675713854106774</v>
      </c>
      <c r="CJ149" s="108">
        <v>2.6001741429702419</v>
      </c>
      <c r="CK149" s="109">
        <v>2.759340827778888</v>
      </c>
      <c r="CL149" s="110">
        <v>2.8299685574066262</v>
      </c>
      <c r="CM149" s="72">
        <v>0.97776017721596675</v>
      </c>
      <c r="CN149" s="73">
        <v>0.98640068015654769</v>
      </c>
      <c r="CO149" s="74">
        <v>0.99551906441511095</v>
      </c>
      <c r="CP149" s="72">
        <v>0.87357702656383007</v>
      </c>
      <c r="CQ149" s="73">
        <v>0.84748622486192304</v>
      </c>
      <c r="CR149" s="74">
        <v>0.84812187985136844</v>
      </c>
      <c r="CS149" s="72">
        <v>0.80130563279175582</v>
      </c>
      <c r="CT149" s="73">
        <v>0.7548642013177177</v>
      </c>
      <c r="CU149" s="74">
        <v>0.7531298259266922</v>
      </c>
      <c r="CV149" s="75">
        <v>1896657.5</v>
      </c>
      <c r="CW149" s="76">
        <v>1822934</v>
      </c>
      <c r="CX149" s="77">
        <v>1710318</v>
      </c>
      <c r="CY149" s="108">
        <v>0.22145456193522012</v>
      </c>
      <c r="CZ149" s="109">
        <v>0.31001501069110282</v>
      </c>
      <c r="DA149" s="110">
        <v>0.11459693707714781</v>
      </c>
      <c r="DB149" s="108">
        <v>1.0262208074892065</v>
      </c>
      <c r="DC149" s="109">
        <v>1.3177068934990155</v>
      </c>
      <c r="DD149" s="110">
        <v>0.94388374821232124</v>
      </c>
      <c r="DE149" s="72">
        <v>0.76969987788072691</v>
      </c>
      <c r="DF149" s="73">
        <v>0.77134695530034014</v>
      </c>
      <c r="DG149" s="74">
        <v>0.76655537897905923</v>
      </c>
      <c r="DH149" s="72">
        <v>2.1099340203618616E-2</v>
      </c>
      <c r="DI149" s="73">
        <v>1.5789350589642738E-2</v>
      </c>
      <c r="DJ149" s="74">
        <v>1.5431403600369683E-2</v>
      </c>
    </row>
  </sheetData>
  <sheetProtection sheet="1" objects="1" scenarios="1"/>
  <autoFilter ref="A5:I149"/>
  <mergeCells count="160">
    <mergeCell ref="B141:B143"/>
    <mergeCell ref="B144:B146"/>
    <mergeCell ref="B147:B149"/>
    <mergeCell ref="B114:B116"/>
    <mergeCell ref="B117:B119"/>
    <mergeCell ref="B120:B122"/>
    <mergeCell ref="B123:B125"/>
    <mergeCell ref="B126:B128"/>
    <mergeCell ref="B129:B131"/>
    <mergeCell ref="B132:B134"/>
    <mergeCell ref="B135:B137"/>
    <mergeCell ref="B138:B140"/>
    <mergeCell ref="B87:B89"/>
    <mergeCell ref="B90:B92"/>
    <mergeCell ref="B93:B95"/>
    <mergeCell ref="B96:B98"/>
    <mergeCell ref="B99:B101"/>
    <mergeCell ref="B102:B104"/>
    <mergeCell ref="B105:B107"/>
    <mergeCell ref="B108:B110"/>
    <mergeCell ref="B111:B113"/>
    <mergeCell ref="B60:B62"/>
    <mergeCell ref="B63:B65"/>
    <mergeCell ref="B66:B68"/>
    <mergeCell ref="B69:B71"/>
    <mergeCell ref="B72:B74"/>
    <mergeCell ref="B75:B77"/>
    <mergeCell ref="B78:B80"/>
    <mergeCell ref="B81:B83"/>
    <mergeCell ref="B84:B86"/>
    <mergeCell ref="B33:B35"/>
    <mergeCell ref="B36:B38"/>
    <mergeCell ref="B39:B41"/>
    <mergeCell ref="B42:B44"/>
    <mergeCell ref="B45:B47"/>
    <mergeCell ref="B48:B50"/>
    <mergeCell ref="B51:B53"/>
    <mergeCell ref="B54:B56"/>
    <mergeCell ref="B57:B59"/>
    <mergeCell ref="B9:B11"/>
    <mergeCell ref="B6:B8"/>
    <mergeCell ref="B12:B14"/>
    <mergeCell ref="B15:B17"/>
    <mergeCell ref="B18:B20"/>
    <mergeCell ref="B21:B23"/>
    <mergeCell ref="B24:B26"/>
    <mergeCell ref="B27:B29"/>
    <mergeCell ref="B30:B32"/>
    <mergeCell ref="D3:F3"/>
    <mergeCell ref="G3:I3"/>
    <mergeCell ref="BL3:BN3"/>
    <mergeCell ref="BO3:BQ3"/>
    <mergeCell ref="BR3:BT3"/>
    <mergeCell ref="BU3:BW3"/>
    <mergeCell ref="BX3:BZ3"/>
    <mergeCell ref="CA3:CC3"/>
    <mergeCell ref="CD3:CF3"/>
    <mergeCell ref="V3:X3"/>
    <mergeCell ref="Y3:AA3"/>
    <mergeCell ref="AB3:AD3"/>
    <mergeCell ref="DH3:DJ3"/>
    <mergeCell ref="AE3:AG3"/>
    <mergeCell ref="AH3:AJ3"/>
    <mergeCell ref="AK3:AM3"/>
    <mergeCell ref="AN3:AP3"/>
    <mergeCell ref="AQ3:AS3"/>
    <mergeCell ref="AT3:AV3"/>
    <mergeCell ref="AZ3:BB3"/>
    <mergeCell ref="AW3:AY3"/>
    <mergeCell ref="BC3:BE3"/>
    <mergeCell ref="BF3:BH3"/>
    <mergeCell ref="BI3:BK3"/>
    <mergeCell ref="CG3:CI3"/>
    <mergeCell ref="CJ3:CL3"/>
    <mergeCell ref="DE3:DG3"/>
    <mergeCell ref="CM3:CO3"/>
    <mergeCell ref="CP3:CR3"/>
    <mergeCell ref="CS3:CU3"/>
    <mergeCell ref="CV3:CX3"/>
    <mergeCell ref="DB3:DD3"/>
    <mergeCell ref="CY3:DA3"/>
    <mergeCell ref="B4:C5"/>
    <mergeCell ref="BU4:BW4"/>
    <mergeCell ref="BX4:BZ4"/>
    <mergeCell ref="AZ4:BB4"/>
    <mergeCell ref="AW4:AY4"/>
    <mergeCell ref="BC4:BE4"/>
    <mergeCell ref="BF4:BH4"/>
    <mergeCell ref="BI4:BK4"/>
    <mergeCell ref="BL4:BN4"/>
    <mergeCell ref="BO4:BQ4"/>
    <mergeCell ref="BR4:BT4"/>
    <mergeCell ref="AH4:AJ4"/>
    <mergeCell ref="AK4:AM4"/>
    <mergeCell ref="AN4:AP4"/>
    <mergeCell ref="AQ4:AS4"/>
    <mergeCell ref="AT4:AV4"/>
    <mergeCell ref="S4:U4"/>
    <mergeCell ref="V4:X4"/>
    <mergeCell ref="Y4:AA4"/>
    <mergeCell ref="AB4:AD4"/>
    <mergeCell ref="AE4:AG4"/>
    <mergeCell ref="D4:F4"/>
    <mergeCell ref="G4:I4"/>
    <mergeCell ref="D2:F2"/>
    <mergeCell ref="G2:I2"/>
    <mergeCell ref="J2:L2"/>
    <mergeCell ref="M2:O2"/>
    <mergeCell ref="P2:R2"/>
    <mergeCell ref="CP4:CR4"/>
    <mergeCell ref="CS4:CU4"/>
    <mergeCell ref="DH4:DJ4"/>
    <mergeCell ref="DE4:DG4"/>
    <mergeCell ref="CY4:DA4"/>
    <mergeCell ref="DB4:DD4"/>
    <mergeCell ref="CV4:CX4"/>
    <mergeCell ref="CA4:CC4"/>
    <mergeCell ref="CD4:CF4"/>
    <mergeCell ref="CG4:CI4"/>
    <mergeCell ref="CJ4:CL4"/>
    <mergeCell ref="CM4:CO4"/>
    <mergeCell ref="J4:L4"/>
    <mergeCell ref="J3:L3"/>
    <mergeCell ref="M4:O4"/>
    <mergeCell ref="M3:O3"/>
    <mergeCell ref="P4:R4"/>
    <mergeCell ref="P3:R3"/>
    <mergeCell ref="S3:U3"/>
    <mergeCell ref="AH2:AJ2"/>
    <mergeCell ref="AK2:AM2"/>
    <mergeCell ref="AN2:AP2"/>
    <mergeCell ref="AQ2:AS2"/>
    <mergeCell ref="AT2:AV2"/>
    <mergeCell ref="S2:U2"/>
    <mergeCell ref="V2:X2"/>
    <mergeCell ref="Y2:AA2"/>
    <mergeCell ref="AB2:AD2"/>
    <mergeCell ref="AE2:AG2"/>
    <mergeCell ref="BL2:BN2"/>
    <mergeCell ref="BO2:BQ2"/>
    <mergeCell ref="BR2:BT2"/>
    <mergeCell ref="BU2:BW2"/>
    <mergeCell ref="BX2:BZ2"/>
    <mergeCell ref="AW2:AY2"/>
    <mergeCell ref="AZ2:BB2"/>
    <mergeCell ref="BC2:BE2"/>
    <mergeCell ref="BF2:BH2"/>
    <mergeCell ref="BI2:BK2"/>
    <mergeCell ref="DE2:DG2"/>
    <mergeCell ref="DH2:DJ2"/>
    <mergeCell ref="CP2:CR2"/>
    <mergeCell ref="CS2:CU2"/>
    <mergeCell ref="CV2:CX2"/>
    <mergeCell ref="CY2:DA2"/>
    <mergeCell ref="DB2:DD2"/>
    <mergeCell ref="CA2:CC2"/>
    <mergeCell ref="CD2:CF2"/>
    <mergeCell ref="CG2:CI2"/>
    <mergeCell ref="CJ2:CL2"/>
    <mergeCell ref="CM2:CO2"/>
  </mergeCells>
  <phoneticPr fontId="2"/>
  <pageMargins left="0.11811023622047245" right="0.11811023622047245" top="0.39370078740157483" bottom="0.15748031496062992"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一次分析用チェックリスト</vt:lpstr>
      <vt:lpstr>チェックマーク</vt:lpstr>
      <vt:lpstr>岩手県</vt:lpstr>
      <vt:lpstr>事業種別</vt:lpstr>
      <vt:lpstr>表紙</vt:lpstr>
      <vt:lpstr>①サービス活動収益規模別</vt:lpstr>
      <vt:lpstr>②従業員規模別</vt:lpstr>
      <vt:lpstr>③サービス区分別</vt:lpstr>
      <vt:lpstr>④都道府県別</vt:lpstr>
      <vt:lpstr>①サービス活動収益規模別!Print_Area</vt:lpstr>
      <vt:lpstr>②従業員規模別!Print_Area</vt:lpstr>
      <vt:lpstr>③サービス区分別!Print_Area</vt:lpstr>
      <vt:lpstr>④都道府県別!Print_Area</vt:lpstr>
      <vt:lpstr>一次分析用チェックリスト!Print_Area</vt:lpstr>
      <vt:lpstr>岩手県!Print_Area</vt:lpstr>
      <vt:lpstr>事業種別!Print_Area</vt:lpstr>
      <vt:lpstr>表紙!Print_Area</vt:lpstr>
      <vt:lpstr>①サービス活動収益規模別!Print_Titles</vt:lpstr>
      <vt:lpstr>②従業員規模別!Print_Titles</vt:lpstr>
      <vt:lpstr>③サービス区分別!Print_Titles</vt:lpstr>
      <vt:lpstr>④都道府県別!Print_Titles</vt:lpstr>
      <vt:lpstr>岩手県!Print_Titles</vt:lpstr>
      <vt:lpstr>事業種別!Print_Titles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2022-04-13T02:04:00Z</dcterms:created>
  <dcterms:modified xsi:type="dcterms:W3CDTF">2024-05-23T05:56:26Z</dcterms:modified>
</cp:coreProperties>
</file>