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gw.city.morioka.iwate.jp\fs\01総務部\016000危機管理課\02 危機防災\06 水防計画\04_要配慮者利用施設関係\06_ホームページ（運用様式）\■最新様式\02_避難確保計画の作成について\"/>
    </mc:Choice>
  </mc:AlternateContent>
  <xr:revisionPtr revIDLastSave="0" documentId="13_ncr:1_{6BCEF27B-6F01-4E46-8B35-C177962470E3}" xr6:coauthVersionLast="47" xr6:coauthVersionMax="47" xr10:uidLastSave="{00000000-0000-0000-0000-000000000000}"/>
  <bookViews>
    <workbookView xWindow="14385" yWindow="0" windowWidth="14205" windowHeight="15600" activeTab="1" xr2:uid="{00000000-000D-0000-FFFF-FFFF00000000}"/>
  </bookViews>
  <sheets>
    <sheet name="入力シート" sheetId="1" r:id="rId1"/>
    <sheet name="出力シート" sheetId="2" r:id="rId2"/>
  </sheets>
  <definedNames>
    <definedName name="OLE_LINK2" localSheetId="1">出力シート!$A$422</definedName>
    <definedName name="_xlnm.Print_Area" localSheetId="1">出力シート!$A$1:$J$645</definedName>
    <definedName name="_xlnm.Print_Area" localSheetId="0">入力シート!$A$1:$J$222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85" i="2" l="1"/>
  <c r="G285" i="2"/>
  <c r="E285" i="2"/>
  <c r="C287" i="2"/>
  <c r="C285" i="2"/>
  <c r="B263" i="2"/>
  <c r="D237" i="2"/>
  <c r="D233" i="2"/>
  <c r="D241" i="2"/>
  <c r="B198" i="2"/>
  <c r="B197" i="2"/>
  <c r="B189" i="2"/>
  <c r="E179" i="2"/>
  <c r="E178" i="2"/>
  <c r="A353" i="2" l="1"/>
  <c r="C293" i="2" l="1"/>
  <c r="B188" i="2"/>
  <c r="C294" i="2"/>
  <c r="B200" i="2"/>
  <c r="C295" i="2" s="1"/>
  <c r="B201" i="2"/>
  <c r="C296" i="2" s="1"/>
  <c r="B202" i="2"/>
  <c r="C297" i="2" s="1"/>
  <c r="B203" i="2"/>
  <c r="C298" i="2" s="1"/>
  <c r="B204" i="2"/>
  <c r="C299" i="2" s="1"/>
  <c r="B205" i="2"/>
  <c r="A205" i="2" l="1"/>
  <c r="C300" i="2"/>
  <c r="A203" i="2"/>
  <c r="A202" i="2"/>
  <c r="A201" i="2"/>
  <c r="A204" i="2"/>
  <c r="B216" i="2"/>
  <c r="B215" i="2"/>
  <c r="B214" i="2"/>
  <c r="B213" i="2"/>
  <c r="B212" i="2"/>
  <c r="B211" i="2"/>
  <c r="B194" i="2"/>
  <c r="B193" i="2"/>
  <c r="B192" i="2"/>
  <c r="B191" i="2"/>
  <c r="B190" i="2"/>
  <c r="A356" i="2"/>
  <c r="A349" i="2" l="1"/>
  <c r="B209" i="2"/>
  <c r="A216" i="2"/>
  <c r="A215" i="2"/>
  <c r="A214" i="2"/>
  <c r="A213" i="2"/>
  <c r="A194" i="2"/>
  <c r="A192" i="2"/>
  <c r="A191" i="2"/>
  <c r="D111" i="2" l="1"/>
  <c r="E28" i="1" l="1"/>
  <c r="H112" i="2" s="1"/>
  <c r="I28" i="1"/>
  <c r="F112" i="2" s="1"/>
  <c r="C10" i="1"/>
  <c r="A37" i="2" l="1"/>
  <c r="L340" i="2"/>
  <c r="B340" i="2" s="1"/>
  <c r="L333" i="2"/>
  <c r="D333" i="2" s="1"/>
  <c r="L335" i="2"/>
  <c r="D335" i="2" s="1"/>
  <c r="L331" i="2"/>
  <c r="D331" i="2" s="1"/>
  <c r="C125" i="1"/>
  <c r="L327" i="2" s="1"/>
  <c r="L324" i="2"/>
  <c r="D324" i="2" s="1"/>
  <c r="D327" i="2" l="1"/>
  <c r="D113" i="2" l="1"/>
  <c r="B113" i="2"/>
  <c r="B111" i="2"/>
  <c r="A31" i="2"/>
  <c r="A193" i="2" l="1"/>
</calcChain>
</file>

<file path=xl/sharedStrings.xml><?xml version="1.0" encoding="utf-8"?>
<sst xmlns="http://schemas.openxmlformats.org/spreadsheetml/2006/main" count="649" uniqueCount="415">
  <si>
    <t>入力項目</t>
  </si>
  <si>
    <t>入力セル</t>
  </si>
  <si>
    <t>入力例</t>
  </si>
  <si>
    <t>体制確立の判断時期</t>
  </si>
  <si>
    <t>活動内容</t>
  </si>
  <si>
    <t>対応要員</t>
  </si>
  <si>
    <t>以下のいずれかに該当する場合</t>
  </si>
  <si>
    <t>情報収集伝達要員</t>
  </si>
  <si>
    <t>使用する資器材の準備</t>
  </si>
  <si>
    <t>避難誘導要員</t>
  </si>
  <si>
    <t>周辺住民への事前協力依頼</t>
  </si>
  <si>
    <t>要配慮者の避難誘導</t>
  </si>
  <si>
    <t>施設内全体の避難誘導</t>
  </si>
  <si>
    <t>収集する情報</t>
  </si>
  <si>
    <t>収集方法</t>
  </si>
  <si>
    <t>(2)避難経路</t>
  </si>
  <si>
    <t>避難確保資器材等一覧</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</si>
  <si>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</si>
  <si>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</si>
  <si>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</si>
  <si>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</si>
  <si>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</si>
  <si>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（情報入手手段）</t>
    <rPh sb="1" eb="3">
      <t>ジョウホウ</t>
    </rPh>
    <rPh sb="3" eb="5">
      <t>ニュウシュ</t>
    </rPh>
    <rPh sb="5" eb="7">
      <t>シュダン</t>
    </rPh>
    <phoneticPr fontId="9"/>
  </si>
  <si>
    <t>インターネット</t>
    <phoneticPr fontId="9"/>
  </si>
  <si>
    <t>ラジオ</t>
    <phoneticPr fontId="9"/>
  </si>
  <si>
    <t>洪水予報</t>
    <phoneticPr fontId="9"/>
  </si>
  <si>
    <t>テレビ</t>
    <phoneticPr fontId="9"/>
  </si>
  <si>
    <t>（避難に関する情報）</t>
    <rPh sb="1" eb="3">
      <t>ヒナン</t>
    </rPh>
    <rPh sb="4" eb="5">
      <t>カン</t>
    </rPh>
    <rPh sb="7" eb="9">
      <t>ジョウホウ</t>
    </rPh>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</si>
  <si>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</si>
  <si>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</si>
  <si>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</si>
  <si>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</si>
  <si>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</si>
  <si>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</si>
  <si>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浸水想定区域を持つ河川名</t>
    <phoneticPr fontId="9"/>
  </si>
  <si>
    <t>参照する水位観測所</t>
    <phoneticPr fontId="9"/>
  </si>
  <si>
    <t>気象情報</t>
    <phoneticPr fontId="9"/>
  </si>
  <si>
    <t>○：有り、－：無し</t>
    <rPh sb="2" eb="3">
      <t>アリ</t>
    </rPh>
    <rPh sb="7" eb="8">
      <t>ナシ</t>
    </rPh>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</si>
  <si>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</si>
  <si>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</si>
  <si>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</si>
  <si>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</si>
  <si>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</si>
  <si>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</si>
  <si>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</si>
  <si>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</si>
  <si>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</si>
  <si>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</si>
  <si>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</si>
  <si>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</si>
  <si>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</si>
  <si>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</si>
  <si>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</si>
  <si>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</si>
  <si>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</si>
  <si>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</si>
  <si>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</si>
  <si>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</si>
  <si>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</si>
  <si>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</si>
  <si>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</si>
  <si>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</si>
  <si>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</si>
  <si>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</si>
  <si>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</si>
  <si>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</si>
  <si>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車両</t>
  </si>
  <si>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</si>
  <si>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</si>
  <si>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</si>
  <si>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</si>
  <si>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</si>
  <si>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</si>
  <si>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</si>
  <si>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</si>
  <si>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</si>
  <si>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</si>
  <si>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</si>
  <si>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</si>
  <si>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</si>
  <si>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</si>
  <si>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</si>
  <si>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</si>
  <si>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</si>
  <si>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</si>
  <si>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</si>
  <si>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</si>
  <si>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</si>
  <si>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全従業員</t>
  </si>
  <si>
    <t>情報収集・伝達及び避難誘導</t>
  </si>
  <si>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</si>
  <si>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</si>
  <si>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03-1234-5678</t>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</si>
  <si>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</si>
  <si>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</si>
  <si>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</si>
  <si>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</si>
  <si>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</si>
  <si>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</si>
  <si>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</si>
  <si>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</si>
  <si>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</si>
  <si>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</si>
  <si>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</si>
  <si>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</si>
  <si>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</si>
  <si>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</si>
  <si>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</si>
  <si>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</si>
  <si>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</si>
  <si>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</si>
  <si>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</si>
  <si>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</si>
  <si>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</si>
  <si>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</si>
  <si>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</si>
  <si>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</si>
  <si>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</si>
  <si>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</si>
  <si>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</si>
  <si>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</si>
  <si>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</si>
  <si>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</si>
  <si>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</si>
  <si>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</si>
  <si>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</si>
  <si>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</si>
  <si>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</si>
  <si>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</si>
  <si>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</si>
  <si>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</si>
  <si>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</si>
  <si>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</si>
  <si>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</si>
  <si>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</si>
  <si>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</si>
  <si>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</si>
  <si>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</si>
  <si>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</si>
  <si>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</si>
  <si>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</si>
  <si>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</si>
  <si>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</si>
  <si>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</si>
  <si>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</si>
  <si>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</si>
  <si>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</si>
  <si>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</si>
  <si>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</si>
  <si>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</si>
  <si>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</si>
  <si>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</si>
  <si>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</si>
  <si>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</si>
  <si>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</si>
  <si>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</si>
  <si>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</si>
  <si>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</si>
  <si>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</si>
  <si>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</si>
  <si>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</si>
  <si>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</si>
  <si>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</si>
  <si>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</si>
  <si>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</si>
  <si>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</si>
  <si>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</si>
  <si>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</si>
  <si>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</si>
  <si>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</si>
  <si>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</si>
  <si>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</si>
  <si>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洪水予報等の市町村からの入手方法</t>
  </si>
  <si>
    <t>市町村の情報サイト</t>
  </si>
  <si>
    <t>市町村からの緊急速報メールの受信の有無</t>
  </si>
  <si>
    <t>市町村への連絡先部局名</t>
  </si>
  <si>
    <t>市町村の連絡先部局に係る電話番号</t>
  </si>
  <si>
    <t>器</t>
    <rPh sb="0" eb="1">
      <t>キ</t>
    </rPh>
    <phoneticPr fontId="9"/>
  </si>
  <si>
    <t>無／有　5器</t>
    <rPh sb="0" eb="1">
      <t>ナシ</t>
    </rPh>
    <rPh sb="2" eb="3">
      <t>アリ</t>
    </rPh>
    <rPh sb="5" eb="6">
      <t>キ</t>
    </rPh>
    <phoneticPr fontId="9"/>
  </si>
  <si>
    <t>施設所在地</t>
    <rPh sb="0" eb="2">
      <t>シセツ</t>
    </rPh>
    <rPh sb="2" eb="5">
      <t>ショザイチ</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</si>
  <si>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</si>
  <si>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</si>
  <si>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</si>
  <si>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</si>
  <si>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</si>
  <si>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</si>
  <si>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①毎年４月に新たに自衛水防組織の構成員となった従業員を対象として研修を実施する。</t>
    <rPh sb="1" eb="3">
      <t>マイトシ</t>
    </rPh>
    <rPh sb="4" eb="5">
      <t>ガツ</t>
    </rPh>
    <rPh sb="6" eb="7">
      <t>アラ</t>
    </rPh>
    <rPh sb="9" eb="11">
      <t>ジエイ</t>
    </rPh>
    <rPh sb="11" eb="13">
      <t>スイボウ</t>
    </rPh>
    <rPh sb="13" eb="15">
      <t>ソシキ</t>
    </rPh>
    <rPh sb="16" eb="19">
      <t>コウセイイン</t>
    </rPh>
    <rPh sb="23" eb="26">
      <t>ジュウギョウイン</t>
    </rPh>
    <rPh sb="27" eb="29">
      <t>タイショウ</t>
    </rPh>
    <rPh sb="32" eb="34">
      <t>ケンシュウ</t>
    </rPh>
    <rPh sb="35" eb="37">
      <t>ジッシ</t>
    </rPh>
    <phoneticPr fontId="9"/>
  </si>
  <si>
    <t>(3)自衛水防組織の報告</t>
    <rPh sb="3" eb="5">
      <t>ジエイ</t>
    </rPh>
    <rPh sb="5" eb="7">
      <t>スイボウ</t>
    </rPh>
    <rPh sb="7" eb="9">
      <t>ソシキ</t>
    </rPh>
    <rPh sb="10" eb="12">
      <t>ホウコク</t>
    </rPh>
    <phoneticPr fontId="9"/>
  </si>
  <si>
    <t>施設利用者</t>
  </si>
  <si>
    <t>緊急連絡先</t>
  </si>
  <si>
    <t>その他</t>
  </si>
  <si>
    <t>（緊急搬送先等）</t>
  </si>
  <si>
    <t>氏名</t>
  </si>
  <si>
    <t>年齢</t>
  </si>
  <si>
    <t>続柄</t>
  </si>
  <si>
    <t>電話番号</t>
  </si>
  <si>
    <t>連絡先</t>
  </si>
  <si>
    <t>担当部署</t>
  </si>
  <si>
    <t>連絡可能時間</t>
  </si>
  <si>
    <t>備考</t>
  </si>
  <si>
    <t>市町村（防災担当）</t>
  </si>
  <si>
    <t>市町村（福祉担当）</t>
  </si>
  <si>
    <t>消防署</t>
  </si>
  <si>
    <t>警察署</t>
  </si>
  <si>
    <t>避難誘導等の支援者</t>
  </si>
  <si>
    <t>医療機関</t>
  </si>
  <si>
    <t>対応内容</t>
  </si>
  <si>
    <t>避難先</t>
  </si>
  <si>
    <t>移動手段</t>
  </si>
  <si>
    <t>担当者</t>
  </si>
  <si>
    <t>）</t>
  </si>
  <si>
    <t>役　割</t>
  </si>
  <si>
    <t>班長（</t>
  </si>
  <si>
    <t>□自衛水防活動の指揮統制、状況の把握、情報内容の記録</t>
  </si>
  <si>
    <t>□館内放送等による避難の呼び掛け</t>
  </si>
  <si>
    <t>□洪水予報等の情報の収集</t>
  </si>
  <si>
    <t>□関係者及び関係機関との連絡</t>
  </si>
  <si>
    <t>班員（</t>
  </si>
  <si>
    <t>）名</t>
  </si>
  <si>
    <t>・</t>
  </si>
  <si>
    <t>□避難誘導の実施</t>
  </si>
  <si>
    <t>□未避難者、要救助者の確認</t>
  </si>
  <si>
    <t>情報収集
伝達要員</t>
    <phoneticPr fontId="9"/>
  </si>
  <si>
    <t>避難誘導要員</t>
    <phoneticPr fontId="9"/>
  </si>
  <si>
    <t>管理権限者（</t>
    <phoneticPr fontId="9"/>
  </si>
  <si>
    <t>）（代行者</t>
    <rPh sb="2" eb="5">
      <t>ダイコウシャ</t>
    </rPh>
    <phoneticPr fontId="9"/>
  </si>
  <si>
    <t>）</t>
    <phoneticPr fontId="9"/>
  </si>
  <si>
    <t>（自衛水防組織の編成）</t>
    <phoneticPr fontId="9"/>
  </si>
  <si>
    <t>第１条　管理権限者は、洪水時等において避難確保計画に基づく円滑かつ迅速な避難を確保するため、　自衛水防組織を編成するものとする。</t>
    <phoneticPr fontId="9"/>
  </si>
  <si>
    <t>２　自衛水防組織には、統括管理者を置く。</t>
    <phoneticPr fontId="9"/>
  </si>
  <si>
    <t>(１)　統括管理者は、管理権限者の命を受け、自衛水防組織の機能が有効に発揮できるよう組織を統括する。</t>
    <phoneticPr fontId="9"/>
  </si>
  <si>
    <t>(２)　統括管理者は、洪水時等における避難行動について、その指揮、命令、監督等一切の権限を有する。</t>
    <phoneticPr fontId="9"/>
  </si>
  <si>
    <t>３　管理権限者は、統括管理者の代行者を定め、当該代行者に対し、統括管理者の任務を代行するために必要な指揮、命令、監督等の権限を付与する。</t>
    <phoneticPr fontId="9"/>
  </si>
  <si>
    <t>４　自衛水防組織に、班を置く。</t>
    <phoneticPr fontId="9"/>
  </si>
  <si>
    <t>(１)　班は、総括・情報班及び避難誘導班とし、各班に班長を置く。</t>
    <phoneticPr fontId="9"/>
  </si>
  <si>
    <t>(２)　各班の任務は、別表１に掲げる任務とする。</t>
    <phoneticPr fontId="9"/>
  </si>
  <si>
    <t>(３)　防災センター（最低限、通信設備を有するものとする）を自衛水防組織の活動拠点とし、防災センター勤務員及び各班の班長を自衛水防組織の中核として配置する。</t>
    <phoneticPr fontId="9"/>
  </si>
  <si>
    <t>（自衛水防組織の運用）</t>
    <phoneticPr fontId="9"/>
  </si>
  <si>
    <t>第２条　管理権限者は、従業員の勤務体制（シフト）も考慮した組織編成に努め、必要な人員の確保及び従業員等に割り当てた任務の周知徹底を図るものとする。</t>
    <phoneticPr fontId="9"/>
  </si>
  <si>
    <t>２　特に、休日・夜間も施設内に利用者が滞在する施設にあって、休日・夜間に在館する従業員等のみによっては十分な体制を確保することが難しい場合は、管理権限者は、近隣在住の従業員等の非常参集も考慮して組織編成に努めるものとする。</t>
    <phoneticPr fontId="9"/>
  </si>
  <si>
    <t>３　管理権限者は、災害等の応急活動のため緊急連絡網や従業員等の非常参集計画を定めるものとする。</t>
    <phoneticPr fontId="9"/>
  </si>
  <si>
    <t>（自衛水防組織の装備）</t>
    <phoneticPr fontId="9"/>
  </si>
  <si>
    <t>第３条　管理権限者は、自衛水防組織に必要な装備品を整備するとともに、適正な維持管理に努めなければならない。</t>
    <phoneticPr fontId="9"/>
  </si>
  <si>
    <t>(１)　自衛水防組織の装備品は、別表２「自衛水防組織装備品リスト」のとおりとする。</t>
    <phoneticPr fontId="9"/>
  </si>
  <si>
    <t>(２)　自衛水防組織の装備品については、統括管理者が防災センターに保管し、必要な点検を行うとともに点検結果を記録保管し、常時使用できる状態で維持管理する。</t>
    <phoneticPr fontId="9"/>
  </si>
  <si>
    <t>（自衛水防組織の活動）</t>
    <phoneticPr fontId="9"/>
  </si>
  <si>
    <t>第４条　自衛水防組織の各班は、避難確保計画に基づき情報収集及び避難誘導等の活動を行うものとする。</t>
    <phoneticPr fontId="9"/>
  </si>
  <si>
    <t>別表１　「自衛水防組織の編成と任務」</t>
    <rPh sb="0" eb="2">
      <t>ベッピョウ</t>
    </rPh>
    <rPh sb="5" eb="7">
      <t>ジエイ</t>
    </rPh>
    <rPh sb="7" eb="9">
      <t>スイボウ</t>
    </rPh>
    <rPh sb="9" eb="11">
      <t>ソシキ</t>
    </rPh>
    <rPh sb="12" eb="14">
      <t>ヘンセイ</t>
    </rPh>
    <rPh sb="15" eb="17">
      <t>ニンム</t>
    </rPh>
    <phoneticPr fontId="9"/>
  </si>
  <si>
    <t>別表２　「自衛水防組織装備品リスト」</t>
    <rPh sb="0" eb="2">
      <t>ベッピョウ</t>
    </rPh>
    <rPh sb="5" eb="7">
      <t>ジエイ</t>
    </rPh>
    <rPh sb="7" eb="9">
      <t>スイボウ</t>
    </rPh>
    <rPh sb="9" eb="11">
      <t>ソシキ</t>
    </rPh>
    <rPh sb="11" eb="14">
      <t>ソウビヒン</t>
    </rPh>
    <phoneticPr fontId="9"/>
  </si>
  <si>
    <t>任務</t>
  </si>
  <si>
    <t>装備品</t>
  </si>
  <si>
    <t>総括・情報班</t>
  </si>
  <si>
    <t>避難誘導班</t>
  </si>
  <si>
    <t>名簿（従業員、利用者等）
情報収集及び伝達機器（ラジオ、タブレット、トランシーバー、携帯電話等）
照明器具（懐中電灯、投光機等）</t>
    <phoneticPr fontId="9"/>
  </si>
  <si>
    <t>名簿（従業員、利用者等）
誘導の標識（案内旗等）
情報収集及び伝達機器（タブレット、トランシーバー、携帯電話等）
懐中電灯
携帯用拡声器
誘導用ライフジャケット
蛍光塗料</t>
    <phoneticPr fontId="9"/>
  </si>
  <si>
    <t>※</t>
    <phoneticPr fontId="9"/>
  </si>
  <si>
    <t>停電時は、ラジオ、タブレット、携帯電話を活用して情報を収集するものとし、これに備えて、乾電池、バッテリー等を備蓄する。</t>
    <phoneticPr fontId="9"/>
  </si>
  <si>
    <t>提供される情報に加えて、雨の降り方、施設周辺の水路や道路の状況、斜面に危険な前兆が無いか等、施設内から確認を行う。</t>
    <phoneticPr fontId="9"/>
  </si>
  <si>
    <t xml:space="preserve"> 従業員、施設利用者等への防災教育及び訓練は、以下の通り実施する。年間の教育及び訓練計画は毎年４月に作成する。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</si>
  <si>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盛岡市○○</t>
    <rPh sb="0" eb="2">
      <t>モリオカ</t>
    </rPh>
    <rPh sb="2" eb="3">
      <t>シ</t>
    </rPh>
    <phoneticPr fontId="9"/>
  </si>
  <si>
    <t>盛岡市</t>
    <rPh sb="0" eb="2">
      <t>モリオカ</t>
    </rPh>
    <rPh sb="2" eb="3">
      <t>シ</t>
    </rPh>
    <phoneticPr fontId="9"/>
  </si>
  <si>
    <t>○○地区活動センター</t>
    <rPh sb="2" eb="4">
      <t>チク</t>
    </rPh>
    <rPh sb="4" eb="6">
      <t>カツドウ</t>
    </rPh>
    <phoneticPr fontId="9"/>
  </si>
  <si>
    <t>参照する水位観測所</t>
    <phoneticPr fontId="9"/>
  </si>
  <si>
    <t>　氾濫注意水位</t>
    <rPh sb="1" eb="3">
      <t>ハンラン</t>
    </rPh>
    <rPh sb="3" eb="5">
      <t>チュウイ</t>
    </rPh>
    <rPh sb="5" eb="7">
      <t>スイイ</t>
    </rPh>
    <phoneticPr fontId="9"/>
  </si>
  <si>
    <t>　避難判断水位</t>
    <rPh sb="1" eb="3">
      <t>ヒナン</t>
    </rPh>
    <rPh sb="3" eb="5">
      <t>ハンダン</t>
    </rPh>
    <rPh sb="5" eb="7">
      <t>スイイ</t>
    </rPh>
    <phoneticPr fontId="9"/>
  </si>
  <si>
    <t>　氾濫危険水位</t>
    <rPh sb="1" eb="3">
      <t>ハンラン</t>
    </rPh>
    <rPh sb="3" eb="5">
      <t>キケン</t>
    </rPh>
    <rPh sb="5" eb="7">
      <t>スイイ</t>
    </rPh>
    <phoneticPr fontId="9"/>
  </si>
  <si>
    <t>メール</t>
  </si>
  <si>
    <t>メール</t>
    <phoneticPr fontId="9"/>
  </si>
  <si>
    <t>①施設職員には「施設内緊急連絡網」に基づき、口頭、電話、メール等で情報伝達を行う。また、施設利用者には館内放送や掲示板を用いて、体制の確立状況、気象情報、洪水予報等の情報伝達を行う。</t>
    <rPh sb="1" eb="5">
      <t>シセツショクイン</t>
    </rPh>
    <rPh sb="22" eb="24">
      <t>コウトウ</t>
    </rPh>
    <rPh sb="25" eb="27">
      <t>デンワ</t>
    </rPh>
    <rPh sb="31" eb="32">
      <t>トウ</t>
    </rPh>
    <rPh sb="33" eb="37">
      <t>ジョウホウデンタツ</t>
    </rPh>
    <rPh sb="38" eb="39">
      <t>オコナ</t>
    </rPh>
    <rPh sb="44" eb="49">
      <t>シセツリヨウシャ</t>
    </rPh>
    <rPh sb="51" eb="55">
      <t>カンナイホウソウ</t>
    </rPh>
    <rPh sb="56" eb="59">
      <t>ケイジバン</t>
    </rPh>
    <rPh sb="60" eb="61">
      <t>モチ</t>
    </rPh>
    <rPh sb="64" eb="66">
      <t>タイセイ</t>
    </rPh>
    <rPh sb="67" eb="69">
      <t>カクリツ</t>
    </rPh>
    <rPh sb="69" eb="71">
      <t>ジョウキョウ</t>
    </rPh>
    <rPh sb="85" eb="87">
      <t>デンタツ</t>
    </rPh>
    <rPh sb="88" eb="89">
      <t>オコナ</t>
    </rPh>
    <phoneticPr fontId="9"/>
  </si>
  <si>
    <t>盛岡市危機管理防災課　019-603-8031（防災担当課）</t>
    <rPh sb="3" eb="10">
      <t>キキカンリボウサイカ</t>
    </rPh>
    <rPh sb="24" eb="26">
      <t>ボウサイ</t>
    </rPh>
    <rPh sb="26" eb="29">
      <t>タントウカ</t>
    </rPh>
    <phoneticPr fontId="9"/>
  </si>
  <si>
    <t>②徒歩や公共交通機関等を用いての広域避難が困難な者がいる場合には、避難困難者の状況や人数について市に報告する。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49">
      <t>シ</t>
    </rPh>
    <rPh sb="50" eb="52">
      <t>ホウコク</t>
    </rPh>
    <phoneticPr fontId="9"/>
  </si>
  <si>
    <t>③市への連絡先は以下とする。</t>
    <rPh sb="1" eb="2">
      <t>シ</t>
    </rPh>
    <rPh sb="4" eb="6">
      <t>レンラク</t>
    </rPh>
    <rPh sb="6" eb="7">
      <t>サキ</t>
    </rPh>
    <rPh sb="8" eb="10">
      <t>イカ</t>
    </rPh>
    <phoneticPr fontId="9"/>
  </si>
  <si>
    <t>訓練の内容③</t>
    <rPh sb="0" eb="2">
      <t>クンレン</t>
    </rPh>
    <rPh sb="3" eb="5">
      <t>ナイヨウ</t>
    </rPh>
    <phoneticPr fontId="9"/>
  </si>
  <si>
    <t>訓練実施月③</t>
    <rPh sb="0" eb="2">
      <t>クンレン</t>
    </rPh>
    <rPh sb="2" eb="4">
      <t>ジッシ</t>
    </rPh>
    <rPh sb="4" eb="5">
      <t>ツキ</t>
    </rPh>
    <phoneticPr fontId="9"/>
  </si>
  <si>
    <t>(1)別添「　　　　　　自衛水防組織活動要領」に基づき自衛水防組織を設置する。</t>
    <rPh sb="3" eb="5">
      <t>ベッテン</t>
    </rPh>
    <rPh sb="12" eb="14">
      <t>ジエイ</t>
    </rPh>
    <rPh sb="14" eb="16">
      <t>スイボウ</t>
    </rPh>
    <rPh sb="16" eb="18">
      <t>ソシキ</t>
    </rPh>
    <rPh sb="18" eb="20">
      <t>カツドウ</t>
    </rPh>
    <rPh sb="20" eb="22">
      <t>ヨウリョウ</t>
    </rPh>
    <rPh sb="24" eb="25">
      <t>モト</t>
    </rPh>
    <rPh sb="27" eb="29">
      <t>ジエイ</t>
    </rPh>
    <rPh sb="29" eb="31">
      <t>スイボウ</t>
    </rPh>
    <rPh sb="31" eb="33">
      <t>ソシキ</t>
    </rPh>
    <rPh sb="34" eb="36">
      <t>セッチ</t>
    </rPh>
    <phoneticPr fontId="9"/>
  </si>
  <si>
    <t>危機管理防災課</t>
    <rPh sb="0" eb="7">
      <t>キキカンリボウサイカ</t>
    </rPh>
    <phoneticPr fontId="9"/>
  </si>
  <si>
    <t>別添　「　　　　　　　自衛水防組織活動要領」</t>
    <rPh sb="0" eb="2">
      <t>ベッテン</t>
    </rPh>
    <rPh sb="11" eb="13">
      <t>ジエイ</t>
    </rPh>
    <rPh sb="13" eb="15">
      <t>スイボウ</t>
    </rPh>
    <rPh sb="15" eb="17">
      <t>ソシキ</t>
    </rPh>
    <rPh sb="17" eb="19">
      <t>カツドウ</t>
    </rPh>
    <rPh sb="19" eb="21">
      <t>ヨウリョウ</t>
    </rPh>
    <phoneticPr fontId="9"/>
  </si>
  <si>
    <t>保護者への引き渡し訓練</t>
    <rPh sb="0" eb="3">
      <t>ホゴシャ</t>
    </rPh>
    <rPh sb="5" eb="6">
      <t>ヒ</t>
    </rPh>
    <rPh sb="7" eb="8">
      <t>ワタ</t>
    </rPh>
    <rPh sb="9" eb="11">
      <t>クンレン</t>
    </rPh>
    <phoneticPr fontId="9"/>
  </si>
  <si>
    <t>５月</t>
    <rPh sb="1" eb="2">
      <t>ガツ</t>
    </rPh>
    <phoneticPr fontId="9"/>
  </si>
  <si>
    <t>盛岡市</t>
    <rPh sb="0" eb="3">
      <t>モリオカシ</t>
    </rPh>
    <phoneticPr fontId="9"/>
  </si>
  <si>
    <t>盛岡市○○町</t>
    <rPh sb="0" eb="3">
      <t>モリオカシ</t>
    </rPh>
    <rPh sb="5" eb="6">
      <t>チョウ</t>
    </rPh>
    <phoneticPr fontId="9"/>
  </si>
  <si>
    <t>所在地区名（避難情報の発令先地区名）</t>
    <rPh sb="8" eb="10">
      <t>ジョウホウ</t>
    </rPh>
    <phoneticPr fontId="9"/>
  </si>
  <si>
    <t>市による避難情報（高齢者等避難、避難指示）の発令の対象となる、施設の所在地の地区名を記載
※避難情報は地区名単位で発令します。
　例：仙北一丁目、本宮六丁目</t>
    <rPh sb="0" eb="1">
      <t>シ</t>
    </rPh>
    <rPh sb="4" eb="8">
      <t>ヒナンジョウホウ</t>
    </rPh>
    <rPh sb="9" eb="12">
      <t>コウレイシャ</t>
    </rPh>
    <rPh sb="12" eb="13">
      <t>トウ</t>
    </rPh>
    <rPh sb="13" eb="15">
      <t>ヒナン</t>
    </rPh>
    <rPh sb="16" eb="18">
      <t>ヒナン</t>
    </rPh>
    <rPh sb="18" eb="20">
      <t>シジ</t>
    </rPh>
    <rPh sb="22" eb="24">
      <t>ハツレイ</t>
    </rPh>
    <rPh sb="25" eb="27">
      <t>タイショウ</t>
    </rPh>
    <rPh sb="31" eb="33">
      <t>シセツ</t>
    </rPh>
    <rPh sb="34" eb="37">
      <t>ショザイチ</t>
    </rPh>
    <rPh sb="38" eb="41">
      <t>チクメイ</t>
    </rPh>
    <rPh sb="42" eb="44">
      <t>キサイ</t>
    </rPh>
    <rPh sb="46" eb="50">
      <t>ヒナンジョウホウ</t>
    </rPh>
    <rPh sb="51" eb="54">
      <t>チクメイ</t>
    </rPh>
    <rPh sb="54" eb="56">
      <t>タンイ</t>
    </rPh>
    <rPh sb="57" eb="59">
      <t>ハツレイ</t>
    </rPh>
    <rPh sb="65" eb="66">
      <t>レイ</t>
    </rPh>
    <rPh sb="67" eb="69">
      <t>センボク</t>
    </rPh>
    <rPh sb="69" eb="72">
      <t>イッチョウメ</t>
    </rPh>
    <rPh sb="73" eb="75">
      <t>モトミヤ</t>
    </rPh>
    <rPh sb="75" eb="78">
      <t>ロクチョウメ</t>
    </rPh>
    <phoneticPr fontId="9"/>
  </si>
  <si>
    <t>北上川</t>
  </si>
  <si>
    <t>http://kasen.pref.iwate.jp/iwate/servlet/Gamen30Servlet</t>
    <phoneticPr fontId="9"/>
  </si>
  <si>
    <t>↑「岩手県河川情報システム」へのリンク
各河川の水位観測所地点の氾濫注意水位、避難判断水位、氾濫危険水位はこちらから確認できます。</t>
    <rPh sb="2" eb="5">
      <t>イワテケン</t>
    </rPh>
    <rPh sb="5" eb="9">
      <t>カセンジョウホウ</t>
    </rPh>
    <rPh sb="20" eb="21">
      <t>カク</t>
    </rPh>
    <rPh sb="21" eb="23">
      <t>カセン</t>
    </rPh>
    <rPh sb="24" eb="29">
      <t>スイイカンソクジョ</t>
    </rPh>
    <rPh sb="29" eb="31">
      <t>チテン</t>
    </rPh>
    <rPh sb="32" eb="34">
      <t>ハンラン</t>
    </rPh>
    <rPh sb="34" eb="36">
      <t>チュウイ</t>
    </rPh>
    <rPh sb="36" eb="38">
      <t>スイイ</t>
    </rPh>
    <rPh sb="39" eb="41">
      <t>ヒナン</t>
    </rPh>
    <rPh sb="41" eb="43">
      <t>ハンダン</t>
    </rPh>
    <rPh sb="43" eb="45">
      <t>スイイ</t>
    </rPh>
    <rPh sb="46" eb="48">
      <t>ハンラン</t>
    </rPh>
    <rPh sb="48" eb="50">
      <t>キケン</t>
    </rPh>
    <rPh sb="50" eb="52">
      <t>スイイ</t>
    </rPh>
    <rPh sb="58" eb="60">
      <t>カクニン</t>
    </rPh>
    <phoneticPr fontId="9"/>
  </si>
  <si>
    <t>雫石川</t>
  </si>
  <si>
    <t>雫石川</t>
    <rPh sb="0" eb="2">
      <t>シズクイシ</t>
    </rPh>
    <rPh sb="2" eb="3">
      <t>カワ</t>
    </rPh>
    <phoneticPr fontId="9"/>
  </si>
  <si>
    <t>北上川</t>
    <rPh sb="0" eb="2">
      <t>キタカミ</t>
    </rPh>
    <rPh sb="2" eb="3">
      <t>カワ</t>
    </rPh>
    <phoneticPr fontId="9"/>
  </si>
  <si>
    <t>太田橋</t>
  </si>
  <si>
    <t>太田橋</t>
    <rPh sb="0" eb="3">
      <t>オオタハシ</t>
    </rPh>
    <phoneticPr fontId="9"/>
  </si>
  <si>
    <t>盛岡市ホームページの「盛岡市防災マップ」や「もりおか便利マップ」等を参考に、施設周辺で浸水を引き起こす恐れのある河川、水位観測所及びその基準水位について確認しましょう。</t>
    <rPh sb="0" eb="3">
      <t>モリオカシ</t>
    </rPh>
    <rPh sb="11" eb="14">
      <t>モリオカシ</t>
    </rPh>
    <rPh sb="14" eb="16">
      <t>ボウサイ</t>
    </rPh>
    <rPh sb="26" eb="28">
      <t>ベンリ</t>
    </rPh>
    <rPh sb="32" eb="33">
      <t>トウ</t>
    </rPh>
    <rPh sb="34" eb="36">
      <t>サンコウ</t>
    </rPh>
    <rPh sb="38" eb="40">
      <t>シセツ</t>
    </rPh>
    <rPh sb="40" eb="42">
      <t>シュウヘン</t>
    </rPh>
    <rPh sb="43" eb="45">
      <t>シンスイ</t>
    </rPh>
    <rPh sb="46" eb="47">
      <t>ヒ</t>
    </rPh>
    <rPh sb="48" eb="49">
      <t>オ</t>
    </rPh>
    <rPh sb="51" eb="52">
      <t>オソ</t>
    </rPh>
    <rPh sb="56" eb="58">
      <t>カセン</t>
    </rPh>
    <rPh sb="59" eb="64">
      <t>スイイカンソクジョ</t>
    </rPh>
    <rPh sb="64" eb="65">
      <t>オヨ</t>
    </rPh>
    <rPh sb="68" eb="70">
      <t>キジュン</t>
    </rPh>
    <rPh sb="70" eb="72">
      <t>スイイ</t>
    </rPh>
    <rPh sb="76" eb="78">
      <t>カクニン</t>
    </rPh>
    <phoneticPr fontId="9"/>
  </si>
  <si>
    <t>館坂橋</t>
  </si>
  <si>
    <t>館坂橋</t>
    <rPh sb="0" eb="1">
      <t>タテ</t>
    </rPh>
    <rPh sb="1" eb="2">
      <t>サカ</t>
    </rPh>
    <rPh sb="2" eb="3">
      <t>ハシ</t>
    </rPh>
    <phoneticPr fontId="9"/>
  </si>
  <si>
    <t>2ｍ</t>
    <phoneticPr fontId="9"/>
  </si>
  <si>
    <t>2.5ｍ</t>
    <phoneticPr fontId="9"/>
  </si>
  <si>
    <t>2.8ｍ</t>
    <phoneticPr fontId="9"/>
  </si>
  <si>
    <t>4.0ｍ</t>
    <phoneticPr fontId="9"/>
  </si>
  <si>
    <t>4.5ｍ</t>
    <phoneticPr fontId="9"/>
  </si>
  <si>
    <t>5.2ｍ</t>
    <phoneticPr fontId="9"/>
  </si>
  <si>
    <t>中津川</t>
  </si>
  <si>
    <t>山岸</t>
  </si>
  <si>
    <t>2.2ｍ</t>
    <phoneticPr fontId="9"/>
  </si>
  <si>
    <t>2.4ｍ</t>
    <phoneticPr fontId="9"/>
  </si>
  <si>
    <t>2.7ｍ</t>
    <phoneticPr fontId="9"/>
  </si>
  <si>
    <t>中津川</t>
    <rPh sb="0" eb="3">
      <t>ナカツガワ</t>
    </rPh>
    <phoneticPr fontId="9"/>
  </si>
  <si>
    <t>山岸</t>
    <rPh sb="0" eb="2">
      <t>ヤマギシ</t>
    </rPh>
    <phoneticPr fontId="9"/>
  </si>
  <si>
    <t>盛岡地区活動センター</t>
    <rPh sb="0" eb="2">
      <t>モリオカ</t>
    </rPh>
    <rPh sb="2" eb="4">
      <t>チク</t>
    </rPh>
    <rPh sb="4" eb="6">
      <t>カツドウ</t>
    </rPh>
    <phoneticPr fontId="9"/>
  </si>
  <si>
    <t>盛岡市○○町○番○号</t>
    <rPh sb="0" eb="3">
      <t>モリオカシ</t>
    </rPh>
    <rPh sb="5" eb="6">
      <t>チョウ</t>
    </rPh>
    <rPh sb="7" eb="8">
      <t>バン</t>
    </rPh>
    <rPh sb="9" eb="10">
      <t>ゴウ</t>
    </rPh>
    <phoneticPr fontId="9"/>
  </si>
  <si>
    <t>３階○○室</t>
    <rPh sb="1" eb="2">
      <t>カイ</t>
    </rPh>
    <rPh sb="4" eb="5">
      <t>シツ</t>
    </rPh>
    <phoneticPr fontId="9"/>
  </si>
  <si>
    <t>想定浸水深が浅く、夜間や大雨等、立ち退き避難が困難な場合、施設内の屋内安全確保（垂直避難）を図る場所（施設内で高い場所）を設定してください。</t>
    <rPh sb="0" eb="2">
      <t>ソウテイ</t>
    </rPh>
    <rPh sb="2" eb="4">
      <t>シンスイ</t>
    </rPh>
    <rPh sb="4" eb="5">
      <t>シン</t>
    </rPh>
    <rPh sb="6" eb="7">
      <t>アサ</t>
    </rPh>
    <rPh sb="9" eb="11">
      <t>ヤカン</t>
    </rPh>
    <rPh sb="12" eb="14">
      <t>オオアメ</t>
    </rPh>
    <rPh sb="14" eb="15">
      <t>トウ</t>
    </rPh>
    <rPh sb="16" eb="17">
      <t>タ</t>
    </rPh>
    <rPh sb="18" eb="19">
      <t>ノ</t>
    </rPh>
    <rPh sb="20" eb="22">
      <t>ヒナン</t>
    </rPh>
    <rPh sb="23" eb="25">
      <t>コンナン</t>
    </rPh>
    <rPh sb="26" eb="28">
      <t>バアイ</t>
    </rPh>
    <rPh sb="29" eb="31">
      <t>シセツ</t>
    </rPh>
    <rPh sb="31" eb="32">
      <t>ナイ</t>
    </rPh>
    <rPh sb="33" eb="35">
      <t>オクナイ</t>
    </rPh>
    <rPh sb="35" eb="37">
      <t>アンゼン</t>
    </rPh>
    <rPh sb="37" eb="39">
      <t>カクホ</t>
    </rPh>
    <rPh sb="40" eb="44">
      <t>スイチョクヒナン</t>
    </rPh>
    <rPh sb="46" eb="47">
      <t>ハカ</t>
    </rPh>
    <rPh sb="48" eb="50">
      <t>バショ</t>
    </rPh>
    <rPh sb="51" eb="54">
      <t>シセツナイ</t>
    </rPh>
    <rPh sb="55" eb="56">
      <t>タカ</t>
    </rPh>
    <rPh sb="57" eb="59">
      <t>バショ</t>
    </rPh>
    <rPh sb="61" eb="63">
      <t>セッテイ</t>
    </rPh>
    <phoneticPr fontId="9"/>
  </si>
  <si>
    <t>019-603-8031</t>
    <phoneticPr fontId="9"/>
  </si>
  <si>
    <t>盛岡市地域防災計画においては３日分の水と食料の確保を推奨しています。</t>
    <rPh sb="0" eb="3">
      <t>モリオカシ</t>
    </rPh>
    <rPh sb="3" eb="9">
      <t>チイキボウサイケイカク</t>
    </rPh>
    <rPh sb="15" eb="17">
      <t>ニチブン</t>
    </rPh>
    <rPh sb="18" eb="19">
      <t>ミズ</t>
    </rPh>
    <rPh sb="20" eb="22">
      <t>ショクリョウ</t>
    </rPh>
    <rPh sb="23" eb="25">
      <t>カクホ</t>
    </rPh>
    <rPh sb="26" eb="28">
      <t>スイショウ</t>
    </rPh>
    <phoneticPr fontId="9"/>
  </si>
  <si>
    <t>管理権限者</t>
    <rPh sb="0" eb="5">
      <t>カンリケンゲンシャ</t>
    </rPh>
    <phoneticPr fontId="9"/>
  </si>
  <si>
    <t>避難誘導要員</t>
    <rPh sb="0" eb="2">
      <t>ヒナン</t>
    </rPh>
    <rPh sb="2" eb="4">
      <t>ユウドウ</t>
    </rPh>
    <rPh sb="4" eb="6">
      <t>ヨウイン</t>
    </rPh>
    <phoneticPr fontId="9"/>
  </si>
  <si>
    <t>情報収集伝達要員</t>
    <phoneticPr fontId="9"/>
  </si>
  <si>
    <t>【注意！！！】</t>
    <rPh sb="1" eb="3">
      <t>チュウイ</t>
    </rPh>
    <phoneticPr fontId="9"/>
  </si>
  <si>
    <t>○○課（←施設の担当課を記入してください。）</t>
    <rPh sb="2" eb="3">
      <t>カ</t>
    </rPh>
    <rPh sb="5" eb="7">
      <t>シセツ</t>
    </rPh>
    <rPh sb="8" eb="11">
      <t>タントウカ</t>
    </rPh>
    <rPh sb="12" eb="14">
      <t>キニュウ</t>
    </rPh>
    <phoneticPr fontId="9"/>
  </si>
  <si>
    <t>訓練は出水期（７～10月）以外で実施し、訓練の結果を当該避難確保計画の見直しに活用しましょう。</t>
    <rPh sb="0" eb="2">
      <t>クンレン</t>
    </rPh>
    <rPh sb="3" eb="6">
      <t>シュッスイキ</t>
    </rPh>
    <rPh sb="11" eb="12">
      <t>ガツ</t>
    </rPh>
    <rPh sb="13" eb="15">
      <t>イガイ</t>
    </rPh>
    <rPh sb="16" eb="18">
      <t>ジッシ</t>
    </rPh>
    <rPh sb="20" eb="22">
      <t>クンレン</t>
    </rPh>
    <rPh sb="23" eb="25">
      <t>ケッカ</t>
    </rPh>
    <rPh sb="26" eb="28">
      <t>トウガイ</t>
    </rPh>
    <rPh sb="28" eb="32">
      <t>ヒナンカクホ</t>
    </rPh>
    <rPh sb="32" eb="34">
      <t>ケイカク</t>
    </rPh>
    <rPh sb="35" eb="37">
      <t>ミナオ</t>
    </rPh>
    <rPh sb="39" eb="41">
      <t>カツヨウ</t>
    </rPh>
    <phoneticPr fontId="9"/>
  </si>
  <si>
    <t>○○病院</t>
    <rPh sb="2" eb="4">
      <t>ビョウイン</t>
    </rPh>
    <phoneticPr fontId="9"/>
  </si>
  <si>
    <t>気象庁HP（https://www.jma.go.jp/）</t>
    <phoneticPr fontId="9"/>
  </si>
  <si>
    <t>https://www.city.morioka.iwate.jp/</t>
    <phoneticPr fontId="9"/>
  </si>
  <si>
    <t>いわて防災情報ポータル</t>
    <rPh sb="3" eb="5">
      <t>ボウサイ</t>
    </rPh>
    <rPh sb="5" eb="7">
      <t>ジョウホウ</t>
    </rPh>
    <phoneticPr fontId="9"/>
  </si>
  <si>
    <t>盛岡市ホームページ</t>
    <rPh sb="0" eb="2">
      <t>モリオカ</t>
    </rPh>
    <rPh sb="2" eb="3">
      <t>シ</t>
    </rPh>
    <phoneticPr fontId="9"/>
  </si>
  <si>
    <t>盛岡市の避難情報に係る緊急速報メール</t>
    <phoneticPr fontId="9"/>
  </si>
  <si>
    <t>（https://iwate.secure.force.com/）</t>
    <phoneticPr fontId="9"/>
  </si>
  <si>
    <t>（https://www.city.morioka.iwate.jp/）</t>
    <phoneticPr fontId="9"/>
  </si>
  <si>
    <t>盛岡市公式SNS（X、Facebook、LINE）</t>
    <rPh sb="0" eb="3">
      <t>モリオカシ</t>
    </rPh>
    <rPh sb="3" eb="5">
      <t>コウシキ</t>
    </rPh>
    <phoneticPr fontId="9"/>
  </si>
  <si>
    <t>（http://kasen.pref.iwate.jp/）</t>
    <phoneticPr fontId="9"/>
  </si>
  <si>
    <t>いわてモバイルメール</t>
    <phoneticPr fontId="9"/>
  </si>
  <si>
    <t>2.2ｍ</t>
    <phoneticPr fontId="9"/>
  </si>
  <si>
    <t>2.4ｍ</t>
    <phoneticPr fontId="9"/>
  </si>
  <si>
    <t>2.7ｍ</t>
    <phoneticPr fontId="9"/>
  </si>
  <si>
    <t>2.0ｍ</t>
    <phoneticPr fontId="9"/>
  </si>
  <si>
    <t xml:space="preserve"> この計画は、水防法第15条の３第１項に基づくものであり、本施設の利用者の洪水時の円滑かつ迅速な避難の確保を図ることを目的とする。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</si>
  <si>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　計画を作成及び必要に応じて見直し・修正をしたときは、水防法第15条の３第２項に基づき、遅滞なく、当該計画を市長へ報告する。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6">
      <t>シチョウ</t>
    </rPh>
    <rPh sb="57" eb="59">
      <t>ホウコク</t>
    </rPh>
    <phoneticPr fontId="9"/>
  </si>
  <si>
    <t>職員の参集(夜間の場合)</t>
    <rPh sb="0" eb="2">
      <t>ショクイン</t>
    </rPh>
    <rPh sb="3" eb="5">
      <t>サンシュウ</t>
    </rPh>
    <rPh sb="6" eb="8">
      <t>ヤカン</t>
    </rPh>
    <rPh sb="9" eb="11">
      <t>バアイ</t>
    </rPh>
    <phoneticPr fontId="9"/>
  </si>
  <si>
    <t>資器材の準備(夜間の場合)</t>
    <rPh sb="0" eb="3">
      <t>シキザイ</t>
    </rPh>
    <rPh sb="4" eb="6">
      <t>ジュンビ</t>
    </rPh>
    <rPh sb="7" eb="9">
      <t>ヤカン</t>
    </rPh>
    <rPh sb="10" eb="12">
      <t>バアイ</t>
    </rPh>
    <phoneticPr fontId="9"/>
  </si>
  <si>
    <t>気象・水位情報等の収集</t>
    <rPh sb="0" eb="2">
      <t>キショウ</t>
    </rPh>
    <rPh sb="3" eb="5">
      <t>スイイ</t>
    </rPh>
    <rPh sb="5" eb="7">
      <t>ジョウホウ</t>
    </rPh>
    <rPh sb="7" eb="8">
      <t>トウ</t>
    </rPh>
    <phoneticPr fontId="9"/>
  </si>
  <si>
    <t>気象・水位情報等の収集</t>
    <phoneticPr fontId="9"/>
  </si>
  <si>
    <t>関係機関・利用者家族への事前連絡</t>
    <phoneticPr fontId="9"/>
  </si>
  <si>
    <t>河川水位</t>
    <rPh sb="0" eb="2">
      <t>カセン</t>
    </rPh>
    <rPh sb="2" eb="4">
      <t>スイイ</t>
    </rPh>
    <phoneticPr fontId="9"/>
  </si>
  <si>
    <t>避難情報</t>
    <rPh sb="0" eb="2">
      <t>ヒナン</t>
    </rPh>
    <rPh sb="2" eb="4">
      <t>ジョウホウ</t>
    </rPh>
    <phoneticPr fontId="9"/>
  </si>
  <si>
    <t xml:space="preserve"> 高齢者等避難</t>
    <rPh sb="1" eb="4">
      <t>コウレイシャ</t>
    </rPh>
    <rPh sb="4" eb="5">
      <t>トウ</t>
    </rPh>
    <rPh sb="5" eb="7">
      <t>ヒナン</t>
    </rPh>
    <phoneticPr fontId="9"/>
  </si>
  <si>
    <t xml:space="preserve"> 避難指示</t>
    <rPh sb="1" eb="3">
      <t>ヒナン</t>
    </rPh>
    <rPh sb="3" eb="5">
      <t>シジ</t>
    </rPh>
    <phoneticPr fontId="9"/>
  </si>
  <si>
    <t xml:space="preserve"> 緊急安全確保</t>
    <rPh sb="1" eb="3">
      <t>キンキュウ</t>
    </rPh>
    <rPh sb="3" eb="5">
      <t>アンゼン</t>
    </rPh>
    <rPh sb="5" eb="7">
      <t>カクホ</t>
    </rPh>
    <phoneticPr fontId="9"/>
  </si>
  <si>
    <t xml:space="preserve">１　計画の目的 </t>
    <phoneticPr fontId="9"/>
  </si>
  <si>
    <t>２　計画の報告</t>
    <rPh sb="2" eb="4">
      <t>ケイカク</t>
    </rPh>
    <rPh sb="5" eb="7">
      <t>ホウコク</t>
    </rPh>
    <phoneticPr fontId="9"/>
  </si>
  <si>
    <t xml:space="preserve">３　計画の適用範囲 </t>
    <phoneticPr fontId="9"/>
  </si>
  <si>
    <t>※　自衛水防組織を設置する場合には、様式７を参考に加筆・修正してくださ
　い。また、あわせて別表１・２を作成してください。</t>
    <rPh sb="2" eb="4">
      <t>ジエイ</t>
    </rPh>
    <rPh sb="4" eb="6">
      <t>スイボウ</t>
    </rPh>
    <rPh sb="6" eb="8">
      <t>ソシキ</t>
    </rPh>
    <rPh sb="9" eb="11">
      <t>セッチ</t>
    </rPh>
    <rPh sb="13" eb="15">
      <t>バアイ</t>
    </rPh>
    <rPh sb="18" eb="20">
      <t>ヨウシキ</t>
    </rPh>
    <rPh sb="22" eb="24">
      <t>サンコウ</t>
    </rPh>
    <rPh sb="25" eb="27">
      <t>カヒツ</t>
    </rPh>
    <rPh sb="28" eb="30">
      <t>シュウセイ</t>
    </rPh>
    <rPh sb="46" eb="48">
      <t>ベッピョウ</t>
    </rPh>
    <rPh sb="52" eb="54">
      <t>サクセイ</t>
    </rPh>
    <phoneticPr fontId="9"/>
  </si>
  <si>
    <t>(2)自衛水防組織においては、以下のとおり訓練を実施するものとする。</t>
    <rPh sb="3" eb="5">
      <t>ジエイ</t>
    </rPh>
    <rPh sb="5" eb="7">
      <t>スイボウ</t>
    </rPh>
    <rPh sb="7" eb="9">
      <t>ソシキ</t>
    </rPh>
    <rPh sb="15" eb="17">
      <t>イカ</t>
    </rPh>
    <rPh sb="21" eb="23">
      <t>クンレン</t>
    </rPh>
    <rPh sb="24" eb="26">
      <t>ジッシ</t>
    </rPh>
    <phoneticPr fontId="9"/>
  </si>
  <si>
    <t>②毎年５月に行う全従業員を対象とした訓練に先立って、自衛水防組織の全構成員を対象として情報収集・伝達及び避難誘導に関する訓練を実施する。</t>
    <rPh sb="1" eb="3">
      <t>マイトシ</t>
    </rPh>
    <rPh sb="4" eb="5">
      <t>ガツ</t>
    </rPh>
    <rPh sb="6" eb="7">
      <t>オコナ</t>
    </rPh>
    <rPh sb="8" eb="9">
      <t>ゼン</t>
    </rPh>
    <rPh sb="9" eb="12">
      <t>ジュウギョウイン</t>
    </rPh>
    <rPh sb="13" eb="15">
      <t>タイショウ</t>
    </rPh>
    <rPh sb="18" eb="20">
      <t>クンレン</t>
    </rPh>
    <rPh sb="21" eb="23">
      <t>サキダ</t>
    </rPh>
    <rPh sb="26" eb="28">
      <t>ジエイ</t>
    </rPh>
    <rPh sb="28" eb="30">
      <t>スイボウ</t>
    </rPh>
    <rPh sb="30" eb="32">
      <t>ソシキ</t>
    </rPh>
    <rPh sb="33" eb="34">
      <t>ゼン</t>
    </rPh>
    <rPh sb="34" eb="37">
      <t>コウセイイン</t>
    </rPh>
    <rPh sb="38" eb="40">
      <t>タイショウ</t>
    </rPh>
    <rPh sb="43" eb="45">
      <t>ジョウホウ</t>
    </rPh>
    <rPh sb="45" eb="47">
      <t>シュウシュウ</t>
    </rPh>
    <rPh sb="48" eb="50">
      <t>デンタツ</t>
    </rPh>
    <rPh sb="50" eb="51">
      <t>オヨ</t>
    </rPh>
    <rPh sb="52" eb="54">
      <t>ヒナン</t>
    </rPh>
    <rPh sb="54" eb="56">
      <t>ユウドウ</t>
    </rPh>
    <rPh sb="57" eb="58">
      <t>カン</t>
    </rPh>
    <rPh sb="60" eb="62">
      <t>クンレン</t>
    </rPh>
    <rPh sb="63" eb="65">
      <t>ジッシ</t>
    </rPh>
    <phoneticPr fontId="9"/>
  </si>
  <si>
    <t>　自衛水防組織を組織または変更をしたときは、水防法第１５条の３第２項に基づき、遅滞なく、当該計画を市長へ報告する。</t>
    <rPh sb="1" eb="3">
      <t>ジエイ</t>
    </rPh>
    <rPh sb="3" eb="5">
      <t>スイボウ</t>
    </rPh>
    <rPh sb="5" eb="7">
      <t>ソシキ</t>
    </rPh>
    <rPh sb="8" eb="10">
      <t>ソシキ</t>
    </rPh>
    <rPh sb="13" eb="15">
      <t>ヘンコウ</t>
    </rPh>
    <rPh sb="22" eb="24">
      <t>スイボウ</t>
    </rPh>
    <rPh sb="24" eb="25">
      <t>ホウ</t>
    </rPh>
    <rPh sb="25" eb="26">
      <t>ダイ</t>
    </rPh>
    <rPh sb="28" eb="29">
      <t>ジョウ</t>
    </rPh>
    <rPh sb="31" eb="32">
      <t>ダイ</t>
    </rPh>
    <rPh sb="33" eb="34">
      <t>コウ</t>
    </rPh>
    <rPh sb="35" eb="36">
      <t>モト</t>
    </rPh>
    <rPh sb="39" eb="41">
      <t>チタイ</t>
    </rPh>
    <rPh sb="44" eb="46">
      <t>トウガイ</t>
    </rPh>
    <rPh sb="46" eb="48">
      <t>ケイカク</t>
    </rPh>
    <rPh sb="49" eb="51">
      <t>シチョウ</t>
    </rPh>
    <rPh sb="50" eb="51">
      <t>チョウ</t>
    </rPh>
    <rPh sb="52" eb="54">
      <t>ホウコク</t>
    </rPh>
    <phoneticPr fontId="9"/>
  </si>
  <si>
    <t>※常備薬等、施設利用者に必要な資器材等についてよく確認すること。</t>
    <rPh sb="1" eb="4">
      <t>ジョウビヤク</t>
    </rPh>
    <rPh sb="4" eb="5">
      <t>トウ</t>
    </rPh>
    <rPh sb="6" eb="8">
      <t>シセツ</t>
    </rPh>
    <rPh sb="8" eb="10">
      <t>リヨウ</t>
    </rPh>
    <rPh sb="10" eb="11">
      <t>シャ</t>
    </rPh>
    <rPh sb="12" eb="14">
      <t>ヒツヨウ</t>
    </rPh>
    <rPh sb="15" eb="16">
      <t>シ</t>
    </rPh>
    <rPh sb="16" eb="17">
      <t>キ</t>
    </rPh>
    <rPh sb="17" eb="18">
      <t>ザイ</t>
    </rPh>
    <rPh sb="18" eb="19">
      <t>トウ</t>
    </rPh>
    <rPh sb="25" eb="27">
      <t>カクニン</t>
    </rPh>
    <phoneticPr fontId="9"/>
  </si>
  <si>
    <t>　洪水時の避難場所は、洪水ハザードマップの想定浸水域および浸水深から、以下の場所とする。</t>
    <rPh sb="1" eb="4">
      <t>コウズイジ</t>
    </rPh>
    <rPh sb="5" eb="7">
      <t>ヒナン</t>
    </rPh>
    <rPh sb="7" eb="9">
      <t>バショ</t>
    </rPh>
    <rPh sb="11" eb="13">
      <t>コウズイ</t>
    </rPh>
    <rPh sb="21" eb="23">
      <t>ソウテイ</t>
    </rPh>
    <rPh sb="23" eb="25">
      <t>シンスイ</t>
    </rPh>
    <rPh sb="25" eb="26">
      <t>イキ</t>
    </rPh>
    <rPh sb="29" eb="31">
      <t>シンスイ</t>
    </rPh>
    <rPh sb="31" eb="32">
      <t>フカ</t>
    </rPh>
    <rPh sb="35" eb="37">
      <t>イカ</t>
    </rPh>
    <rPh sb="38" eb="40">
      <t>バショ</t>
    </rPh>
    <phoneticPr fontId="9"/>
  </si>
  <si>
    <t>盛岡市○○町○番○号</t>
    <rPh sb="0" eb="2">
      <t>モリオカ</t>
    </rPh>
    <rPh sb="2" eb="3">
      <t>シ</t>
    </rPh>
    <phoneticPr fontId="9"/>
  </si>
  <si>
    <r>
      <rPr>
        <sz val="7"/>
        <color theme="1"/>
        <rFont val="ＭＳ ゴシック"/>
        <family val="3"/>
        <charset val="128"/>
      </rPr>
      <t xml:space="preserve">　 </t>
    </r>
    <r>
      <rPr>
        <sz val="14"/>
        <color theme="1"/>
        <rFont val="ＭＳ ゴシック"/>
        <family val="3"/>
        <charset val="128"/>
      </rPr>
      <t>防災体制は、以下のとおり設置する。</t>
    </r>
    <rPh sb="2" eb="4">
      <t>ボウサイ</t>
    </rPh>
    <rPh sb="4" eb="6">
      <t>タイセイ</t>
    </rPh>
    <rPh sb="8" eb="10">
      <t>イカ</t>
    </rPh>
    <rPh sb="14" eb="16">
      <t>セッチ</t>
    </rPh>
    <phoneticPr fontId="9"/>
  </si>
  <si>
    <t>体制</t>
    <rPh sb="0" eb="2">
      <t>タイセイ</t>
    </rPh>
    <phoneticPr fontId="9"/>
  </si>
  <si>
    <t>事前休業、臨時休業の判断</t>
    <rPh sb="0" eb="4">
      <t>ジゼンキュウギョウ</t>
    </rPh>
    <rPh sb="5" eb="7">
      <t>リンジ</t>
    </rPh>
    <rPh sb="7" eb="9">
      <t>キュウギョウ</t>
    </rPh>
    <rPh sb="10" eb="12">
      <t>ハンダン</t>
    </rPh>
    <phoneticPr fontId="9"/>
  </si>
  <si>
    <t>　収集する主な情報及び収集方法は、以下のとおりとする。</t>
    <phoneticPr fontId="9"/>
  </si>
  <si>
    <t>(1) 情報収集</t>
    <phoneticPr fontId="9"/>
  </si>
  <si>
    <t>(2) 情報伝達</t>
    <phoneticPr fontId="9"/>
  </si>
  <si>
    <t>　避難誘導については、次のとおり行う。</t>
    <phoneticPr fontId="9"/>
  </si>
  <si>
    <t>(1)避難場所</t>
    <rPh sb="5" eb="7">
      <t>バショ</t>
    </rPh>
    <phoneticPr fontId="9"/>
  </si>
  <si>
    <t>　避難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6" eb="7">
      <t>シタ</t>
    </rPh>
    <rPh sb="19" eb="22">
      <t>アクテンコウ</t>
    </rPh>
    <rPh sb="23" eb="24">
      <t>ナカ</t>
    </rPh>
    <rPh sb="25" eb="27">
      <t>ヒナン</t>
    </rPh>
    <rPh sb="29" eb="31">
      <t>ヤカン</t>
    </rPh>
    <rPh sb="32" eb="34">
      <t>ヒナン</t>
    </rPh>
    <rPh sb="35" eb="37">
      <t>キケン</t>
    </rPh>
    <rPh sb="38" eb="39">
      <t>トモナ</t>
    </rPh>
    <rPh sb="45" eb="47">
      <t>シセツ</t>
    </rPh>
    <rPh sb="51" eb="53">
      <t>ソウテイ</t>
    </rPh>
    <rPh sb="53" eb="55">
      <t>シンスイ</t>
    </rPh>
    <rPh sb="55" eb="56">
      <t>フカ</t>
    </rPh>
    <rPh sb="57" eb="58">
      <t>アサ</t>
    </rPh>
    <rPh sb="60" eb="62">
      <t>タテモノ</t>
    </rPh>
    <rPh sb="63" eb="65">
      <t>ケンロウ</t>
    </rPh>
    <rPh sb="66" eb="68">
      <t>カオク</t>
    </rPh>
    <rPh sb="68" eb="70">
      <t>トウカイ</t>
    </rPh>
    <rPh sb="77" eb="79">
      <t>バアイ</t>
    </rPh>
    <rPh sb="80" eb="82">
      <t>オクナイ</t>
    </rPh>
    <rPh sb="82" eb="84">
      <t>アンゼン</t>
    </rPh>
    <rPh sb="84" eb="86">
      <t>カクホ</t>
    </rPh>
    <rPh sb="87" eb="88">
      <t>ハカ</t>
    </rPh>
    <rPh sb="97" eb="99">
      <t>バアイ</t>
    </rPh>
    <rPh sb="101" eb="103">
      <t>ビチク</t>
    </rPh>
    <rPh sb="103" eb="105">
      <t>ブッシ</t>
    </rPh>
    <rPh sb="106" eb="108">
      <t>ヨウイ</t>
    </rPh>
    <phoneticPr fontId="9"/>
  </si>
  <si>
    <t>　情報収集・伝達及び避難誘導の際に使用する資機材等については、下表「避難確保資器材等一覧」に示すとおりである。
　これらの資器材等については、日頃からその維持管理に努めるものとする。</t>
    <rPh sb="21" eb="24">
      <t>シキザイ</t>
    </rPh>
    <rPh sb="24" eb="25">
      <t>トウ</t>
    </rPh>
    <phoneticPr fontId="9"/>
  </si>
  <si>
    <t>情報収集
・伝達</t>
    <phoneticPr fontId="9"/>
  </si>
  <si>
    <t>屋内安全確保に係る機材等</t>
    <rPh sb="0" eb="2">
      <t>オクナイ</t>
    </rPh>
    <rPh sb="2" eb="4">
      <t>アンゼン</t>
    </rPh>
    <rPh sb="4" eb="6">
      <t>カクホ</t>
    </rPh>
    <rPh sb="7" eb="8">
      <t>カカ</t>
    </rPh>
    <rPh sb="9" eb="11">
      <t>キザイ</t>
    </rPh>
    <rPh sb="11" eb="12">
      <t>トウ</t>
    </rPh>
    <phoneticPr fontId="9"/>
  </si>
  <si>
    <t>施設利用者に係る機材等</t>
    <rPh sb="0" eb="2">
      <t>シセツ</t>
    </rPh>
    <rPh sb="2" eb="5">
      <t>リヨウシャ</t>
    </rPh>
    <rPh sb="6" eb="7">
      <t>カカ</t>
    </rPh>
    <rPh sb="8" eb="10">
      <t>キザイ</t>
    </rPh>
    <rPh sb="10" eb="11">
      <t>トウ</t>
    </rPh>
    <phoneticPr fontId="9"/>
  </si>
  <si>
    <t>その他の
機材等</t>
    <phoneticPr fontId="9"/>
  </si>
  <si>
    <r>
      <t>・本シートは、避難確保計画を簡易に作成することを目的としたものです。</t>
    </r>
    <r>
      <rPr>
        <u/>
        <sz val="12"/>
        <color rgb="FFFF0000"/>
        <rFont val="ＭＳ ゴシック"/>
        <family val="3"/>
        <charset val="128"/>
      </rPr>
      <t>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t>
    </r>
    <r>
      <rPr>
        <sz val="12"/>
        <color theme="1"/>
        <rFont val="ＭＳ ゴシック"/>
        <family val="3"/>
        <charset val="128"/>
      </rPr>
      <t xml:space="preserve">
・シートの性質上、文字がつぶれたりする場合がありますので、その場合は適宜エクセルシートの大きさを変えるなどで表示内容を調整してください。
・太枠線内のオレンジ色付けされた部分に入力してください。
・</t>
    </r>
    <r>
      <rPr>
        <u/>
        <sz val="12"/>
        <color rgb="FFFF0000"/>
        <rFont val="ＭＳ ゴシック"/>
        <family val="3"/>
        <charset val="128"/>
      </rPr>
      <t>出力シートに直接入力が必要となる項目があります。</t>
    </r>
    <r>
      <rPr>
        <sz val="12"/>
        <rFont val="ＭＳ ゴシック"/>
        <family val="3"/>
        <charset val="128"/>
      </rPr>
      <t>また、</t>
    </r>
    <r>
      <rPr>
        <sz val="12"/>
        <color theme="1"/>
        <rFont val="ＭＳ ゴシック"/>
        <family val="3"/>
        <charset val="128"/>
      </rPr>
      <t xml:space="preserve">出力シートの内容の修正は、直接出力シートに対して行ってください。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8" eb="219">
      <t>イロ</t>
    </rPh>
    <rPh sb="219" eb="220">
      <t>ヅ</t>
    </rPh>
    <rPh sb="224" eb="226">
      <t>ブブン</t>
    </rPh>
    <rPh sb="227" eb="229">
      <t>ニュウリョク</t>
    </rPh>
    <rPh sb="238" eb="240">
      <t>シュツリョク</t>
    </rPh>
    <rPh sb="244" eb="246">
      <t>チョクセツ</t>
    </rPh>
    <rPh sb="246" eb="248">
      <t>ニュウリョク</t>
    </rPh>
    <rPh sb="249" eb="251">
      <t>ヒツヨウ</t>
    </rPh>
    <rPh sb="254" eb="256">
      <t>コウモク</t>
    </rPh>
    <rPh sb="265" eb="267">
      <t>シュツリョク</t>
    </rPh>
    <rPh sb="271" eb="273">
      <t>ナイヨウ</t>
    </rPh>
    <rPh sb="274" eb="276">
      <t>シュウセイ</t>
    </rPh>
    <rPh sb="278" eb="280">
      <t>チョクセツ</t>
    </rPh>
    <rPh sb="280" eb="282">
      <t>シュツリョク</t>
    </rPh>
    <rPh sb="286" eb="287">
      <t>タイ</t>
    </rPh>
    <rPh sb="289" eb="290">
      <t>オコナ</t>
    </rPh>
    <phoneticPr fontId="9"/>
  </si>
  <si>
    <t>利用者家族への情報伝達手段（メール、電話等）の確認訓練</t>
  </si>
  <si>
    <t>洪水浸水想定区域外</t>
    <rPh sb="0" eb="2">
      <t>コウズイ</t>
    </rPh>
    <rPh sb="2" eb="4">
      <t>シンスイ</t>
    </rPh>
    <rPh sb="4" eb="6">
      <t>ソウテイ</t>
    </rPh>
    <rPh sb="6" eb="8">
      <t>クイキ</t>
    </rPh>
    <rPh sb="8" eb="9">
      <t>ガイ</t>
    </rPh>
    <phoneticPr fontId="9"/>
  </si>
  <si>
    <t>・洪水浸水想定区域内の場合</t>
    <rPh sb="1" eb="3">
      <t>コウズイ</t>
    </rPh>
    <rPh sb="3" eb="5">
      <t>シンスイ</t>
    </rPh>
    <rPh sb="5" eb="7">
      <t>ソウテイ</t>
    </rPh>
    <rPh sb="7" eb="9">
      <t>クイキ</t>
    </rPh>
    <rPh sb="9" eb="10">
      <t>ナイ</t>
    </rPh>
    <rPh sb="11" eb="13">
      <t>バアイ</t>
    </rPh>
    <phoneticPr fontId="9"/>
  </si>
  <si>
    <t>（１）早期の立退き避難が必要な区域か確認</t>
    <rPh sb="3" eb="5">
      <t>ソウキ</t>
    </rPh>
    <rPh sb="9" eb="11">
      <t>ヒナン</t>
    </rPh>
    <phoneticPr fontId="9"/>
  </si>
  <si>
    <t>早期の立退き避難が必要な区域であり、河岸浸食によって家屋倒壊等の危険がある区域</t>
    <rPh sb="0" eb="2">
      <t>ソウキ</t>
    </rPh>
    <rPh sb="3" eb="4">
      <t>タ</t>
    </rPh>
    <rPh sb="6" eb="8">
      <t>ヒナン</t>
    </rPh>
    <rPh sb="9" eb="11">
      <t>ヒツヨウ</t>
    </rPh>
    <rPh sb="12" eb="14">
      <t>クイキ</t>
    </rPh>
    <rPh sb="18" eb="20">
      <t>カガン</t>
    </rPh>
    <rPh sb="20" eb="22">
      <t>シンショク</t>
    </rPh>
    <rPh sb="26" eb="30">
      <t>カオクトウカイ</t>
    </rPh>
    <rPh sb="30" eb="31">
      <t>ナド</t>
    </rPh>
    <rPh sb="32" eb="34">
      <t>キケン</t>
    </rPh>
    <rPh sb="37" eb="39">
      <t>クイキ</t>
    </rPh>
    <phoneticPr fontId="9"/>
  </si>
  <si>
    <t>早期の立退き避難が必要な区域であり、氾濫流によって家屋倒壊等の危険がある区域</t>
    <rPh sb="0" eb="2">
      <t>ソウキ</t>
    </rPh>
    <rPh sb="3" eb="4">
      <t>タ</t>
    </rPh>
    <rPh sb="6" eb="8">
      <t>ヒナン</t>
    </rPh>
    <rPh sb="9" eb="11">
      <t>ヒツヨウ</t>
    </rPh>
    <rPh sb="12" eb="14">
      <t>クイキ</t>
    </rPh>
    <rPh sb="18" eb="20">
      <t>ハンラン</t>
    </rPh>
    <rPh sb="20" eb="21">
      <t>リュウ</t>
    </rPh>
    <rPh sb="25" eb="27">
      <t>カオク</t>
    </rPh>
    <rPh sb="27" eb="29">
      <t>トウカイ</t>
    </rPh>
    <rPh sb="29" eb="30">
      <t>トウ</t>
    </rPh>
    <rPh sb="31" eb="33">
      <t>キケン</t>
    </rPh>
    <rPh sb="36" eb="38">
      <t>クイキ</t>
    </rPh>
    <phoneticPr fontId="9"/>
  </si>
  <si>
    <t>上記以外</t>
    <rPh sb="0" eb="4">
      <t>ジョウキイガイ</t>
    </rPh>
    <phoneticPr fontId="9"/>
  </si>
  <si>
    <t>（２）浸水深</t>
    <rPh sb="3" eb="4">
      <t>シン</t>
    </rPh>
    <rPh sb="4" eb="6">
      <t>スイシン</t>
    </rPh>
    <phoneticPr fontId="9"/>
  </si>
  <si>
    <t>10.0ｍ以上の区域</t>
    <rPh sb="5" eb="7">
      <t>イジョウ</t>
    </rPh>
    <rPh sb="8" eb="10">
      <t>クイキ</t>
    </rPh>
    <phoneticPr fontId="9"/>
  </si>
  <si>
    <t>5.0～10.0ｍ未満の区域</t>
    <rPh sb="9" eb="11">
      <t>ミマン</t>
    </rPh>
    <rPh sb="12" eb="14">
      <t>クイキ</t>
    </rPh>
    <phoneticPr fontId="9"/>
  </si>
  <si>
    <t>3.0～5.0ｍ未満の区域</t>
    <rPh sb="8" eb="10">
      <t>ミマン</t>
    </rPh>
    <rPh sb="11" eb="13">
      <t>クイキ</t>
    </rPh>
    <phoneticPr fontId="9"/>
  </si>
  <si>
    <t>0.5～3.0ｍ未満の区域</t>
    <rPh sb="7" eb="13">
      <t>メートルミマンノクイキ</t>
    </rPh>
    <phoneticPr fontId="9"/>
  </si>
  <si>
    <t>0.5ｍ未満の区域</t>
    <rPh sb="3" eb="9">
      <t>メートルミマンノクイキ</t>
    </rPh>
    <phoneticPr fontId="9"/>
  </si>
  <si>
    <t>（３）近隣の地下道・アンダーパスの有無</t>
    <rPh sb="3" eb="5">
      <t>キンリン</t>
    </rPh>
    <rPh sb="6" eb="9">
      <t>チカドウ</t>
    </rPh>
    <rPh sb="17" eb="19">
      <t>ウム</t>
    </rPh>
    <phoneticPr fontId="9"/>
  </si>
  <si>
    <t>有</t>
    <rPh sb="0" eb="1">
      <t>アリ</t>
    </rPh>
    <phoneticPr fontId="9"/>
  </si>
  <si>
    <t>無</t>
    <rPh sb="0" eb="1">
      <t>ナ</t>
    </rPh>
    <phoneticPr fontId="9"/>
  </si>
  <si>
    <t>※アンダーパス…立体交差の方式のうち，道路を掘り下げて交差する道路の下をくぐる形にしたもの</t>
    <rPh sb="8" eb="12">
      <t>リッタイコウサ</t>
    </rPh>
    <rPh sb="13" eb="15">
      <t>ホウシキ</t>
    </rPh>
    <rPh sb="19" eb="21">
      <t>ドウロ</t>
    </rPh>
    <rPh sb="22" eb="23">
      <t>ホ</t>
    </rPh>
    <rPh sb="24" eb="25">
      <t>サ</t>
    </rPh>
    <rPh sb="27" eb="29">
      <t>コウサ</t>
    </rPh>
    <rPh sb="31" eb="33">
      <t>ドウロ</t>
    </rPh>
    <rPh sb="34" eb="35">
      <t>シタ</t>
    </rPh>
    <rPh sb="40" eb="41">
      <t>カタチ</t>
    </rPh>
    <phoneticPr fontId="9"/>
  </si>
  <si>
    <t xml:space="preserve">４　施設の立地条件（盛岡市防災マップで確認。該当する区分に○を記入。） </t>
    <phoneticPr fontId="9"/>
  </si>
  <si>
    <r>
      <t>洪水浸水想定区域内　</t>
    </r>
    <r>
      <rPr>
        <sz val="11"/>
        <color rgb="FFFF0000"/>
        <rFont val="ＭＳ Ｐゴシック"/>
        <family val="3"/>
        <charset val="128"/>
        <scheme val="minor"/>
      </rPr>
      <t>※区域内の場合、以下（１）～（３）を確認</t>
    </r>
    <rPh sb="0" eb="2">
      <t>コウズイ</t>
    </rPh>
    <rPh sb="2" eb="4">
      <t>シンスイ</t>
    </rPh>
    <rPh sb="4" eb="6">
      <t>ソウテイ</t>
    </rPh>
    <rPh sb="6" eb="8">
      <t>クイキ</t>
    </rPh>
    <rPh sb="8" eb="9">
      <t>ナイ</t>
    </rPh>
    <rPh sb="11" eb="14">
      <t>クイキナイ</t>
    </rPh>
    <rPh sb="15" eb="17">
      <t>バアイ</t>
    </rPh>
    <rPh sb="18" eb="20">
      <t>イカ</t>
    </rPh>
    <rPh sb="28" eb="30">
      <t>カクニン</t>
    </rPh>
    <phoneticPr fontId="9"/>
  </si>
  <si>
    <t xml:space="preserve">５　防災体制 </t>
    <phoneticPr fontId="9"/>
  </si>
  <si>
    <t xml:space="preserve">６　情報収集及び伝達 </t>
    <phoneticPr fontId="9"/>
  </si>
  <si>
    <t xml:space="preserve">７　避難誘導 </t>
    <phoneticPr fontId="9"/>
  </si>
  <si>
    <t xml:space="preserve">８　避難の確保を図るための施設の整備 </t>
    <phoneticPr fontId="9"/>
  </si>
  <si>
    <t>９　防災教育及び訓練の実施</t>
    <rPh sb="2" eb="4">
      <t>ボウサイ</t>
    </rPh>
    <rPh sb="4" eb="6">
      <t>キョウイク</t>
    </rPh>
    <rPh sb="6" eb="7">
      <t>オヨ</t>
    </rPh>
    <rPh sb="8" eb="10">
      <t>クンレン</t>
    </rPh>
    <rPh sb="11" eb="13">
      <t>ジッシ</t>
    </rPh>
    <phoneticPr fontId="9"/>
  </si>
  <si>
    <t>10　自衛水防組織の業務に関する事項</t>
    <rPh sb="3" eb="5">
      <t>ジエイ</t>
    </rPh>
    <rPh sb="5" eb="7">
      <t>スイボウ</t>
    </rPh>
    <rPh sb="7" eb="9">
      <t>ソシキ</t>
    </rPh>
    <rPh sb="10" eb="12">
      <t>ギョウム</t>
    </rPh>
    <rPh sb="13" eb="14">
      <t>カン</t>
    </rPh>
    <rPh sb="16" eb="18">
      <t>ジコウ</t>
    </rPh>
    <phoneticPr fontId="9"/>
  </si>
  <si>
    <t>12　施設利用者緊急連絡先一覧表</t>
    <rPh sb="3" eb="5">
      <t>シセツ</t>
    </rPh>
    <rPh sb="5" eb="7">
      <t>リヨウ</t>
    </rPh>
    <rPh sb="7" eb="8">
      <t>シャ</t>
    </rPh>
    <rPh sb="8" eb="10">
      <t>キンキュウ</t>
    </rPh>
    <rPh sb="10" eb="12">
      <t>レンラク</t>
    </rPh>
    <rPh sb="12" eb="13">
      <t>サキ</t>
    </rPh>
    <rPh sb="13" eb="15">
      <t>イチラン</t>
    </rPh>
    <rPh sb="15" eb="16">
      <t>ヒョウ</t>
    </rPh>
    <phoneticPr fontId="9"/>
  </si>
  <si>
    <t>13　緊急連絡網</t>
    <rPh sb="3" eb="5">
      <t>キンキュウ</t>
    </rPh>
    <rPh sb="5" eb="8">
      <t>レンラクモウ</t>
    </rPh>
    <phoneticPr fontId="9"/>
  </si>
  <si>
    <t>14　外部機関等への緊急連絡先一覧表</t>
    <rPh sb="3" eb="5">
      <t>ガイブ</t>
    </rPh>
    <rPh sb="5" eb="7">
      <t>キカン</t>
    </rPh>
    <rPh sb="7" eb="8">
      <t>トウ</t>
    </rPh>
    <rPh sb="10" eb="12">
      <t>キンキュウ</t>
    </rPh>
    <rPh sb="12" eb="14">
      <t>レンラク</t>
    </rPh>
    <rPh sb="14" eb="15">
      <t>サキ</t>
    </rPh>
    <rPh sb="15" eb="17">
      <t>イチラン</t>
    </rPh>
    <rPh sb="17" eb="18">
      <t>ヒョウ</t>
    </rPh>
    <phoneticPr fontId="9"/>
  </si>
  <si>
    <t>15　対応別避難誘導方法一覧表</t>
    <rPh sb="3" eb="5">
      <t>タイオウ</t>
    </rPh>
    <rPh sb="5" eb="6">
      <t>ベツ</t>
    </rPh>
    <rPh sb="6" eb="8">
      <t>ヒナン</t>
    </rPh>
    <rPh sb="8" eb="10">
      <t>ユウドウ</t>
    </rPh>
    <rPh sb="10" eb="12">
      <t>ホウホウ</t>
    </rPh>
    <rPh sb="12" eb="14">
      <t>イチラン</t>
    </rPh>
    <rPh sb="14" eb="15">
      <t>ヒョウ</t>
    </rPh>
    <phoneticPr fontId="9"/>
  </si>
  <si>
    <t>16　防災体制一覧表</t>
    <rPh sb="3" eb="5">
      <t>ボウサイ</t>
    </rPh>
    <rPh sb="5" eb="7">
      <t>タイセイ</t>
    </rPh>
    <rPh sb="7" eb="9">
      <t>イチラン</t>
    </rPh>
    <rPh sb="9" eb="10">
      <t>ヒョウ</t>
    </rPh>
    <phoneticPr fontId="9"/>
  </si>
  <si>
    <t>避難場所（施設名及び所在地）</t>
    <rPh sb="0" eb="2">
      <t>ヒナン</t>
    </rPh>
    <rPh sb="2" eb="4">
      <t>バショ</t>
    </rPh>
    <rPh sb="5" eb="7">
      <t>シセツ</t>
    </rPh>
    <rPh sb="7" eb="8">
      <t>メイ</t>
    </rPh>
    <rPh sb="8" eb="9">
      <t>オヨ</t>
    </rPh>
    <rPh sb="10" eb="13">
      <t>ショザイチ</t>
    </rPh>
    <phoneticPr fontId="9"/>
  </si>
  <si>
    <t>・</t>
    <phoneticPr fontId="9"/>
  </si>
  <si>
    <t>(4)避難を開始する時期・判断基準</t>
    <rPh sb="3" eb="5">
      <t>ヒナン</t>
    </rPh>
    <rPh sb="6" eb="8">
      <t>カイシ</t>
    </rPh>
    <rPh sb="10" eb="12">
      <t>ジキ</t>
    </rPh>
    <rPh sb="13" eb="17">
      <t>ハンダンキジュン</t>
    </rPh>
    <phoneticPr fontId="9"/>
  </si>
  <si>
    <t>　 避難を開始する時期：３ページの警戒体制確立時</t>
    <rPh sb="2" eb="4">
      <t>ヒナン</t>
    </rPh>
    <rPh sb="5" eb="7">
      <t>カイシ</t>
    </rPh>
    <rPh sb="9" eb="11">
      <t>ジキ</t>
    </rPh>
    <rPh sb="17" eb="21">
      <t>ケイカイタイセイ</t>
    </rPh>
    <rPh sb="21" eb="24">
      <t>カクリツジ</t>
    </rPh>
    <phoneticPr fontId="9"/>
  </si>
  <si>
    <t>　 判断基準：以下のいずれかに該当する場合</t>
    <rPh sb="2" eb="6">
      <t>ハンダンキジュン</t>
    </rPh>
    <rPh sb="7" eb="9">
      <t>イカ</t>
    </rPh>
    <rPh sb="15" eb="17">
      <t>ガイトウ</t>
    </rPh>
    <rPh sb="19" eb="21">
      <t>バアイ</t>
    </rPh>
    <phoneticPr fontId="9"/>
  </si>
  <si>
    <t>11　防災教育及び訓練の年間計画</t>
    <rPh sb="3" eb="5">
      <t>ボウサイ</t>
    </rPh>
    <rPh sb="5" eb="7">
      <t>キョウイク</t>
    </rPh>
    <rPh sb="7" eb="8">
      <t>オヨ</t>
    </rPh>
    <rPh sb="9" eb="11">
      <t>クンレン</t>
    </rPh>
    <rPh sb="12" eb="14">
      <t>ネンカン</t>
    </rPh>
    <rPh sb="14" eb="16">
      <t>ケイカク</t>
    </rPh>
    <phoneticPr fontId="9"/>
  </si>
  <si>
    <r>
      <t xml:space="preserve"> </t>
    </r>
    <r>
      <rPr>
        <sz val="7"/>
        <color theme="1"/>
        <rFont val="ＭＳ ゴシック"/>
        <family val="3"/>
        <charset val="128"/>
      </rPr>
      <t xml:space="preserve"> </t>
    </r>
    <r>
      <rPr>
        <sz val="14"/>
        <color theme="1"/>
        <rFont val="ＭＳ ゴシック"/>
        <family val="3"/>
        <charset val="128"/>
      </rPr>
      <t>避難場所までの避難経路については、「別紙１　避難経路図」のとおりとする。</t>
    </r>
    <rPh sb="2" eb="4">
      <t>ヒナン</t>
    </rPh>
    <rPh sb="4" eb="6">
      <t>バショ</t>
    </rPh>
    <rPh sb="9" eb="11">
      <t>ヒナン</t>
    </rPh>
    <rPh sb="11" eb="13">
      <t>ケイロ</t>
    </rPh>
    <rPh sb="20" eb="22">
      <t>ベッシ</t>
    </rPh>
    <rPh sb="24" eb="26">
      <t>ヒナン</t>
    </rPh>
    <rPh sb="26" eb="28">
      <t>ケイロ</t>
    </rPh>
    <rPh sb="28" eb="29">
      <t>ズ</t>
    </rPh>
    <phoneticPr fontId="9"/>
  </si>
  <si>
    <t>避難場所</t>
    <phoneticPr fontId="9"/>
  </si>
  <si>
    <t>所要時間</t>
    <rPh sb="0" eb="2">
      <t>ショヨウ</t>
    </rPh>
    <rPh sb="2" eb="4">
      <t>ジカン</t>
    </rPh>
    <phoneticPr fontId="9"/>
  </si>
  <si>
    <t>避難場所までの移動距離・所要時間</t>
    <rPh sb="0" eb="2">
      <t>ヒナン</t>
    </rPh>
    <rPh sb="2" eb="4">
      <t>バショ</t>
    </rPh>
    <rPh sb="7" eb="9">
      <t>イドウ</t>
    </rPh>
    <rPh sb="9" eb="11">
      <t>キョリ</t>
    </rPh>
    <rPh sb="12" eb="14">
      <t>ショヨウ</t>
    </rPh>
    <rPh sb="14" eb="16">
      <t>ジカン</t>
    </rPh>
    <phoneticPr fontId="9"/>
  </si>
  <si>
    <t>分</t>
    <rPh sb="0" eb="1">
      <t>フン</t>
    </rPh>
    <phoneticPr fontId="9"/>
  </si>
  <si>
    <t>500m　20分</t>
    <rPh sb="7" eb="8">
      <t>フン</t>
    </rPh>
    <phoneticPr fontId="9"/>
  </si>
  <si>
    <t>←施設の立地条件を入力願います。</t>
    <rPh sb="1" eb="3">
      <t>シセツ</t>
    </rPh>
    <rPh sb="4" eb="6">
      <t>リッチ</t>
    </rPh>
    <rPh sb="6" eb="8">
      <t>ジョウケン</t>
    </rPh>
    <rPh sb="9" eb="11">
      <t>ニュウリョク</t>
    </rPh>
    <rPh sb="11" eb="12">
      <t>ネガ</t>
    </rPh>
    <phoneticPr fontId="9"/>
  </si>
  <si>
    <t>　避難先までの移動手段は、以下のとおりとする。</t>
    <rPh sb="1" eb="3">
      <t>ヒナン</t>
    </rPh>
    <rPh sb="3" eb="4">
      <t>サキ</t>
    </rPh>
    <rPh sb="7" eb="9">
      <t>イドウ</t>
    </rPh>
    <rPh sb="9" eb="11">
      <t>シュダン</t>
    </rPh>
    <rPh sb="13" eb="15">
      <t>イカ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</si>
</sst>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0.0_ "/>
  </numFmts>
  <fonts count="54"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2"/>
      <color theme="1"/>
      <name val="HG丸ｺﾞｼｯｸM-PRO"/>
      <family val="3"/>
      <charset val="128"/>
    </font>
    <font>
      <sz val="11"/>
      <color theme="1"/>
      <name val="HG丸ｺﾞｼｯｸM-PRO"/>
      <family val="3"/>
      <charset val="128"/>
    </font>
    <font>
      <sz val="10"/>
      <color theme="1"/>
      <name val="Century"/>
      <family val="1"/>
    </font>
    <font>
      <sz val="9"/>
      <color rgb="FFFFFFFF"/>
      <name val="HG丸ｺﾞｼｯｸM-PRO"/>
      <family val="3"/>
      <charset val="128"/>
    </font>
    <font>
      <sz val="6"/>
      <color rgb="FFFFFFFF"/>
      <name val="HG丸ｺﾞｼｯｸM-PRO"/>
      <family val="3"/>
      <charset val="128"/>
    </font>
    <font>
      <sz val="9"/>
      <color theme="1"/>
      <name val="HG丸ｺﾞｼｯｸM-PRO"/>
      <family val="3"/>
      <charset val="128"/>
    </font>
    <font>
      <sz val="11"/>
      <color rgb="FFFFFFFF"/>
      <name val="HG丸ｺﾞｼｯｸM-PRO"/>
      <family val="3"/>
      <charset val="128"/>
    </font>
    <font>
      <sz val="14"/>
      <color rgb="FF000000"/>
      <name val="HG丸ｺﾞｼｯｸM-PRO"/>
      <family val="3"/>
      <charset val="128"/>
    </font>
    <font>
      <b/>
      <sz val="11"/>
      <color theme="1"/>
      <name val="HG丸ｺﾞｼｯｸM-PRO"/>
      <family val="3"/>
      <charset val="128"/>
    </font>
    <font>
      <sz val="14"/>
      <color theme="1"/>
      <name val="ＭＳ Ｐゴシック"/>
      <family val="3"/>
      <charset val="128"/>
      <scheme val="minor"/>
    </font>
    <font>
      <sz val="12"/>
      <color rgb="FF000000"/>
      <name val="HG丸ｺﾞｼｯｸM-PRO"/>
      <family val="3"/>
      <charset val="128"/>
    </font>
    <font>
      <b/>
      <sz val="12"/>
      <color rgb="FF000000"/>
      <name val="HG丸ｺﾞｼｯｸM-PRO"/>
      <family val="3"/>
      <charset val="128"/>
    </font>
    <font>
      <sz val="9"/>
      <color theme="1"/>
      <name val="ＭＳ Ｐゴシック"/>
      <family val="3"/>
      <charset val="128"/>
    </font>
    <font>
      <sz val="10"/>
      <color theme="1"/>
      <name val="ＭＳ Ｐ明朝"/>
      <family val="1"/>
      <charset val="128"/>
    </font>
    <font>
      <u/>
      <sz val="12"/>
      <color rgb="FFFF0000"/>
      <name val="ＭＳ ゴシック"/>
      <family val="3"/>
      <charset val="128"/>
    </font>
    <font>
      <b/>
      <sz val="12"/>
      <color theme="1"/>
      <name val="ＭＳ ゴシック"/>
      <family val="3"/>
      <charset val="128"/>
    </font>
    <font>
      <b/>
      <sz val="20"/>
      <name val="ＭＳ ゴシック"/>
      <family val="3"/>
      <charset val="128"/>
    </font>
    <font>
      <sz val="14"/>
      <name val="Wingdings"/>
      <charset val="2"/>
    </font>
    <font>
      <sz val="9"/>
      <name val="ＭＳ Ｐゴシック"/>
      <family val="3"/>
      <charset val="128"/>
    </font>
    <font>
      <b/>
      <sz val="14"/>
      <color theme="1"/>
      <name val="ＭＳ ゴシック"/>
      <family val="3"/>
      <charset val="128"/>
    </font>
    <font>
      <b/>
      <sz val="14"/>
      <name val="ＭＳ ゴシック"/>
      <family val="3"/>
      <charset val="128"/>
    </font>
    <font>
      <b/>
      <sz val="14"/>
      <color theme="1"/>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1"/>
      <color rgb="FFFF0000"/>
      <name val="ＭＳ Ｐゴシック"/>
      <family val="2"/>
      <charset val="128"/>
      <scheme val="minor"/>
    </font>
  </fonts>
  <fills count="11">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7F7F7F"/>
        <bgColor indexed="64"/>
      </patternFill>
    </fill>
    <fill>
      <patternFill patternType="solid">
        <fgColor rgb="FFFFFF00"/>
        <bgColor indexed="64"/>
      </patternFill>
    </fill>
    <fill>
      <patternFill patternType="solid">
        <fgColor theme="0" tint="-0.14999847407452621"/>
        <bgColor indexed="64"/>
      </patternFill>
    </fill>
  </fills>
  <borders count="9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left style="thin">
        <color auto="1"/>
      </left>
      <right/>
      <top style="dashed">
        <color auto="1"/>
      </top>
      <bottom style="dashed">
        <color auto="1"/>
      </bottom>
      <diagonal/>
    </border>
    <border>
      <left style="dotted">
        <color rgb="FF000000"/>
      </left>
      <right/>
      <top/>
      <bottom/>
      <diagonal/>
    </border>
    <border>
      <left style="thin">
        <color auto="1"/>
      </left>
      <right style="dotted">
        <color indexed="64"/>
      </right>
      <top style="thin">
        <color auto="1"/>
      </top>
      <bottom style="thin">
        <color auto="1"/>
      </bottom>
      <diagonal/>
    </border>
    <border>
      <left style="dotted">
        <color indexed="64"/>
      </left>
      <right style="dotted">
        <color indexed="64"/>
      </right>
      <top style="thin">
        <color auto="1"/>
      </top>
      <bottom style="thin">
        <color auto="1"/>
      </bottom>
      <diagonal/>
    </border>
    <border>
      <left style="dotted">
        <color indexed="64"/>
      </left>
      <right/>
      <top style="thin">
        <color auto="1"/>
      </top>
      <bottom style="thin">
        <color auto="1"/>
      </bottom>
      <diagonal/>
    </border>
    <border>
      <left style="thin">
        <color auto="1"/>
      </left>
      <right/>
      <top style="dotted">
        <color indexed="64"/>
      </top>
      <bottom style="thin">
        <color indexed="64"/>
      </bottom>
      <diagonal/>
    </border>
    <border>
      <left style="thin">
        <color auto="1"/>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tted">
        <color rgb="FF000000"/>
      </right>
      <top/>
      <bottom/>
      <diagonal/>
    </border>
    <border>
      <left style="medium">
        <color indexed="64"/>
      </left>
      <right style="medium">
        <color indexed="64"/>
      </right>
      <top style="medium">
        <color indexed="64"/>
      </top>
      <bottom/>
      <diagonal/>
    </border>
    <border>
      <left/>
      <right style="dotted">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tted">
        <color rgb="FF000000"/>
      </right>
      <top/>
      <bottom style="medium">
        <color indexed="64"/>
      </bottom>
      <diagonal/>
    </border>
    <border>
      <left style="dotted">
        <color rgb="FF000000"/>
      </left>
      <right/>
      <top/>
      <bottom style="medium">
        <color indexed="64"/>
      </bottom>
      <diagonal/>
    </border>
    <border>
      <left style="dotted">
        <color rgb="FF000000"/>
      </left>
      <right/>
      <top style="medium">
        <color indexed="64"/>
      </top>
      <bottom style="medium">
        <color indexed="64"/>
      </bottom>
      <diagonal/>
    </border>
    <border>
      <left/>
      <right style="double">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right/>
      <top style="thin">
        <color auto="1"/>
      </top>
      <bottom/>
      <diagonal style="thin">
        <color auto="1"/>
      </diagonal>
    </border>
    <border diagonalUp="1">
      <left/>
      <right/>
      <top/>
      <bottom style="medium">
        <color indexed="64"/>
      </bottom>
      <diagonal style="thin">
        <color auto="1"/>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69">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lignment vertical="center"/>
    </xf>
    <xf numFmtId="0" fontId="8" fillId="0" borderId="0" xfId="0" applyFont="1" applyAlignment="1">
      <alignment horizontal="right" vertical="center"/>
    </xf>
    <xf numFmtId="0" fontId="7" fillId="0" borderId="0" xfId="0" applyFont="1" applyAlignment="1">
      <alignment vertical="center" wrapText="1"/>
    </xf>
    <xf numFmtId="0" fontId="3" fillId="0" borderId="14" xfId="0" applyFont="1" applyBorder="1">
      <alignment vertical="center"/>
    </xf>
    <xf numFmtId="0" fontId="15" fillId="0" borderId="0" xfId="0" applyFont="1">
      <alignment vertical="center"/>
    </xf>
    <xf numFmtId="0" fontId="3" fillId="0" borderId="14" xfId="0" applyFont="1" applyBorder="1" applyAlignment="1">
      <alignment vertical="top"/>
    </xf>
    <xf numFmtId="0" fontId="15" fillId="0" borderId="17" xfId="0" applyFont="1" applyBorder="1">
      <alignment vertical="center"/>
    </xf>
    <xf numFmtId="0" fontId="8" fillId="0" borderId="17" xfId="0" applyFont="1" applyBorder="1" applyAlignment="1">
      <alignment horizontal="right" vertical="center"/>
    </xf>
    <xf numFmtId="0" fontId="1" fillId="0" borderId="31" xfId="0" applyFont="1" applyBorder="1">
      <alignment vertical="center"/>
    </xf>
    <xf numFmtId="0" fontId="15" fillId="0" borderId="31" xfId="0" applyFont="1" applyBorder="1">
      <alignment vertical="center"/>
    </xf>
    <xf numFmtId="0" fontId="1" fillId="0" borderId="23" xfId="0" applyFont="1" applyBorder="1">
      <alignment vertical="center"/>
    </xf>
    <xf numFmtId="0" fontId="1" fillId="0" borderId="8" xfId="0" applyFont="1" applyBorder="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lignment vertical="center"/>
    </xf>
    <xf numFmtId="0" fontId="10" fillId="0" borderId="0" xfId="0" applyFont="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Alignment="1">
      <alignment vertical="center" wrapText="1"/>
    </xf>
    <xf numFmtId="0" fontId="11" fillId="0" borderId="14" xfId="0" applyFont="1" applyBorder="1" applyAlignment="1">
      <alignment vertical="center" wrapText="1"/>
    </xf>
    <xf numFmtId="0" fontId="10" fillId="0" borderId="0" xfId="0" applyFont="1" applyAlignment="1">
      <alignment horizontal="justify" vertical="center" wrapText="1"/>
    </xf>
    <xf numFmtId="0" fontId="11" fillId="0" borderId="40" xfId="0" applyFont="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Alignment="1">
      <alignment horizontal="justify" vertical="center" wrapText="1"/>
    </xf>
    <xf numFmtId="0" fontId="10"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xf>
    <xf numFmtId="0" fontId="11" fillId="4" borderId="44" xfId="0" applyFont="1" applyFill="1" applyBorder="1" applyAlignment="1">
      <alignment vertical="center" wrapText="1"/>
    </xf>
    <xf numFmtId="0" fontId="7" fillId="0" borderId="0" xfId="0" applyFont="1" applyAlignment="1">
      <alignment horizontal="justify" vertical="center" wrapText="1"/>
    </xf>
    <xf numFmtId="0" fontId="15" fillId="0" borderId="47" xfId="0" applyFont="1" applyBorder="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Border="1" applyAlignment="1">
      <alignment horizontal="justify" vertical="center" wrapText="1"/>
    </xf>
    <xf numFmtId="0" fontId="7" fillId="0" borderId="42" xfId="0" applyFont="1" applyBorder="1" applyAlignment="1">
      <alignment vertical="center" wrapText="1"/>
    </xf>
    <xf numFmtId="0" fontId="15" fillId="0" borderId="4" xfId="0" applyFont="1" applyBorder="1">
      <alignment vertical="center"/>
    </xf>
    <xf numFmtId="0" fontId="15" fillId="0" borderId="5" xfId="0" applyFont="1" applyBorder="1">
      <alignment vertical="center"/>
    </xf>
    <xf numFmtId="0" fontId="1" fillId="0" borderId="8" xfId="0" applyFont="1" applyBorder="1" applyAlignment="1">
      <alignment horizontal="justify" vertical="center"/>
    </xf>
    <xf numFmtId="0" fontId="15" fillId="0" borderId="3" xfId="0" applyFont="1" applyBorder="1">
      <alignment vertical="center"/>
    </xf>
    <xf numFmtId="0" fontId="15" fillId="0" borderId="2" xfId="0" applyFont="1" applyBorder="1">
      <alignment vertical="center"/>
    </xf>
    <xf numFmtId="0" fontId="1" fillId="0" borderId="0" xfId="0" applyFont="1" applyAlignment="1">
      <alignment vertical="top" wrapText="1"/>
    </xf>
    <xf numFmtId="0" fontId="1" fillId="0" borderId="8" xfId="0" applyFont="1" applyBorder="1" applyAlignment="1">
      <alignment vertical="top" wrapText="1"/>
    </xf>
    <xf numFmtId="0" fontId="1" fillId="0" borderId="0" xfId="0" applyFont="1" applyAlignment="1">
      <alignment horizontal="center" vertical="center" wrapText="1"/>
    </xf>
    <xf numFmtId="0" fontId="0" fillId="0" borderId="8" xfId="0" applyBorder="1">
      <alignment vertical="center"/>
    </xf>
    <xf numFmtId="0" fontId="17" fillId="0" borderId="0" xfId="0" applyFont="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1" fillId="0" borderId="0" xfId="0" applyFont="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 fillId="0" borderId="8" xfId="0" applyFont="1" applyBorder="1" applyAlignment="1">
      <alignment vertical="center" wrapText="1"/>
    </xf>
    <xf numFmtId="0" fontId="1" fillId="0" borderId="8" xfId="0" applyFont="1" applyBorder="1" applyAlignment="1">
      <alignment vertical="top"/>
    </xf>
    <xf numFmtId="177" fontId="10" fillId="0" borderId="0" xfId="0" applyNumberFormat="1" applyFont="1" applyAlignment="1">
      <alignment horizontal="right" vertical="center" wrapText="1"/>
    </xf>
    <xf numFmtId="177" fontId="10" fillId="0" borderId="0" xfId="0" applyNumberFormat="1" applyFont="1" applyAlignment="1">
      <alignment vertical="center" wrapText="1"/>
    </xf>
    <xf numFmtId="0" fontId="22" fillId="0" borderId="0" xfId="0" applyFont="1">
      <alignment vertical="center"/>
    </xf>
    <xf numFmtId="0" fontId="7" fillId="0" borderId="42" xfId="0" applyFont="1" applyBorder="1" applyAlignment="1">
      <alignment vertical="top" wrapText="1"/>
    </xf>
    <xf numFmtId="0" fontId="10" fillId="0" borderId="0" xfId="0" applyFont="1" applyAlignment="1">
      <alignment horizontal="right" vertical="center" wrapText="1"/>
    </xf>
    <xf numFmtId="0" fontId="11" fillId="2" borderId="2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23" fillId="0" borderId="0" xfId="0" applyFont="1">
      <alignment vertical="center"/>
    </xf>
    <xf numFmtId="0" fontId="24" fillId="0" borderId="0" xfId="0" applyFont="1" applyAlignment="1">
      <alignment horizontal="right" vertical="center"/>
    </xf>
    <xf numFmtId="0" fontId="25" fillId="0" borderId="0" xfId="0" applyFont="1" applyAlignment="1">
      <alignment horizontal="right" vertical="center" wrapText="1"/>
    </xf>
    <xf numFmtId="0" fontId="27" fillId="0" borderId="0" xfId="0" applyFont="1">
      <alignment vertical="center"/>
    </xf>
    <xf numFmtId="0" fontId="10" fillId="0" borderId="0" xfId="0" applyFont="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Border="1" applyAlignment="1">
      <alignment vertical="center" wrapText="1"/>
    </xf>
    <xf numFmtId="0" fontId="7" fillId="0" borderId="0" xfId="0" applyFont="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Border="1" applyAlignment="1">
      <alignment vertical="center" shrinkToFit="1"/>
    </xf>
    <xf numFmtId="0" fontId="16" fillId="0" borderId="16" xfId="1" applyBorder="1" applyAlignment="1">
      <alignment horizontal="justify" vertical="center" shrinkToFit="1"/>
    </xf>
    <xf numFmtId="0" fontId="10" fillId="0" borderId="16" xfId="0" applyFont="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10" fillId="3" borderId="39" xfId="0"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0" fontId="0" fillId="3" borderId="39" xfId="0" applyFill="1" applyBorder="1" applyProtection="1">
      <alignment vertical="center"/>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15" fillId="6" borderId="19" xfId="0" applyFont="1" applyFill="1" applyBorder="1">
      <alignment vertical="center"/>
    </xf>
    <xf numFmtId="0" fontId="15" fillId="6" borderId="21" xfId="0" applyFont="1" applyFill="1" applyBorder="1">
      <alignment vertical="center"/>
    </xf>
    <xf numFmtId="0" fontId="0" fillId="6" borderId="19" xfId="0" applyFill="1" applyBorder="1">
      <alignment vertical="center"/>
    </xf>
    <xf numFmtId="0" fontId="0" fillId="6" borderId="21" xfId="0" applyFill="1" applyBorder="1">
      <alignment vertical="center"/>
    </xf>
    <xf numFmtId="0" fontId="15" fillId="6" borderId="20" xfId="0" applyFont="1" applyFill="1" applyBorder="1">
      <alignment vertical="center"/>
    </xf>
    <xf numFmtId="0" fontId="29" fillId="0" borderId="0" xfId="0" applyFont="1" applyAlignment="1">
      <alignment horizontal="justify" vertical="center"/>
    </xf>
    <xf numFmtId="0" fontId="31" fillId="8" borderId="11" xfId="0" applyFont="1" applyFill="1" applyBorder="1" applyAlignment="1">
      <alignment horizontal="center" vertical="center" wrapText="1"/>
    </xf>
    <xf numFmtId="0" fontId="32" fillId="8" borderId="11" xfId="0" applyFont="1" applyFill="1" applyBorder="1" applyAlignment="1">
      <alignment horizontal="center" vertical="center" shrinkToFit="1"/>
    </xf>
    <xf numFmtId="0" fontId="30" fillId="0" borderId="11" xfId="0" applyFont="1" applyBorder="1" applyAlignment="1">
      <alignment vertical="center" wrapText="1"/>
    </xf>
    <xf numFmtId="0" fontId="31" fillId="8" borderId="69" xfId="0" applyFont="1" applyFill="1" applyBorder="1" applyAlignment="1">
      <alignment horizontal="center" vertical="center" wrapText="1"/>
    </xf>
    <xf numFmtId="0" fontId="30" fillId="0" borderId="69" xfId="0" applyFont="1" applyBorder="1" applyAlignment="1">
      <alignment vertical="center" wrapText="1"/>
    </xf>
    <xf numFmtId="0" fontId="31" fillId="8" borderId="70" xfId="0" applyFont="1" applyFill="1" applyBorder="1" applyAlignment="1">
      <alignment horizontal="center" vertical="center" wrapText="1"/>
    </xf>
    <xf numFmtId="0" fontId="30" fillId="0" borderId="70" xfId="0" applyFont="1" applyBorder="1" applyAlignment="1">
      <alignment vertical="center" wrapText="1"/>
    </xf>
    <xf numFmtId="0" fontId="30" fillId="0" borderId="11" xfId="0" applyFont="1" applyBorder="1" applyAlignment="1">
      <alignment horizontal="center" vertical="center" wrapText="1"/>
    </xf>
    <xf numFmtId="0" fontId="0" fillId="0" borderId="16" xfId="0" applyBorder="1">
      <alignment vertical="center"/>
    </xf>
    <xf numFmtId="0" fontId="0" fillId="0" borderId="0" xfId="0" applyAlignment="1">
      <alignment horizontal="center" vertical="center"/>
    </xf>
    <xf numFmtId="0" fontId="34" fillId="8" borderId="11" xfId="0" applyFont="1" applyFill="1" applyBorder="1" applyAlignment="1">
      <alignment horizontal="center" vertical="center" wrapText="1"/>
    </xf>
    <xf numFmtId="0" fontId="29" fillId="0" borderId="0" xfId="0" applyFont="1">
      <alignment vertical="center"/>
    </xf>
    <xf numFmtId="0" fontId="28" fillId="0" borderId="76" xfId="0" applyFont="1" applyBorder="1" applyAlignment="1">
      <alignment horizontal="justify" vertical="center" wrapText="1"/>
    </xf>
    <xf numFmtId="0" fontId="30" fillId="0" borderId="0" xfId="0" applyFont="1" applyAlignment="1">
      <alignment vertical="center" wrapText="1"/>
    </xf>
    <xf numFmtId="0" fontId="28" fillId="0" borderId="0" xfId="0" applyFont="1" applyAlignment="1">
      <alignment horizontal="justify" vertical="center" wrapText="1"/>
    </xf>
    <xf numFmtId="0" fontId="7" fillId="0" borderId="0" xfId="0" applyFont="1" applyAlignment="1">
      <alignment horizontal="center" vertical="center" wrapText="1"/>
    </xf>
    <xf numFmtId="0" fontId="28" fillId="0" borderId="0" xfId="0" applyFont="1" applyAlignment="1">
      <alignment horizontal="right" vertical="center" wrapText="1"/>
    </xf>
    <xf numFmtId="0" fontId="28" fillId="0" borderId="6" xfId="0" applyFont="1" applyBorder="1" applyAlignment="1">
      <alignment horizontal="right" vertical="center" wrapText="1"/>
    </xf>
    <xf numFmtId="0" fontId="35" fillId="0" borderId="1" xfId="0" applyFont="1" applyBorder="1" applyAlignment="1">
      <alignment horizontal="left" vertical="center" wrapText="1"/>
    </xf>
    <xf numFmtId="0" fontId="17" fillId="0" borderId="0" xfId="0" applyFont="1" applyAlignment="1">
      <alignment vertical="top"/>
    </xf>
    <xf numFmtId="0" fontId="37" fillId="0" borderId="0" xfId="0" applyFont="1" applyAlignment="1">
      <alignment vertical="top"/>
    </xf>
    <xf numFmtId="0" fontId="17" fillId="0" borderId="0" xfId="0" applyFont="1">
      <alignment vertical="center"/>
    </xf>
    <xf numFmtId="0" fontId="1" fillId="0" borderId="0" xfId="0" applyFont="1" applyAlignment="1">
      <alignment horizontal="left" vertical="center" wrapText="1"/>
    </xf>
    <xf numFmtId="0" fontId="1" fillId="0" borderId="0" xfId="0" applyFont="1" applyAlignment="1">
      <alignment vertical="top"/>
    </xf>
    <xf numFmtId="0" fontId="40" fillId="0" borderId="0" xfId="0" applyFont="1">
      <alignment vertical="center"/>
    </xf>
    <xf numFmtId="0" fontId="40" fillId="0" borderId="3" xfId="0" applyFont="1" applyBorder="1">
      <alignment vertical="center"/>
    </xf>
    <xf numFmtId="0" fontId="3" fillId="0" borderId="7" xfId="0" applyFont="1" applyBorder="1" applyAlignment="1">
      <alignment horizontal="right" vertical="center"/>
    </xf>
    <xf numFmtId="0" fontId="43" fillId="0" borderId="0" xfId="0" applyFont="1">
      <alignment vertical="center"/>
    </xf>
    <xf numFmtId="0" fontId="44" fillId="0" borderId="0" xfId="0" applyFont="1">
      <alignment vertical="center"/>
    </xf>
    <xf numFmtId="0" fontId="7" fillId="0" borderId="16" xfId="0" applyFont="1" applyBorder="1" applyAlignment="1">
      <alignment horizontal="center" vertical="center" shrinkToFit="1"/>
    </xf>
    <xf numFmtId="0" fontId="16" fillId="9" borderId="0" xfId="1" applyFill="1" applyBorder="1">
      <alignment vertical="center"/>
    </xf>
    <xf numFmtId="0" fontId="1" fillId="0" borderId="3" xfId="0" applyFont="1" applyBorder="1" applyAlignment="1">
      <alignment vertical="top" wrapText="1"/>
    </xf>
    <xf numFmtId="0" fontId="1" fillId="0" borderId="3" xfId="0" applyFont="1" applyBorder="1">
      <alignment vertical="center"/>
    </xf>
    <xf numFmtId="0" fontId="1" fillId="0" borderId="30" xfId="0" applyFont="1" applyBorder="1" applyAlignment="1">
      <alignment vertical="top" wrapText="1"/>
    </xf>
    <xf numFmtId="0" fontId="1" fillId="0" borderId="31" xfId="0" applyFont="1" applyBorder="1" applyAlignment="1">
      <alignment vertical="top" wrapText="1"/>
    </xf>
    <xf numFmtId="0" fontId="1" fillId="0" borderId="39" xfId="0" applyFont="1" applyBorder="1" applyAlignment="1">
      <alignment horizontal="center" vertical="center"/>
    </xf>
    <xf numFmtId="0" fontId="8" fillId="0" borderId="12" xfId="0" applyFont="1" applyBorder="1" applyAlignment="1">
      <alignment horizontal="right" vertical="center"/>
    </xf>
    <xf numFmtId="0" fontId="45" fillId="0" borderId="8" xfId="0" applyFont="1" applyBorder="1" applyAlignment="1">
      <alignment horizontal="right" vertical="center"/>
    </xf>
    <xf numFmtId="0" fontId="1" fillId="0" borderId="31" xfId="0" applyFont="1" applyBorder="1" applyAlignment="1">
      <alignment vertical="top"/>
    </xf>
    <xf numFmtId="0" fontId="47" fillId="0" borderId="0" xfId="0" applyFont="1">
      <alignment vertical="center"/>
    </xf>
    <xf numFmtId="0" fontId="37" fillId="0" borderId="0" xfId="0" applyFont="1" applyAlignment="1">
      <alignment horizontal="left"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0" fillId="6" borderId="20" xfId="0" applyFill="1" applyBorder="1">
      <alignment vertical="center"/>
    </xf>
    <xf numFmtId="0" fontId="1" fillId="0" borderId="0" xfId="0" applyFont="1" applyAlignment="1">
      <alignment horizontal="right" vertical="center"/>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7" fillId="0" borderId="0" xfId="0" applyFont="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67" xfId="0" applyFont="1" applyFill="1" applyBorder="1" applyAlignment="1">
      <alignment vertical="center" wrapText="1"/>
    </xf>
    <xf numFmtId="0" fontId="7" fillId="4" borderId="44" xfId="0" applyFont="1" applyFill="1" applyBorder="1" applyAlignment="1">
      <alignment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0" borderId="0" xfId="0" applyFont="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6" fillId="3" borderId="43" xfId="1"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3" borderId="43" xfId="0" applyFont="1" applyFill="1" applyBorder="1" applyProtection="1">
      <alignment vertical="center"/>
      <protection locked="0"/>
    </xf>
    <xf numFmtId="0" fontId="7" fillId="3" borderId="7" xfId="0" applyFont="1" applyFill="1" applyBorder="1" applyProtection="1">
      <alignment vertical="center"/>
      <protection locked="0"/>
    </xf>
    <xf numFmtId="0" fontId="7" fillId="3" borderId="1" xfId="0" applyFont="1" applyFill="1" applyBorder="1" applyProtection="1">
      <alignment vertical="center"/>
      <protection locked="0"/>
    </xf>
    <xf numFmtId="0" fontId="10" fillId="4" borderId="67" xfId="0" applyFont="1" applyFill="1" applyBorder="1" applyAlignment="1">
      <alignment vertical="center" wrapText="1"/>
    </xf>
    <xf numFmtId="0" fontId="10" fillId="4" borderId="44" xfId="0" applyFont="1" applyFill="1" applyBorder="1" applyAlignment="1">
      <alignment vertical="center" wrapText="1"/>
    </xf>
    <xf numFmtId="0" fontId="7" fillId="0" borderId="0" xfId="0" applyFo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180" fontId="10" fillId="3" borderId="43" xfId="0" applyNumberFormat="1" applyFont="1" applyFill="1" applyBorder="1" applyAlignment="1" applyProtection="1">
      <alignment vertical="center" wrapText="1"/>
      <protection locked="0"/>
    </xf>
    <xf numFmtId="180" fontId="10" fillId="3" borderId="7" xfId="0" applyNumberFormat="1" applyFont="1" applyFill="1" applyBorder="1" applyAlignment="1" applyProtection="1">
      <alignment vertical="center" wrapText="1"/>
      <protection locked="0"/>
    </xf>
    <xf numFmtId="180" fontId="10" fillId="3" borderId="1" xfId="0" applyNumberFormat="1" applyFont="1" applyFill="1" applyBorder="1" applyAlignment="1" applyProtection="1">
      <alignment vertical="center" wrapText="1"/>
      <protection locked="0"/>
    </xf>
    <xf numFmtId="0" fontId="7" fillId="0" borderId="0" xfId="0" applyFont="1" applyAlignment="1">
      <alignment horizontal="left" vertical="center" wrapText="1"/>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20" fillId="0" borderId="40"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14"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11" xfId="0" applyFont="1" applyBorder="1" applyAlignment="1">
      <alignment horizontal="center" vertical="center" shrinkToFit="1"/>
    </xf>
    <xf numFmtId="0" fontId="20" fillId="0" borderId="27" xfId="0" applyFont="1" applyBorder="1" applyAlignment="1">
      <alignment horizontal="center" vertical="center" shrinkToFit="1"/>
    </xf>
    <xf numFmtId="0" fontId="20" fillId="0" borderId="11" xfId="0" applyFont="1" applyBorder="1" applyAlignment="1">
      <alignment horizontal="center" vertical="center"/>
    </xf>
    <xf numFmtId="0" fontId="20" fillId="0" borderId="27"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1" fillId="0" borderId="33" xfId="0" applyFont="1" applyBorder="1" applyAlignment="1">
      <alignment horizontal="center" vertical="center"/>
    </xf>
    <xf numFmtId="0" fontId="1" fillId="0" borderId="25" xfId="0" applyFont="1" applyBorder="1" applyAlignment="1">
      <alignment horizontal="center" vertical="center"/>
    </xf>
    <xf numFmtId="0" fontId="20" fillId="0" borderId="50" xfId="0" applyFont="1" applyBorder="1" applyAlignment="1">
      <alignment horizontal="center" vertical="center"/>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61" xfId="0" applyFont="1" applyBorder="1" applyAlignment="1">
      <alignment horizontal="center" vertical="center"/>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85" xfId="0" applyFont="1" applyBorder="1" applyAlignment="1">
      <alignment horizontal="center" vertical="center"/>
    </xf>
    <xf numFmtId="0" fontId="20" fillId="0" borderId="26" xfId="0" applyFont="1" applyBorder="1" applyAlignment="1">
      <alignment horizontal="center" vertical="center"/>
    </xf>
    <xf numFmtId="0" fontId="1" fillId="0" borderId="0" xfId="0" applyFont="1" applyAlignment="1">
      <alignment horizontal="left" vertical="center"/>
    </xf>
    <xf numFmtId="0" fontId="47" fillId="0" borderId="0" xfId="0" applyFont="1">
      <alignment vertical="center"/>
    </xf>
    <xf numFmtId="0" fontId="50" fillId="0" borderId="19" xfId="0" applyFont="1" applyBorder="1" applyAlignment="1">
      <alignment horizontal="left" vertical="center"/>
    </xf>
    <xf numFmtId="0" fontId="50" fillId="0" borderId="20" xfId="0" applyFont="1" applyBorder="1" applyAlignment="1">
      <alignment horizontal="left" vertical="center"/>
    </xf>
    <xf numFmtId="0" fontId="50" fillId="0" borderId="21" xfId="0" applyFont="1" applyBorder="1" applyAlignment="1">
      <alignment horizontal="left" vertical="center"/>
    </xf>
    <xf numFmtId="0" fontId="50" fillId="0" borderId="19" xfId="0" applyFont="1" applyBorder="1" applyAlignment="1">
      <alignment horizontal="left" vertical="center" wrapText="1"/>
    </xf>
    <xf numFmtId="0" fontId="50" fillId="0" borderId="20" xfId="0" applyFont="1" applyBorder="1" applyAlignment="1">
      <alignment horizontal="left" vertical="center" wrapText="1"/>
    </xf>
    <xf numFmtId="0" fontId="50" fillId="0" borderId="21" xfId="0" applyFont="1" applyBorder="1" applyAlignment="1">
      <alignment horizontal="left" vertical="center" wrapText="1"/>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52" fillId="0" borderId="14" xfId="0" applyFont="1" applyBorder="1" applyAlignment="1">
      <alignment horizontal="left" vertical="center" wrapText="1"/>
    </xf>
    <xf numFmtId="0" fontId="52" fillId="0" borderId="0" xfId="0" applyFont="1" applyAlignment="1">
      <alignment horizontal="left" vertical="center" wrapText="1"/>
    </xf>
    <xf numFmtId="0" fontId="1" fillId="0" borderId="8" xfId="0" applyFont="1" applyBorder="1" applyAlignment="1">
      <alignment horizontal="center" vertical="center" wrapText="1"/>
    </xf>
    <xf numFmtId="0" fontId="40" fillId="0" borderId="0" xfId="0" applyFont="1" applyAlignment="1">
      <alignment vertical="center" wrapText="1"/>
    </xf>
    <xf numFmtId="0" fontId="40" fillId="0" borderId="3" xfId="0" applyFont="1" applyBorder="1" applyAlignment="1">
      <alignment vertical="center" wrapText="1"/>
    </xf>
    <xf numFmtId="0" fontId="1" fillId="0" borderId="54" xfId="0" applyFont="1" applyBorder="1" applyAlignment="1">
      <alignment horizontal="left" vertical="top" wrapText="1"/>
    </xf>
    <xf numFmtId="0" fontId="1" fillId="0" borderId="61" xfId="0" applyFont="1" applyBorder="1" applyAlignment="1">
      <alignment horizontal="left" vertical="top" wrapText="1"/>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23" xfId="0" applyFont="1" applyBorder="1" applyAlignment="1">
      <alignment horizontal="left" vertical="top" wrapText="1"/>
    </xf>
    <xf numFmtId="0" fontId="1" fillId="0" borderId="34"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36" xfId="0" applyFont="1" applyBorder="1" applyAlignment="1">
      <alignment horizontal="left" vertical="top" wrapText="1"/>
    </xf>
    <xf numFmtId="0" fontId="1" fillId="0" borderId="35" xfId="0" applyFont="1" applyBorder="1" applyAlignment="1">
      <alignment horizontal="left" vertical="top" wrapText="1"/>
    </xf>
    <xf numFmtId="0" fontId="1" fillId="0" borderId="56" xfId="0" applyFont="1" applyBorder="1" applyAlignment="1">
      <alignment vertical="top" wrapText="1"/>
    </xf>
    <xf numFmtId="0" fontId="1" fillId="0" borderId="58" xfId="0" applyFont="1" applyBorder="1" applyAlignment="1">
      <alignment vertical="top" wrapText="1"/>
    </xf>
    <xf numFmtId="0" fontId="1" fillId="0" borderId="59" xfId="0" applyFont="1" applyBorder="1" applyAlignment="1">
      <alignment vertical="top" wrapText="1"/>
    </xf>
    <xf numFmtId="0" fontId="1" fillId="0" borderId="28" xfId="0" applyFont="1" applyBorder="1" applyAlignment="1">
      <alignment vertical="top" wrapText="1"/>
    </xf>
    <xf numFmtId="0" fontId="1" fillId="0" borderId="60" xfId="0" applyFont="1" applyBorder="1" applyAlignment="1">
      <alignment vertical="top" wrapText="1"/>
    </xf>
    <xf numFmtId="0" fontId="1" fillId="0" borderId="29" xfId="0" applyFont="1" applyBorder="1" applyAlignment="1">
      <alignment vertical="top" wrapText="1"/>
    </xf>
    <xf numFmtId="0" fontId="1" fillId="0" borderId="56" xfId="0" applyFont="1" applyBorder="1">
      <alignment vertical="center"/>
    </xf>
    <xf numFmtId="0" fontId="1" fillId="0" borderId="57" xfId="0" applyFont="1" applyBorder="1">
      <alignment vertical="center"/>
    </xf>
    <xf numFmtId="0" fontId="1" fillId="0" borderId="58" xfId="0" applyFont="1" applyBorder="1">
      <alignment vertical="center"/>
    </xf>
    <xf numFmtId="0" fontId="40" fillId="0" borderId="16" xfId="0" applyFont="1" applyBorder="1" applyAlignment="1">
      <alignment vertical="center" wrapText="1"/>
    </xf>
    <xf numFmtId="0" fontId="40" fillId="0" borderId="13" xfId="0" applyFont="1" applyBorder="1" applyAlignment="1">
      <alignment vertical="center" wrapText="1"/>
    </xf>
    <xf numFmtId="0" fontId="40" fillId="0" borderId="28" xfId="0" applyFont="1" applyBorder="1" applyAlignment="1">
      <alignment vertical="center" wrapText="1"/>
    </xf>
    <xf numFmtId="0" fontId="38" fillId="0" borderId="11" xfId="0" applyFont="1" applyBorder="1" applyAlignment="1">
      <alignment horizontal="center" vertical="center" wrapText="1"/>
    </xf>
    <xf numFmtId="0" fontId="39" fillId="0" borderId="11" xfId="0" applyFont="1" applyBorder="1" applyAlignment="1">
      <alignment horizontal="center" vertical="center" wrapText="1"/>
    </xf>
    <xf numFmtId="0" fontId="38" fillId="0" borderId="11" xfId="0" applyFont="1" applyBorder="1" applyAlignment="1">
      <alignment horizontal="left" vertical="top" wrapText="1"/>
    </xf>
    <xf numFmtId="0" fontId="36" fillId="7" borderId="77" xfId="0" applyFont="1" applyFill="1" applyBorder="1" applyAlignment="1">
      <alignment horizontal="center" vertical="center" wrapText="1"/>
    </xf>
    <xf numFmtId="0" fontId="36" fillId="7" borderId="79" xfId="0" applyFont="1" applyFill="1" applyBorder="1" applyAlignment="1">
      <alignment horizontal="center" vertical="center" wrapText="1"/>
    </xf>
    <xf numFmtId="0" fontId="36" fillId="7" borderId="80" xfId="0" applyFont="1" applyFill="1" applyBorder="1" applyAlignment="1">
      <alignment horizontal="center" vertical="center" wrapText="1"/>
    </xf>
    <xf numFmtId="0" fontId="28" fillId="7" borderId="43"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78" xfId="0" applyFont="1" applyFill="1" applyBorder="1" applyAlignment="1">
      <alignment horizontal="center" vertical="center" wrapText="1"/>
    </xf>
    <xf numFmtId="0" fontId="28" fillId="7" borderId="83"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7" fillId="0" borderId="0" xfId="0" applyFont="1" applyAlignment="1">
      <alignment horizontal="center" vertical="center" wrapText="1"/>
    </xf>
    <xf numFmtId="0" fontId="28" fillId="0" borderId="68" xfId="0" applyFont="1" applyBorder="1" applyAlignment="1">
      <alignment horizontal="left" vertical="center" wrapText="1"/>
    </xf>
    <xf numFmtId="0" fontId="28" fillId="0" borderId="0" xfId="0" applyFont="1" applyAlignment="1">
      <alignment horizontal="left" vertical="center" wrapText="1"/>
    </xf>
    <xf numFmtId="0" fontId="28" fillId="0" borderId="3" xfId="0" applyFont="1" applyBorder="1" applyAlignment="1">
      <alignment horizontal="left" vertical="center" wrapText="1"/>
    </xf>
    <xf numFmtId="0" fontId="28" fillId="0" borderId="0" xfId="0" applyFont="1" applyAlignment="1">
      <alignment horizontal="justify" vertical="center" wrapText="1"/>
    </xf>
    <xf numFmtId="0" fontId="28" fillId="0" borderId="76" xfId="0" applyFont="1" applyBorder="1" applyAlignment="1">
      <alignment horizontal="justify" vertical="center" wrapText="1"/>
    </xf>
    <xf numFmtId="0" fontId="7" fillId="0" borderId="76" xfId="0" applyFont="1" applyBorder="1" applyAlignment="1">
      <alignment horizontal="left" vertical="center" wrapText="1"/>
    </xf>
    <xf numFmtId="0" fontId="7" fillId="0" borderId="6" xfId="0" applyFont="1" applyBorder="1" applyAlignment="1">
      <alignment horizontal="left" vertical="center" wrapText="1"/>
    </xf>
    <xf numFmtId="0" fontId="7" fillId="0" borderId="81" xfId="0" applyFont="1" applyBorder="1" applyAlignment="1">
      <alignment horizontal="left" vertical="center" wrapText="1"/>
    </xf>
    <xf numFmtId="0" fontId="28" fillId="0" borderId="82" xfId="0" applyFont="1" applyBorder="1" applyAlignment="1">
      <alignment horizontal="left" vertical="center" wrapText="1"/>
    </xf>
    <xf numFmtId="0" fontId="28" fillId="0" borderId="6" xfId="0" applyFont="1" applyBorder="1" applyAlignment="1">
      <alignment horizontal="left" vertical="center" wrapText="1"/>
    </xf>
    <xf numFmtId="0" fontId="28" fillId="0" borderId="2" xfId="0" applyFont="1" applyBorder="1" applyAlignment="1">
      <alignment horizontal="left" vertical="center" wrapText="1"/>
    </xf>
    <xf numFmtId="0" fontId="28" fillId="0" borderId="8" xfId="0" applyFont="1" applyBorder="1" applyAlignment="1">
      <alignment horizontal="justify" vertical="center" wrapText="1"/>
    </xf>
    <xf numFmtId="0" fontId="17" fillId="0" borderId="0" xfId="0" applyFont="1" applyAlignment="1">
      <alignment horizontal="left" vertical="top" wrapText="1"/>
    </xf>
    <xf numFmtId="0" fontId="17" fillId="0" borderId="0" xfId="0" applyFont="1" applyAlignment="1">
      <alignment horizontal="left" vertical="center" wrapText="1"/>
    </xf>
    <xf numFmtId="0" fontId="35" fillId="0" borderId="43" xfId="0" applyFont="1" applyBorder="1" applyAlignment="1">
      <alignment horizontal="center" vertical="center" wrapText="1"/>
    </xf>
    <xf numFmtId="0" fontId="35" fillId="0" borderId="7" xfId="0" applyFont="1" applyBorder="1" applyAlignment="1">
      <alignment horizontal="center" vertical="center" wrapText="1"/>
    </xf>
    <xf numFmtId="0" fontId="37" fillId="0" borderId="0" xfId="0" applyFont="1" applyAlignment="1">
      <alignment horizontal="left" vertical="top" wrapText="1"/>
    </xf>
    <xf numFmtId="0" fontId="0" fillId="0" borderId="11" xfId="0" applyBorder="1" applyAlignment="1">
      <alignment horizontal="center" vertical="center"/>
    </xf>
    <xf numFmtId="0" fontId="34" fillId="8"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1"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center" vertical="center"/>
    </xf>
    <xf numFmtId="0" fontId="31" fillId="8" borderId="11" xfId="0" applyFont="1" applyFill="1" applyBorder="1" applyAlignment="1">
      <alignment horizontal="center" vertical="center" wrapText="1"/>
    </xf>
    <xf numFmtId="0" fontId="41" fillId="0" borderId="19" xfId="0" applyFont="1" applyBorder="1" applyAlignment="1">
      <alignment horizontal="center"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30" fillId="0" borderId="71" xfId="0" applyFont="1" applyBorder="1" applyAlignment="1">
      <alignment horizontal="center" vertical="center" wrapText="1"/>
    </xf>
    <xf numFmtId="0" fontId="31" fillId="8"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1" fillId="0" borderId="2" xfId="0" applyFont="1" applyBorder="1" applyAlignment="1">
      <alignment horizontal="lef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1" fillId="0" borderId="2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2" xfId="0" applyFont="1" applyBorder="1" applyAlignment="1">
      <alignment horizontal="center" vertical="center" wrapText="1"/>
    </xf>
    <xf numFmtId="0" fontId="26" fillId="0" borderId="22" xfId="0" applyFont="1" applyBorder="1" applyAlignment="1">
      <alignment vertical="top" wrapText="1"/>
    </xf>
    <xf numFmtId="0" fontId="26" fillId="0" borderId="14" xfId="0" applyFont="1" applyBorder="1" applyAlignment="1">
      <alignment vertical="top" wrapText="1"/>
    </xf>
    <xf numFmtId="0" fontId="26" fillId="0" borderId="34" xfId="0" applyFont="1" applyBorder="1" applyAlignment="1">
      <alignment vertical="top" wrapText="1"/>
    </xf>
    <xf numFmtId="0" fontId="26" fillId="0" borderId="12" xfId="0" applyFont="1" applyBorder="1" applyAlignment="1">
      <alignment vertical="top" wrapText="1"/>
    </xf>
    <xf numFmtId="0" fontId="26" fillId="0" borderId="0" xfId="0" applyFont="1" applyAlignment="1">
      <alignment vertical="top" wrapText="1"/>
    </xf>
    <xf numFmtId="0" fontId="26" fillId="0" borderId="3" xfId="0" applyFont="1" applyBorder="1" applyAlignment="1">
      <alignment vertical="top" wrapText="1"/>
    </xf>
    <xf numFmtId="0" fontId="26" fillId="0" borderId="47" xfId="0" applyFont="1" applyBorder="1" applyAlignment="1">
      <alignment vertical="top" wrapText="1"/>
    </xf>
    <xf numFmtId="0" fontId="26" fillId="0" borderId="17" xfId="0" applyFont="1" applyBorder="1" applyAlignment="1">
      <alignment vertical="top" wrapText="1"/>
    </xf>
    <xf numFmtId="0" fontId="26" fillId="0" borderId="35" xfId="0" applyFont="1" applyBorder="1" applyAlignment="1">
      <alignment vertical="top" wrapText="1"/>
    </xf>
    <xf numFmtId="0" fontId="1" fillId="0" borderId="12"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wrapText="1"/>
    </xf>
    <xf numFmtId="0" fontId="20" fillId="0" borderId="42" xfId="0" applyFont="1" applyBorder="1" applyAlignment="1">
      <alignment horizontal="center" vertical="center"/>
    </xf>
    <xf numFmtId="0" fontId="20" fillId="0" borderId="0" xfId="0" applyFont="1" applyAlignment="1">
      <alignment horizontal="center" vertical="center"/>
    </xf>
    <xf numFmtId="0" fontId="20" fillId="0" borderId="3" xfId="0" applyFont="1" applyBorder="1" applyAlignment="1">
      <alignment horizontal="center" vertical="center"/>
    </xf>
    <xf numFmtId="0" fontId="20" fillId="0" borderId="53" xfId="0" applyFont="1" applyBorder="1" applyAlignment="1">
      <alignment horizontal="center" vertical="center"/>
    </xf>
    <xf numFmtId="0" fontId="48" fillId="0" borderId="0" xfId="0" applyFont="1">
      <alignment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10"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39" xfId="0" applyFont="1" applyBorder="1" applyAlignment="1">
      <alignment horizontal="center" vertical="center"/>
    </xf>
    <xf numFmtId="0" fontId="1" fillId="0" borderId="79" xfId="0" applyFont="1" applyBorder="1" applyAlignment="1">
      <alignment horizontal="center" vertical="center" wrapText="1"/>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20" fillId="10" borderId="33" xfId="0" applyFont="1" applyFill="1" applyBorder="1" applyAlignment="1">
      <alignment horizontal="center" vertical="center"/>
    </xf>
    <xf numFmtId="0" fontId="3" fillId="10" borderId="24" xfId="0" applyFont="1" applyFill="1" applyBorder="1" applyAlignment="1">
      <alignment horizontal="center" vertical="center"/>
    </xf>
    <xf numFmtId="0" fontId="3" fillId="10" borderId="38" xfId="0" applyFont="1" applyFill="1" applyBorder="1" applyAlignment="1">
      <alignment horizontal="center" vertical="center"/>
    </xf>
    <xf numFmtId="0" fontId="20" fillId="0" borderId="40" xfId="0" applyFont="1" applyBorder="1" applyAlignment="1">
      <alignment horizontal="center" vertical="center"/>
    </xf>
    <xf numFmtId="0" fontId="1" fillId="0" borderId="6" xfId="0" applyFont="1" applyBorder="1" applyAlignment="1">
      <alignment vertical="center" wrapTex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20" fillId="0" borderId="0" xfId="0" applyFont="1">
      <alignment vertical="center"/>
    </xf>
    <xf numFmtId="0" fontId="20" fillId="10" borderId="19" xfId="0" applyFont="1" applyFill="1" applyBorder="1" applyAlignment="1">
      <alignment horizontal="center" vertical="center"/>
    </xf>
    <xf numFmtId="0" fontId="3" fillId="10" borderId="21" xfId="0" applyFont="1" applyFill="1" applyBorder="1" applyAlignment="1">
      <alignment horizontal="center" vertical="center"/>
    </xf>
    <xf numFmtId="0" fontId="3" fillId="10" borderId="51" xfId="0" applyFont="1" applyFill="1" applyBorder="1" applyAlignment="1">
      <alignment horizontal="center" vertical="center"/>
    </xf>
    <xf numFmtId="0" fontId="1" fillId="0" borderId="0" xfId="0" applyFont="1" applyAlignment="1">
      <alignment horizontal="center" vertical="center" wrapText="1"/>
    </xf>
    <xf numFmtId="0" fontId="20" fillId="10" borderId="20" xfId="0" applyFont="1" applyFill="1" applyBorder="1" applyAlignment="1">
      <alignment horizontal="center" vertical="center"/>
    </xf>
    <xf numFmtId="0" fontId="20" fillId="10" borderId="51" xfId="0" applyFont="1" applyFill="1" applyBorder="1" applyAlignment="1">
      <alignment horizontal="center" vertical="center"/>
    </xf>
    <xf numFmtId="0" fontId="20" fillId="10" borderId="50" xfId="0" applyFont="1" applyFill="1" applyBorder="1" applyAlignment="1">
      <alignment horizontal="center" vertical="center"/>
    </xf>
    <xf numFmtId="0" fontId="1" fillId="0" borderId="0" xfId="0" applyFont="1" applyAlignment="1">
      <alignment horizontal="center" vertical="top" wrapText="1"/>
    </xf>
    <xf numFmtId="0" fontId="48" fillId="0" borderId="0" xfId="0" applyFont="1" applyAlignment="1">
      <alignment vertical="center" wrapText="1"/>
    </xf>
    <xf numFmtId="0" fontId="1" fillId="0" borderId="12" xfId="0" applyFont="1" applyBorder="1">
      <alignment vertical="center"/>
    </xf>
    <xf numFmtId="0" fontId="1" fillId="0" borderId="0" xfId="0" applyFont="1">
      <alignment vertical="center"/>
    </xf>
    <xf numFmtId="0" fontId="1" fillId="0" borderId="3" xfId="0" applyFont="1" applyBorder="1">
      <alignment vertical="center"/>
    </xf>
    <xf numFmtId="0" fontId="1" fillId="0" borderId="4" xfId="0" applyFont="1" applyBorder="1" applyAlignment="1">
      <alignment vertical="center" wrapText="1"/>
    </xf>
    <xf numFmtId="0" fontId="49" fillId="0" borderId="0" xfId="0" applyFont="1">
      <alignment vertical="center"/>
    </xf>
    <xf numFmtId="0" fontId="1" fillId="0" borderId="62" xfId="0" applyFont="1" applyBorder="1" applyAlignment="1">
      <alignment vertical="top" wrapText="1"/>
    </xf>
    <xf numFmtId="0" fontId="1" fillId="0" borderId="42" xfId="0" applyFont="1" applyBorder="1" applyAlignment="1">
      <alignment vertical="top" wrapText="1"/>
    </xf>
    <xf numFmtId="0" fontId="1" fillId="0" borderId="53" xfId="0" applyFont="1" applyBorder="1" applyAlignment="1">
      <alignment vertical="top" wrapText="1"/>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41" xfId="0" applyFont="1" applyBorder="1" applyAlignment="1">
      <alignment horizontal="center" vertical="center"/>
    </xf>
    <xf numFmtId="0" fontId="20" fillId="10" borderId="21" xfId="0" applyFont="1" applyFill="1" applyBorder="1" applyAlignment="1">
      <alignment horizontal="center" vertical="center"/>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40" fillId="0" borderId="6" xfId="0" applyFont="1" applyBorder="1" applyAlignment="1">
      <alignment vertical="center" wrapText="1"/>
    </xf>
    <xf numFmtId="0" fontId="40" fillId="0" borderId="2" xfId="0" applyFont="1" applyBorder="1" applyAlignment="1">
      <alignment vertical="center" wrapText="1"/>
    </xf>
    <xf numFmtId="0" fontId="40" fillId="0" borderId="0" xfId="0" applyFont="1">
      <alignment vertical="center"/>
    </xf>
    <xf numFmtId="0" fontId="40" fillId="0" borderId="3" xfId="0" applyFont="1" applyBorder="1">
      <alignment vertical="center"/>
    </xf>
    <xf numFmtId="0" fontId="1" fillId="0" borderId="0" xfId="0" applyFont="1" applyAlignment="1">
      <alignment horizontal="left" vertical="center" wrapText="1"/>
    </xf>
    <xf numFmtId="0" fontId="1" fillId="0" borderId="4" xfId="0" applyFont="1" applyBorder="1" applyAlignment="1">
      <alignment horizontal="left" vertical="top" wrapText="1"/>
    </xf>
    <xf numFmtId="0" fontId="1" fillId="0" borderId="40"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41"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0" xfId="0" applyFont="1" applyAlignment="1">
      <alignment horizontal="left" vertical="top" wrapText="1"/>
    </xf>
    <xf numFmtId="0" fontId="1" fillId="0" borderId="14" xfId="0" applyFont="1" applyBorder="1">
      <alignment vertical="center"/>
    </xf>
    <xf numFmtId="0" fontId="1" fillId="0" borderId="34" xfId="0" applyFont="1" applyBorder="1">
      <alignment vertical="center"/>
    </xf>
    <xf numFmtId="0" fontId="1" fillId="0" borderId="22" xfId="0" applyFont="1" applyBorder="1">
      <alignment vertical="center"/>
    </xf>
    <xf numFmtId="0" fontId="3" fillId="0" borderId="14" xfId="0" applyFont="1" applyBorder="1">
      <alignment vertical="center"/>
    </xf>
    <xf numFmtId="0" fontId="3" fillId="0" borderId="34" xfId="0" applyFont="1" applyBorder="1">
      <alignment vertical="center"/>
    </xf>
    <xf numFmtId="0" fontId="1" fillId="0" borderId="49" xfId="0" applyFont="1" applyBorder="1" applyAlignment="1">
      <alignment vertical="top" wrapText="1"/>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3" fillId="0" borderId="0" xfId="0" applyFont="1">
      <alignment vertical="center"/>
    </xf>
    <xf numFmtId="0" fontId="46" fillId="0" borderId="0" xfId="0" applyFont="1" applyAlignment="1">
      <alignment vertical="center" wrapText="1"/>
    </xf>
    <xf numFmtId="0" fontId="46" fillId="0" borderId="3" xfId="0" applyFont="1" applyBorder="1" applyAlignment="1">
      <alignment vertical="center" wrapText="1"/>
    </xf>
    <xf numFmtId="0" fontId="3" fillId="0" borderId="8" xfId="0" applyFont="1" applyBorder="1" applyAlignment="1">
      <alignment horizontal="right" vertical="center"/>
    </xf>
    <xf numFmtId="0" fontId="1" fillId="0" borderId="84" xfId="0" applyFont="1" applyBorder="1" applyAlignment="1">
      <alignment horizontal="center" vertical="center"/>
    </xf>
    <xf numFmtId="0" fontId="1" fillId="0" borderId="46" xfId="0" applyFont="1" applyBorder="1" applyAlignment="1">
      <alignment horizontal="center" vertical="center"/>
    </xf>
    <xf numFmtId="0" fontId="5" fillId="0" borderId="0" xfId="0" applyFont="1">
      <alignment vertical="center"/>
    </xf>
    <xf numFmtId="0" fontId="40" fillId="0" borderId="6" xfId="0" applyFont="1" applyBorder="1" applyAlignment="1">
      <alignment horizontal="left" vertical="center" wrapText="1"/>
    </xf>
    <xf numFmtId="0" fontId="40" fillId="0" borderId="2" xfId="0" applyFont="1" applyBorder="1" applyAlignment="1">
      <alignment horizontal="left" vertical="center" wrapText="1"/>
    </xf>
    <xf numFmtId="0" fontId="48" fillId="0" borderId="0" xfId="0" applyFont="1" applyAlignment="1">
      <alignment horizontal="left" vertical="center"/>
    </xf>
    <xf numFmtId="0" fontId="53" fillId="0" borderId="0" xfId="0" applyFont="1" applyAlignment="1">
      <alignment horizontal="center" vertical="top" wrapText="1"/>
    </xf>
    <xf numFmtId="0" fontId="51" fillId="0" borderId="0" xfId="0" applyFont="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47625</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85</xdr:row>
      <xdr:rowOff>85725</xdr:rowOff>
    </xdr:from>
    <xdr:to>
      <xdr:col>10</xdr:col>
      <xdr:colOff>552450</xdr:colOff>
      <xdr:row>89</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188</xdr:row>
      <xdr:rowOff>76200</xdr:rowOff>
    </xdr:from>
    <xdr:to>
      <xdr:col>10</xdr:col>
      <xdr:colOff>571500</xdr:colOff>
      <xdr:row>192</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99</xdr:row>
      <xdr:rowOff>95250</xdr:rowOff>
    </xdr:from>
    <xdr:to>
      <xdr:col>10</xdr:col>
      <xdr:colOff>561975</xdr:colOff>
      <xdr:row>103</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91</xdr:row>
      <xdr:rowOff>114300</xdr:rowOff>
    </xdr:from>
    <xdr:to>
      <xdr:col>10</xdr:col>
      <xdr:colOff>542925</xdr:colOff>
      <xdr:row>95</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666750</xdr:colOff>
      <xdr:row>41</xdr:row>
      <xdr:rowOff>185574</xdr:rowOff>
    </xdr:from>
    <xdr:to>
      <xdr:col>22</xdr:col>
      <xdr:colOff>68035</xdr:colOff>
      <xdr:row>76</xdr:row>
      <xdr:rowOff>40042</xdr:rowOff>
    </xdr:to>
    <xdr:pic>
      <xdr:nvPicPr>
        <xdr:cNvPr id="3" name="図 2">
          <a:extLst>
            <a:ext uri="{FF2B5EF4-FFF2-40B4-BE49-F238E27FC236}">
              <a16:creationId xmlns:a16="http://schemas.microsoft.com/office/drawing/2014/main" id="{91BC1420-A642-B32D-B7E5-9BE6ABCD8F40}"/>
            </a:ext>
          </a:extLst>
        </xdr:cNvPr>
        <xdr:cNvPicPr>
          <a:picLocks noChangeAspect="1"/>
        </xdr:cNvPicPr>
      </xdr:nvPicPr>
      <xdr:blipFill>
        <a:blip xmlns:r="http://schemas.openxmlformats.org/officeDocument/2006/relationships" r:embed="rId1"/>
        <a:stretch>
          <a:fillRect/>
        </a:stretch>
      </xdr:blipFill>
      <xdr:spPr>
        <a:xfrm>
          <a:off x="8803821" y="8417895"/>
          <a:ext cx="7565571" cy="5406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186</xdr:row>
      <xdr:rowOff>47624</xdr:rowOff>
    </xdr:from>
    <xdr:to>
      <xdr:col>5</xdr:col>
      <xdr:colOff>645583</xdr:colOff>
      <xdr:row>193</xdr:row>
      <xdr:rowOff>201083</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64479" y="41159905"/>
          <a:ext cx="433917" cy="2034647"/>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188</xdr:row>
      <xdr:rowOff>1</xdr:rowOff>
    </xdr:from>
    <xdr:to>
      <xdr:col>5</xdr:col>
      <xdr:colOff>179917</xdr:colOff>
      <xdr:row>190</xdr:row>
      <xdr:rowOff>0</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195</xdr:row>
      <xdr:rowOff>0</xdr:rowOff>
    </xdr:from>
    <xdr:to>
      <xdr:col>5</xdr:col>
      <xdr:colOff>645582</xdr:colOff>
      <xdr:row>205</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198</xdr:row>
      <xdr:rowOff>84669</xdr:rowOff>
    </xdr:from>
    <xdr:to>
      <xdr:col>5</xdr:col>
      <xdr:colOff>179916</xdr:colOff>
      <xdr:row>201</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207</xdr:row>
      <xdr:rowOff>0</xdr:rowOff>
    </xdr:from>
    <xdr:to>
      <xdr:col>5</xdr:col>
      <xdr:colOff>645582</xdr:colOff>
      <xdr:row>216</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209</xdr:row>
      <xdr:rowOff>158750</xdr:rowOff>
    </xdr:from>
    <xdr:to>
      <xdr:col>5</xdr:col>
      <xdr:colOff>179916</xdr:colOff>
      <xdr:row>211</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206</xdr:row>
      <xdr:rowOff>0</xdr:rowOff>
    </xdr:from>
    <xdr:to>
      <xdr:col>5</xdr:col>
      <xdr:colOff>603249</xdr:colOff>
      <xdr:row>206</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194</xdr:row>
      <xdr:rowOff>0</xdr:rowOff>
    </xdr:from>
    <xdr:to>
      <xdr:col>5</xdr:col>
      <xdr:colOff>603249</xdr:colOff>
      <xdr:row>194</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382</xdr:row>
      <xdr:rowOff>133350</xdr:rowOff>
    </xdr:from>
    <xdr:to>
      <xdr:col>1</xdr:col>
      <xdr:colOff>495300</xdr:colOff>
      <xdr:row>384</xdr:row>
      <xdr:rowOff>19050</xdr:rowOff>
    </xdr:to>
    <xdr:sp macro="" textlink="">
      <xdr:nvSpPr>
        <xdr:cNvPr id="2074" name="テキスト ボックス 6">
          <a:extLst>
            <a:ext uri="{FF2B5EF4-FFF2-40B4-BE49-F238E27FC236}">
              <a16:creationId xmlns:a16="http://schemas.microsoft.com/office/drawing/2014/main" id="{00000000-0008-0000-0100-00001A080000}"/>
            </a:ext>
          </a:extLst>
        </xdr:cNvPr>
        <xdr:cNvSpPr txBox="1">
          <a:spLocks noChangeArrowheads="1"/>
        </xdr:cNvSpPr>
      </xdr:nvSpPr>
      <xdr:spPr bwMode="auto">
        <a:xfrm>
          <a:off x="1000125" y="75314175"/>
          <a:ext cx="1809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552450</xdr:colOff>
      <xdr:row>375</xdr:row>
      <xdr:rowOff>76200</xdr:rowOff>
    </xdr:from>
    <xdr:to>
      <xdr:col>9</xdr:col>
      <xdr:colOff>600075</xdr:colOff>
      <xdr:row>376</xdr:row>
      <xdr:rowOff>180975</xdr:rowOff>
    </xdr:to>
    <xdr:sp macro="" textlink="">
      <xdr:nvSpPr>
        <xdr:cNvPr id="2086" name="テキスト ボックス 44">
          <a:extLst>
            <a:ext uri="{FF2B5EF4-FFF2-40B4-BE49-F238E27FC236}">
              <a16:creationId xmlns:a16="http://schemas.microsoft.com/office/drawing/2014/main" id="{00000000-0008-0000-0100-000026080000}"/>
            </a:ext>
          </a:extLst>
        </xdr:cNvPr>
        <xdr:cNvSpPr txBox="1">
          <a:spLocks noChangeArrowheads="1"/>
        </xdr:cNvSpPr>
      </xdr:nvSpPr>
      <xdr:spPr bwMode="auto">
        <a:xfrm>
          <a:off x="6038850" y="74380725"/>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様式７</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editAs="oneCell">
    <xdr:from>
      <xdr:col>0</xdr:col>
      <xdr:colOff>180975</xdr:colOff>
      <xdr:row>377</xdr:row>
      <xdr:rowOff>104775</xdr:rowOff>
    </xdr:from>
    <xdr:to>
      <xdr:col>9</xdr:col>
      <xdr:colOff>257175</xdr:colOff>
      <xdr:row>415</xdr:row>
      <xdr:rowOff>114300</xdr:rowOff>
    </xdr:to>
    <xdr:pic>
      <xdr:nvPicPr>
        <xdr:cNvPr id="60" name="図 59">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74847450"/>
          <a:ext cx="6248400" cy="833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9525</xdr:colOff>
      <xdr:row>378</xdr:row>
      <xdr:rowOff>76201</xdr:rowOff>
    </xdr:from>
    <xdr:to>
      <xdr:col>9</xdr:col>
      <xdr:colOff>371475</xdr:colOff>
      <xdr:row>380</xdr:row>
      <xdr:rowOff>161925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810125" y="75037951"/>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9525</xdr:colOff>
      <xdr:row>382</xdr:row>
      <xdr:rowOff>104776</xdr:rowOff>
    </xdr:from>
    <xdr:to>
      <xdr:col>9</xdr:col>
      <xdr:colOff>371475</xdr:colOff>
      <xdr:row>384</xdr:row>
      <xdr:rowOff>190500</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4810125" y="75942826"/>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9525</xdr:colOff>
      <xdr:row>399</xdr:row>
      <xdr:rowOff>161926</xdr:rowOff>
    </xdr:from>
    <xdr:to>
      <xdr:col>9</xdr:col>
      <xdr:colOff>371475</xdr:colOff>
      <xdr:row>402</xdr:row>
      <xdr:rowOff>28575</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4810125" y="79724251"/>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19050</xdr:colOff>
      <xdr:row>396</xdr:row>
      <xdr:rowOff>200026</xdr:rowOff>
    </xdr:from>
    <xdr:to>
      <xdr:col>9</xdr:col>
      <xdr:colOff>381000</xdr:colOff>
      <xdr:row>399</xdr:row>
      <xdr:rowOff>66675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4819650" y="79105126"/>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9525</xdr:colOff>
      <xdr:row>393</xdr:row>
      <xdr:rowOff>28576</xdr:rowOff>
    </xdr:from>
    <xdr:to>
      <xdr:col>9</xdr:col>
      <xdr:colOff>371475</xdr:colOff>
      <xdr:row>395</xdr:row>
      <xdr:rowOff>114300</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4810125" y="78276451"/>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9525</xdr:colOff>
      <xdr:row>390</xdr:row>
      <xdr:rowOff>66676</xdr:rowOff>
    </xdr:from>
    <xdr:to>
      <xdr:col>9</xdr:col>
      <xdr:colOff>371475</xdr:colOff>
      <xdr:row>392</xdr:row>
      <xdr:rowOff>152400</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810125" y="77657326"/>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9525</xdr:colOff>
      <xdr:row>385</xdr:row>
      <xdr:rowOff>66676</xdr:rowOff>
    </xdr:from>
    <xdr:to>
      <xdr:col>9</xdr:col>
      <xdr:colOff>371475</xdr:colOff>
      <xdr:row>387</xdr:row>
      <xdr:rowOff>152400</xdr:rowOff>
    </xdr:to>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810125" y="76561951"/>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9525</xdr:colOff>
      <xdr:row>409</xdr:row>
      <xdr:rowOff>104776</xdr:rowOff>
    </xdr:from>
    <xdr:to>
      <xdr:col>9</xdr:col>
      <xdr:colOff>371475</xdr:colOff>
      <xdr:row>411</xdr:row>
      <xdr:rowOff>190500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810125" y="81857851"/>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9525</xdr:colOff>
      <xdr:row>406</xdr:row>
      <xdr:rowOff>161926</xdr:rowOff>
    </xdr:from>
    <xdr:to>
      <xdr:col>9</xdr:col>
      <xdr:colOff>371475</xdr:colOff>
      <xdr:row>409</xdr:row>
      <xdr:rowOff>28575</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810125" y="81257776"/>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19050</xdr:colOff>
      <xdr:row>403</xdr:row>
      <xdr:rowOff>209551</xdr:rowOff>
    </xdr:from>
    <xdr:to>
      <xdr:col>9</xdr:col>
      <xdr:colOff>381000</xdr:colOff>
      <xdr:row>406</xdr:row>
      <xdr:rowOff>76200</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819650" y="80648176"/>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7</xdr:col>
      <xdr:colOff>19050</xdr:colOff>
      <xdr:row>413</xdr:row>
      <xdr:rowOff>114301</xdr:rowOff>
    </xdr:from>
    <xdr:to>
      <xdr:col>9</xdr:col>
      <xdr:colOff>381000</xdr:colOff>
      <xdr:row>415</xdr:row>
      <xdr:rowOff>200025</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819650" y="82743676"/>
          <a:ext cx="1733550" cy="52387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実施予定日</a:t>
          </a:r>
          <a:endParaRPr kumimoji="1" lang="en-US" altLang="ja-JP" sz="1100" b="1"/>
        </a:p>
        <a:p>
          <a:r>
            <a:rPr kumimoji="1" lang="ja-JP" altLang="en-US" sz="1100" b="1"/>
            <a:t>　（　　　月　　　日）</a:t>
          </a:r>
        </a:p>
      </xdr:txBody>
    </xdr:sp>
    <xdr:clientData/>
  </xdr:twoCellAnchor>
  <xdr:twoCellAnchor>
    <xdr:from>
      <xdr:col>8</xdr:col>
      <xdr:colOff>552450</xdr:colOff>
      <xdr:row>417</xdr:row>
      <xdr:rowOff>76200</xdr:rowOff>
    </xdr:from>
    <xdr:to>
      <xdr:col>9</xdr:col>
      <xdr:colOff>600075</xdr:colOff>
      <xdr:row>418</xdr:row>
      <xdr:rowOff>180975</xdr:rowOff>
    </xdr:to>
    <xdr:sp macro="" textlink="">
      <xdr:nvSpPr>
        <xdr:cNvPr id="72" name="テキスト ボックス 44">
          <a:extLst>
            <a:ext uri="{FF2B5EF4-FFF2-40B4-BE49-F238E27FC236}">
              <a16:creationId xmlns:a16="http://schemas.microsoft.com/office/drawing/2014/main" id="{00000000-0008-0000-0100-000048000000}"/>
            </a:ext>
          </a:extLst>
        </xdr:cNvPr>
        <xdr:cNvSpPr txBox="1">
          <a:spLocks noChangeArrowheads="1"/>
        </xdr:cNvSpPr>
      </xdr:nvSpPr>
      <xdr:spPr bwMode="auto">
        <a:xfrm>
          <a:off x="6038850" y="74380725"/>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様式８</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8</xdr:col>
      <xdr:colOff>552450</xdr:colOff>
      <xdr:row>452</xdr:row>
      <xdr:rowOff>76200</xdr:rowOff>
    </xdr:from>
    <xdr:to>
      <xdr:col>9</xdr:col>
      <xdr:colOff>600075</xdr:colOff>
      <xdr:row>453</xdr:row>
      <xdr:rowOff>180975</xdr:rowOff>
    </xdr:to>
    <xdr:sp macro="" textlink="">
      <xdr:nvSpPr>
        <xdr:cNvPr id="74" name="テキスト ボックス 44">
          <a:extLst>
            <a:ext uri="{FF2B5EF4-FFF2-40B4-BE49-F238E27FC236}">
              <a16:creationId xmlns:a16="http://schemas.microsoft.com/office/drawing/2014/main" id="{00000000-0008-0000-0100-00004A000000}"/>
            </a:ext>
          </a:extLst>
        </xdr:cNvPr>
        <xdr:cNvSpPr txBox="1">
          <a:spLocks noChangeArrowheads="1"/>
        </xdr:cNvSpPr>
      </xdr:nvSpPr>
      <xdr:spPr bwMode="auto">
        <a:xfrm>
          <a:off x="6038850" y="83581875"/>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様式９</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0</xdr:col>
      <xdr:colOff>0</xdr:colOff>
      <xdr:row>476</xdr:row>
      <xdr:rowOff>200025</xdr:rowOff>
    </xdr:from>
    <xdr:to>
      <xdr:col>0</xdr:col>
      <xdr:colOff>0</xdr:colOff>
      <xdr:row>477</xdr:row>
      <xdr:rowOff>0</xdr:rowOff>
    </xdr:to>
    <xdr:sp macro="" textlink="">
      <xdr:nvSpPr>
        <xdr:cNvPr id="2094" name="直線コネクタ 77">
          <a:extLst>
            <a:ext uri="{FF2B5EF4-FFF2-40B4-BE49-F238E27FC236}">
              <a16:creationId xmlns:a16="http://schemas.microsoft.com/office/drawing/2014/main" id="{00000000-0008-0000-0100-00002E080000}"/>
            </a:ext>
          </a:extLst>
        </xdr:cNvPr>
        <xdr:cNvSpPr>
          <a:spLocks noChangeShapeType="1"/>
        </xdr:cNvSpPr>
      </xdr:nvSpPr>
      <xdr:spPr bwMode="auto">
        <a:xfrm>
          <a:off x="0" y="95545275"/>
          <a:ext cx="0" cy="11430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476</xdr:row>
      <xdr:rowOff>200025</xdr:rowOff>
    </xdr:from>
    <xdr:to>
      <xdr:col>0</xdr:col>
      <xdr:colOff>0</xdr:colOff>
      <xdr:row>477</xdr:row>
      <xdr:rowOff>0</xdr:rowOff>
    </xdr:to>
    <xdr:sp macro="" textlink="">
      <xdr:nvSpPr>
        <xdr:cNvPr id="2093" name="直線コネクタ 78">
          <a:extLst>
            <a:ext uri="{FF2B5EF4-FFF2-40B4-BE49-F238E27FC236}">
              <a16:creationId xmlns:a16="http://schemas.microsoft.com/office/drawing/2014/main" id="{00000000-0008-0000-0100-00002D080000}"/>
            </a:ext>
          </a:extLst>
        </xdr:cNvPr>
        <xdr:cNvSpPr>
          <a:spLocks noChangeShapeType="1"/>
        </xdr:cNvSpPr>
      </xdr:nvSpPr>
      <xdr:spPr bwMode="auto">
        <a:xfrm>
          <a:off x="0" y="95545275"/>
          <a:ext cx="0" cy="11430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9526</xdr:colOff>
      <xdr:row>457</xdr:row>
      <xdr:rowOff>66675</xdr:rowOff>
    </xdr:from>
    <xdr:to>
      <xdr:col>5</xdr:col>
      <xdr:colOff>9526</xdr:colOff>
      <xdr:row>458</xdr:row>
      <xdr:rowOff>161925</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3438526" y="92335350"/>
          <a:ext cx="0" cy="3143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xdr:colOff>
      <xdr:row>461</xdr:row>
      <xdr:rowOff>47625</xdr:rowOff>
    </xdr:from>
    <xdr:to>
      <xdr:col>5</xdr:col>
      <xdr:colOff>1</xdr:colOff>
      <xdr:row>462</xdr:row>
      <xdr:rowOff>200025</xdr:rowOff>
    </xdr:to>
    <xdr:cxnSp macro="">
      <xdr:nvCxnSpPr>
        <xdr:cNvPr id="125" name="直線矢印コネクタ 124">
          <a:extLst>
            <a:ext uri="{FF2B5EF4-FFF2-40B4-BE49-F238E27FC236}">
              <a16:creationId xmlns:a16="http://schemas.microsoft.com/office/drawing/2014/main" id="{00000000-0008-0000-0100-00007D000000}"/>
            </a:ext>
          </a:extLst>
        </xdr:cNvPr>
        <xdr:cNvCxnSpPr/>
      </xdr:nvCxnSpPr>
      <xdr:spPr>
        <a:xfrm>
          <a:off x="3429001" y="93192600"/>
          <a:ext cx="0" cy="3714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657226</xdr:colOff>
      <xdr:row>462</xdr:row>
      <xdr:rowOff>9525</xdr:rowOff>
    </xdr:from>
    <xdr:to>
      <xdr:col>1</xdr:col>
      <xdr:colOff>657226</xdr:colOff>
      <xdr:row>462</xdr:row>
      <xdr:rowOff>200025</xdr:rowOff>
    </xdr:to>
    <xdr:cxnSp macro="">
      <xdr:nvCxnSpPr>
        <xdr:cNvPr id="130" name="直線矢印コネクタ 129">
          <a:extLst>
            <a:ext uri="{FF2B5EF4-FFF2-40B4-BE49-F238E27FC236}">
              <a16:creationId xmlns:a16="http://schemas.microsoft.com/office/drawing/2014/main" id="{00000000-0008-0000-0100-000082000000}"/>
            </a:ext>
          </a:extLst>
        </xdr:cNvPr>
        <xdr:cNvCxnSpPr/>
      </xdr:nvCxnSpPr>
      <xdr:spPr>
        <a:xfrm>
          <a:off x="1343026" y="93373575"/>
          <a:ext cx="0" cy="190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19051</xdr:colOff>
      <xdr:row>462</xdr:row>
      <xdr:rowOff>0</xdr:rowOff>
    </xdr:from>
    <xdr:to>
      <xdr:col>8</xdr:col>
      <xdr:colOff>19051</xdr:colOff>
      <xdr:row>462</xdr:row>
      <xdr:rowOff>190500</xdr:rowOff>
    </xdr:to>
    <xdr:cxnSp macro="">
      <xdr:nvCxnSpPr>
        <xdr:cNvPr id="131" name="直線矢印コネクタ 130">
          <a:extLst>
            <a:ext uri="{FF2B5EF4-FFF2-40B4-BE49-F238E27FC236}">
              <a16:creationId xmlns:a16="http://schemas.microsoft.com/office/drawing/2014/main" id="{00000000-0008-0000-0100-000083000000}"/>
            </a:ext>
          </a:extLst>
        </xdr:cNvPr>
        <xdr:cNvCxnSpPr/>
      </xdr:nvCxnSpPr>
      <xdr:spPr>
        <a:xfrm>
          <a:off x="5505451" y="93364050"/>
          <a:ext cx="0" cy="190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xdr:colOff>
      <xdr:row>462</xdr:row>
      <xdr:rowOff>0</xdr:rowOff>
    </xdr:from>
    <xdr:to>
      <xdr:col>8</xdr:col>
      <xdr:colOff>19050</xdr:colOff>
      <xdr:row>462</xdr:row>
      <xdr:rowOff>0</xdr:rowOff>
    </xdr:to>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a:off x="1343025" y="93364050"/>
          <a:ext cx="4162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xdr:colOff>
      <xdr:row>465</xdr:row>
      <xdr:rowOff>47625</xdr:rowOff>
    </xdr:from>
    <xdr:to>
      <xdr:col>5</xdr:col>
      <xdr:colOff>1</xdr:colOff>
      <xdr:row>466</xdr:row>
      <xdr:rowOff>200025</xdr:rowOff>
    </xdr:to>
    <xdr:cxnSp macro="">
      <xdr:nvCxnSpPr>
        <xdr:cNvPr id="135" name="直線矢印コネクタ 134">
          <a:extLst>
            <a:ext uri="{FF2B5EF4-FFF2-40B4-BE49-F238E27FC236}">
              <a16:creationId xmlns:a16="http://schemas.microsoft.com/office/drawing/2014/main" id="{00000000-0008-0000-0100-000087000000}"/>
            </a:ext>
          </a:extLst>
        </xdr:cNvPr>
        <xdr:cNvCxnSpPr/>
      </xdr:nvCxnSpPr>
      <xdr:spPr>
        <a:xfrm>
          <a:off x="3429001" y="93192600"/>
          <a:ext cx="0" cy="3714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657226</xdr:colOff>
      <xdr:row>466</xdr:row>
      <xdr:rowOff>9525</xdr:rowOff>
    </xdr:from>
    <xdr:to>
      <xdr:col>1</xdr:col>
      <xdr:colOff>657226</xdr:colOff>
      <xdr:row>466</xdr:row>
      <xdr:rowOff>200025</xdr:rowOff>
    </xdr:to>
    <xdr:cxnSp macro="">
      <xdr:nvCxnSpPr>
        <xdr:cNvPr id="136" name="直線矢印コネクタ 135">
          <a:extLst>
            <a:ext uri="{FF2B5EF4-FFF2-40B4-BE49-F238E27FC236}">
              <a16:creationId xmlns:a16="http://schemas.microsoft.com/office/drawing/2014/main" id="{00000000-0008-0000-0100-000088000000}"/>
            </a:ext>
          </a:extLst>
        </xdr:cNvPr>
        <xdr:cNvCxnSpPr/>
      </xdr:nvCxnSpPr>
      <xdr:spPr>
        <a:xfrm>
          <a:off x="1343026" y="93373575"/>
          <a:ext cx="0" cy="190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19051</xdr:colOff>
      <xdr:row>466</xdr:row>
      <xdr:rowOff>0</xdr:rowOff>
    </xdr:from>
    <xdr:to>
      <xdr:col>8</xdr:col>
      <xdr:colOff>19051</xdr:colOff>
      <xdr:row>466</xdr:row>
      <xdr:rowOff>190500</xdr:rowOff>
    </xdr:to>
    <xdr:cxnSp macro="">
      <xdr:nvCxnSpPr>
        <xdr:cNvPr id="137" name="直線矢印コネクタ 136">
          <a:extLst>
            <a:ext uri="{FF2B5EF4-FFF2-40B4-BE49-F238E27FC236}">
              <a16:creationId xmlns:a16="http://schemas.microsoft.com/office/drawing/2014/main" id="{00000000-0008-0000-0100-000089000000}"/>
            </a:ext>
          </a:extLst>
        </xdr:cNvPr>
        <xdr:cNvCxnSpPr/>
      </xdr:nvCxnSpPr>
      <xdr:spPr>
        <a:xfrm>
          <a:off x="5505451" y="93364050"/>
          <a:ext cx="0" cy="190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xdr:colOff>
      <xdr:row>466</xdr:row>
      <xdr:rowOff>0</xdr:rowOff>
    </xdr:from>
    <xdr:to>
      <xdr:col>8</xdr:col>
      <xdr:colOff>19050</xdr:colOff>
      <xdr:row>466</xdr:row>
      <xdr:rowOff>0</xdr:rowOff>
    </xdr:to>
    <xdr:cxnSp macro="">
      <xdr:nvCxnSpPr>
        <xdr:cNvPr id="138" name="直線コネクタ 137">
          <a:extLst>
            <a:ext uri="{FF2B5EF4-FFF2-40B4-BE49-F238E27FC236}">
              <a16:creationId xmlns:a16="http://schemas.microsoft.com/office/drawing/2014/main" id="{00000000-0008-0000-0100-00008A000000}"/>
            </a:ext>
          </a:extLst>
        </xdr:cNvPr>
        <xdr:cNvCxnSpPr/>
      </xdr:nvCxnSpPr>
      <xdr:spPr>
        <a:xfrm>
          <a:off x="1343025" y="93364050"/>
          <a:ext cx="4162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xdr:colOff>
      <xdr:row>469</xdr:row>
      <xdr:rowOff>47625</xdr:rowOff>
    </xdr:from>
    <xdr:to>
      <xdr:col>5</xdr:col>
      <xdr:colOff>1</xdr:colOff>
      <xdr:row>470</xdr:row>
      <xdr:rowOff>200025</xdr:rowOff>
    </xdr:to>
    <xdr:cxnSp macro="">
      <xdr:nvCxnSpPr>
        <xdr:cNvPr id="139" name="直線矢印コネクタ 138">
          <a:extLst>
            <a:ext uri="{FF2B5EF4-FFF2-40B4-BE49-F238E27FC236}">
              <a16:creationId xmlns:a16="http://schemas.microsoft.com/office/drawing/2014/main" id="{00000000-0008-0000-0100-00008B000000}"/>
            </a:ext>
          </a:extLst>
        </xdr:cNvPr>
        <xdr:cNvCxnSpPr/>
      </xdr:nvCxnSpPr>
      <xdr:spPr>
        <a:xfrm>
          <a:off x="3429001" y="93192600"/>
          <a:ext cx="0" cy="3714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657226</xdr:colOff>
      <xdr:row>470</xdr:row>
      <xdr:rowOff>9525</xdr:rowOff>
    </xdr:from>
    <xdr:to>
      <xdr:col>1</xdr:col>
      <xdr:colOff>657226</xdr:colOff>
      <xdr:row>470</xdr:row>
      <xdr:rowOff>200025</xdr:rowOff>
    </xdr:to>
    <xdr:cxnSp macro="">
      <xdr:nvCxnSpPr>
        <xdr:cNvPr id="140" name="直線矢印コネクタ 139">
          <a:extLst>
            <a:ext uri="{FF2B5EF4-FFF2-40B4-BE49-F238E27FC236}">
              <a16:creationId xmlns:a16="http://schemas.microsoft.com/office/drawing/2014/main" id="{00000000-0008-0000-0100-00008C000000}"/>
            </a:ext>
          </a:extLst>
        </xdr:cNvPr>
        <xdr:cNvCxnSpPr/>
      </xdr:nvCxnSpPr>
      <xdr:spPr>
        <a:xfrm>
          <a:off x="1343026" y="93373575"/>
          <a:ext cx="0" cy="190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19051</xdr:colOff>
      <xdr:row>470</xdr:row>
      <xdr:rowOff>0</xdr:rowOff>
    </xdr:from>
    <xdr:to>
      <xdr:col>8</xdr:col>
      <xdr:colOff>19051</xdr:colOff>
      <xdr:row>470</xdr:row>
      <xdr:rowOff>190500</xdr:rowOff>
    </xdr:to>
    <xdr:cxnSp macro="">
      <xdr:nvCxnSpPr>
        <xdr:cNvPr id="141" name="直線矢印コネクタ 140">
          <a:extLst>
            <a:ext uri="{FF2B5EF4-FFF2-40B4-BE49-F238E27FC236}">
              <a16:creationId xmlns:a16="http://schemas.microsoft.com/office/drawing/2014/main" id="{00000000-0008-0000-0100-00008D000000}"/>
            </a:ext>
          </a:extLst>
        </xdr:cNvPr>
        <xdr:cNvCxnSpPr/>
      </xdr:nvCxnSpPr>
      <xdr:spPr>
        <a:xfrm>
          <a:off x="5505451" y="93364050"/>
          <a:ext cx="0" cy="190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xdr:colOff>
      <xdr:row>470</xdr:row>
      <xdr:rowOff>0</xdr:rowOff>
    </xdr:from>
    <xdr:to>
      <xdr:col>8</xdr:col>
      <xdr:colOff>19050</xdr:colOff>
      <xdr:row>470</xdr:row>
      <xdr:rowOff>0</xdr:rowOff>
    </xdr:to>
    <xdr:cxnSp macro="">
      <xdr:nvCxnSpPr>
        <xdr:cNvPr id="142" name="直線コネクタ 141">
          <a:extLst>
            <a:ext uri="{FF2B5EF4-FFF2-40B4-BE49-F238E27FC236}">
              <a16:creationId xmlns:a16="http://schemas.microsoft.com/office/drawing/2014/main" id="{00000000-0008-0000-0100-00008E000000}"/>
            </a:ext>
          </a:extLst>
        </xdr:cNvPr>
        <xdr:cNvCxnSpPr/>
      </xdr:nvCxnSpPr>
      <xdr:spPr>
        <a:xfrm>
          <a:off x="1343025" y="93364050"/>
          <a:ext cx="4162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xdr:colOff>
      <xdr:row>473</xdr:row>
      <xdr:rowOff>47625</xdr:rowOff>
    </xdr:from>
    <xdr:to>
      <xdr:col>5</xdr:col>
      <xdr:colOff>1</xdr:colOff>
      <xdr:row>474</xdr:row>
      <xdr:rowOff>200025</xdr:rowOff>
    </xdr:to>
    <xdr:cxnSp macro="">
      <xdr:nvCxnSpPr>
        <xdr:cNvPr id="143" name="直線矢印コネクタ 142">
          <a:extLst>
            <a:ext uri="{FF2B5EF4-FFF2-40B4-BE49-F238E27FC236}">
              <a16:creationId xmlns:a16="http://schemas.microsoft.com/office/drawing/2014/main" id="{00000000-0008-0000-0100-00008F000000}"/>
            </a:ext>
          </a:extLst>
        </xdr:cNvPr>
        <xdr:cNvCxnSpPr/>
      </xdr:nvCxnSpPr>
      <xdr:spPr>
        <a:xfrm>
          <a:off x="3429001" y="93192600"/>
          <a:ext cx="0" cy="3714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657226</xdr:colOff>
      <xdr:row>474</xdr:row>
      <xdr:rowOff>9525</xdr:rowOff>
    </xdr:from>
    <xdr:to>
      <xdr:col>1</xdr:col>
      <xdr:colOff>657226</xdr:colOff>
      <xdr:row>474</xdr:row>
      <xdr:rowOff>200025</xdr:rowOff>
    </xdr:to>
    <xdr:cxnSp macro="">
      <xdr:nvCxnSpPr>
        <xdr:cNvPr id="144" name="直線矢印コネクタ 143">
          <a:extLst>
            <a:ext uri="{FF2B5EF4-FFF2-40B4-BE49-F238E27FC236}">
              <a16:creationId xmlns:a16="http://schemas.microsoft.com/office/drawing/2014/main" id="{00000000-0008-0000-0100-000090000000}"/>
            </a:ext>
          </a:extLst>
        </xdr:cNvPr>
        <xdr:cNvCxnSpPr/>
      </xdr:nvCxnSpPr>
      <xdr:spPr>
        <a:xfrm>
          <a:off x="1343026" y="93373575"/>
          <a:ext cx="0" cy="190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19051</xdr:colOff>
      <xdr:row>474</xdr:row>
      <xdr:rowOff>0</xdr:rowOff>
    </xdr:from>
    <xdr:to>
      <xdr:col>8</xdr:col>
      <xdr:colOff>19051</xdr:colOff>
      <xdr:row>474</xdr:row>
      <xdr:rowOff>190500</xdr:rowOff>
    </xdr:to>
    <xdr:cxnSp macro="">
      <xdr:nvCxnSpPr>
        <xdr:cNvPr id="145" name="直線矢印コネクタ 144">
          <a:extLst>
            <a:ext uri="{FF2B5EF4-FFF2-40B4-BE49-F238E27FC236}">
              <a16:creationId xmlns:a16="http://schemas.microsoft.com/office/drawing/2014/main" id="{00000000-0008-0000-0100-000091000000}"/>
            </a:ext>
          </a:extLst>
        </xdr:cNvPr>
        <xdr:cNvCxnSpPr/>
      </xdr:nvCxnSpPr>
      <xdr:spPr>
        <a:xfrm>
          <a:off x="5505451" y="93364050"/>
          <a:ext cx="0" cy="190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xdr:colOff>
      <xdr:row>474</xdr:row>
      <xdr:rowOff>0</xdr:rowOff>
    </xdr:from>
    <xdr:to>
      <xdr:col>8</xdr:col>
      <xdr:colOff>19050</xdr:colOff>
      <xdr:row>474</xdr:row>
      <xdr:rowOff>0</xdr:rowOff>
    </xdr:to>
    <xdr:cxnSp macro="">
      <xdr:nvCxnSpPr>
        <xdr:cNvPr id="146" name="直線コネクタ 145">
          <a:extLst>
            <a:ext uri="{FF2B5EF4-FFF2-40B4-BE49-F238E27FC236}">
              <a16:creationId xmlns:a16="http://schemas.microsoft.com/office/drawing/2014/main" id="{00000000-0008-0000-0100-000092000000}"/>
            </a:ext>
          </a:extLst>
        </xdr:cNvPr>
        <xdr:cNvCxnSpPr/>
      </xdr:nvCxnSpPr>
      <xdr:spPr>
        <a:xfrm>
          <a:off x="1343025" y="93364050"/>
          <a:ext cx="4162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552450</xdr:colOff>
      <xdr:row>479</xdr:row>
      <xdr:rowOff>76200</xdr:rowOff>
    </xdr:from>
    <xdr:to>
      <xdr:col>9</xdr:col>
      <xdr:colOff>600075</xdr:colOff>
      <xdr:row>480</xdr:row>
      <xdr:rowOff>180975</xdr:rowOff>
    </xdr:to>
    <xdr:sp macro="" textlink="">
      <xdr:nvSpPr>
        <xdr:cNvPr id="151" name="テキスト ボックス 44">
          <a:extLst>
            <a:ext uri="{FF2B5EF4-FFF2-40B4-BE49-F238E27FC236}">
              <a16:creationId xmlns:a16="http://schemas.microsoft.com/office/drawing/2014/main" id="{00000000-0008-0000-0100-000097000000}"/>
            </a:ext>
          </a:extLst>
        </xdr:cNvPr>
        <xdr:cNvSpPr txBox="1">
          <a:spLocks noChangeArrowheads="1"/>
        </xdr:cNvSpPr>
      </xdr:nvSpPr>
      <xdr:spPr bwMode="auto">
        <a:xfrm>
          <a:off x="6038850" y="91249500"/>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a:t>
          </a:r>
          <a:r>
            <a:rPr lang="en-US" altLang="ja-JP" sz="1400" b="0" i="0" u="none" strike="noStrike" baseline="0">
              <a:solidFill>
                <a:srgbClr val="000000"/>
              </a:solidFill>
              <a:latin typeface="ＭＳ 明朝"/>
              <a:ea typeface="ＭＳ 明朝"/>
            </a:rPr>
            <a:t>10</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8</xdr:col>
      <xdr:colOff>552450</xdr:colOff>
      <xdr:row>493</xdr:row>
      <xdr:rowOff>76200</xdr:rowOff>
    </xdr:from>
    <xdr:to>
      <xdr:col>9</xdr:col>
      <xdr:colOff>600075</xdr:colOff>
      <xdr:row>494</xdr:row>
      <xdr:rowOff>180975</xdr:rowOff>
    </xdr:to>
    <xdr:sp macro="" textlink="">
      <xdr:nvSpPr>
        <xdr:cNvPr id="152" name="テキスト ボックス 44">
          <a:extLst>
            <a:ext uri="{FF2B5EF4-FFF2-40B4-BE49-F238E27FC236}">
              <a16:creationId xmlns:a16="http://schemas.microsoft.com/office/drawing/2014/main" id="{00000000-0008-0000-0100-000098000000}"/>
            </a:ext>
          </a:extLst>
        </xdr:cNvPr>
        <xdr:cNvSpPr txBox="1">
          <a:spLocks noChangeArrowheads="1"/>
        </xdr:cNvSpPr>
      </xdr:nvSpPr>
      <xdr:spPr bwMode="auto">
        <a:xfrm>
          <a:off x="6038850" y="97164525"/>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a:t>
          </a:r>
          <a:r>
            <a:rPr lang="en-US" altLang="ja-JP" sz="1400" b="0" i="0" u="none" strike="noStrike" baseline="0">
              <a:solidFill>
                <a:srgbClr val="000000"/>
              </a:solidFill>
              <a:latin typeface="ＭＳ 明朝"/>
              <a:ea typeface="ＭＳ 明朝"/>
            </a:rPr>
            <a:t>11</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editAs="oneCell">
    <xdr:from>
      <xdr:col>0</xdr:col>
      <xdr:colOff>180975</xdr:colOff>
      <xdr:row>524</xdr:row>
      <xdr:rowOff>114300</xdr:rowOff>
    </xdr:from>
    <xdr:to>
      <xdr:col>9</xdr:col>
      <xdr:colOff>571500</xdr:colOff>
      <xdr:row>527</xdr:row>
      <xdr:rowOff>190500</xdr:rowOff>
    </xdr:to>
    <xdr:pic>
      <xdr:nvPicPr>
        <xdr:cNvPr id="153" name="図 152">
          <a:extLst>
            <a:ext uri="{FF2B5EF4-FFF2-40B4-BE49-F238E27FC236}">
              <a16:creationId xmlns:a16="http://schemas.microsoft.com/office/drawing/2014/main" id="{00000000-0008-0000-0100-00009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07061000"/>
          <a:ext cx="65627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552450</xdr:colOff>
      <xdr:row>529</xdr:row>
      <xdr:rowOff>76200</xdr:rowOff>
    </xdr:from>
    <xdr:to>
      <xdr:col>9</xdr:col>
      <xdr:colOff>600075</xdr:colOff>
      <xdr:row>530</xdr:row>
      <xdr:rowOff>180975</xdr:rowOff>
    </xdr:to>
    <xdr:sp macro="" textlink="">
      <xdr:nvSpPr>
        <xdr:cNvPr id="154" name="テキスト ボックス 44">
          <a:extLst>
            <a:ext uri="{FF2B5EF4-FFF2-40B4-BE49-F238E27FC236}">
              <a16:creationId xmlns:a16="http://schemas.microsoft.com/office/drawing/2014/main" id="{00000000-0008-0000-0100-00009A000000}"/>
            </a:ext>
          </a:extLst>
        </xdr:cNvPr>
        <xdr:cNvSpPr txBox="1">
          <a:spLocks noChangeArrowheads="1"/>
        </xdr:cNvSpPr>
      </xdr:nvSpPr>
      <xdr:spPr bwMode="auto">
        <a:xfrm>
          <a:off x="6038850" y="100231575"/>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a:t>
          </a:r>
          <a:r>
            <a:rPr lang="en-US" altLang="ja-JP" sz="1400" b="0" i="0" u="none" strike="noStrike" baseline="0">
              <a:solidFill>
                <a:srgbClr val="000000"/>
              </a:solidFill>
              <a:latin typeface="ＭＳ 明朝"/>
              <a:ea typeface="ＭＳ 明朝"/>
            </a:rPr>
            <a:t>12</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editAs="oneCell">
    <xdr:from>
      <xdr:col>0</xdr:col>
      <xdr:colOff>190500</xdr:colOff>
      <xdr:row>534</xdr:row>
      <xdr:rowOff>38100</xdr:rowOff>
    </xdr:from>
    <xdr:to>
      <xdr:col>0</xdr:col>
      <xdr:colOff>638175</xdr:colOff>
      <xdr:row>548</xdr:row>
      <xdr:rowOff>180975</xdr:rowOff>
    </xdr:to>
    <xdr:pic>
      <xdr:nvPicPr>
        <xdr:cNvPr id="159" name="図 158">
          <a:extLst>
            <a:ext uri="{FF2B5EF4-FFF2-40B4-BE49-F238E27FC236}">
              <a16:creationId xmlns:a16="http://schemas.microsoft.com/office/drawing/2014/main" id="{00000000-0008-0000-0100-00009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109175550"/>
          <a:ext cx="447675" cy="320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409575</xdr:colOff>
      <xdr:row>553</xdr:row>
      <xdr:rowOff>76199</xdr:rowOff>
    </xdr:from>
    <xdr:to>
      <xdr:col>9</xdr:col>
      <xdr:colOff>600075</xdr:colOff>
      <xdr:row>555</xdr:row>
      <xdr:rowOff>123824</xdr:rowOff>
    </xdr:to>
    <xdr:sp macro="" textlink="">
      <xdr:nvSpPr>
        <xdr:cNvPr id="160" name="テキスト ボックス 44">
          <a:extLst>
            <a:ext uri="{FF2B5EF4-FFF2-40B4-BE49-F238E27FC236}">
              <a16:creationId xmlns:a16="http://schemas.microsoft.com/office/drawing/2014/main" id="{00000000-0008-0000-0100-0000A0000000}"/>
            </a:ext>
          </a:extLst>
        </xdr:cNvPr>
        <xdr:cNvSpPr txBox="1">
          <a:spLocks noChangeArrowheads="1"/>
        </xdr:cNvSpPr>
      </xdr:nvSpPr>
      <xdr:spPr bwMode="auto">
        <a:xfrm>
          <a:off x="5210175" y="113376074"/>
          <a:ext cx="1562100" cy="485775"/>
        </a:xfrm>
        <a:prstGeom prst="rect">
          <a:avLst/>
        </a:prstGeom>
        <a:solidFill>
          <a:srgbClr val="FFFFFF"/>
        </a:solidFill>
        <a:ln w="12700">
          <a:solidFill>
            <a:srgbClr val="000000"/>
          </a:solidFill>
          <a:prstDash val="dash"/>
          <a:miter lim="800000"/>
          <a:headEnd/>
          <a:tailEnd/>
        </a:ln>
      </xdr:spPr>
      <xdr:txBody>
        <a:bodyPr vertOverflow="clip" wrap="square" lIns="0" tIns="72000" rIns="0" bIns="0" anchor="t" upright="1"/>
        <a:lstStyle/>
        <a:p>
          <a:pPr algn="l"/>
          <a:r>
            <a:rPr lang="ja-JP" altLang="ja-JP" sz="1100">
              <a:effectLst/>
              <a:latin typeface="+mn-lt"/>
              <a:ea typeface="+mn-ea"/>
              <a:cs typeface="+mn-cs"/>
            </a:rPr>
            <a:t>自衛水防組織を設置する場合のみ作成</a:t>
          </a:r>
          <a:endParaRPr lang="en-US" altLang="ja-JP" sz="1400" b="0" i="0" u="none" strike="noStrike" baseline="0">
            <a:solidFill>
              <a:srgbClr val="000000"/>
            </a:solidFill>
            <a:effectLst/>
            <a:latin typeface="ＭＳ ゴシック"/>
            <a:ea typeface="ＭＳ ゴシック"/>
            <a:cs typeface="+mn-cs"/>
          </a:endParaRPr>
        </a:p>
      </xdr:txBody>
    </xdr:sp>
    <xdr:clientData/>
  </xdr:twoCellAnchor>
  <xdr:twoCellAnchor>
    <xdr:from>
      <xdr:col>7</xdr:col>
      <xdr:colOff>409575</xdr:colOff>
      <xdr:row>597</xdr:row>
      <xdr:rowOff>76199</xdr:rowOff>
    </xdr:from>
    <xdr:to>
      <xdr:col>9</xdr:col>
      <xdr:colOff>600075</xdr:colOff>
      <xdr:row>599</xdr:row>
      <xdr:rowOff>123824</xdr:rowOff>
    </xdr:to>
    <xdr:sp macro="" textlink="">
      <xdr:nvSpPr>
        <xdr:cNvPr id="163" name="テキスト ボックス 44">
          <a:extLst>
            <a:ext uri="{FF2B5EF4-FFF2-40B4-BE49-F238E27FC236}">
              <a16:creationId xmlns:a16="http://schemas.microsoft.com/office/drawing/2014/main" id="{00000000-0008-0000-0100-0000A3000000}"/>
            </a:ext>
          </a:extLst>
        </xdr:cNvPr>
        <xdr:cNvSpPr txBox="1">
          <a:spLocks noChangeArrowheads="1"/>
        </xdr:cNvSpPr>
      </xdr:nvSpPr>
      <xdr:spPr bwMode="auto">
        <a:xfrm>
          <a:off x="5210175" y="113376074"/>
          <a:ext cx="1562100" cy="485775"/>
        </a:xfrm>
        <a:prstGeom prst="rect">
          <a:avLst/>
        </a:prstGeom>
        <a:solidFill>
          <a:srgbClr val="FFFFFF"/>
        </a:solidFill>
        <a:ln w="12700">
          <a:solidFill>
            <a:srgbClr val="000000"/>
          </a:solidFill>
          <a:prstDash val="dash"/>
          <a:miter lim="800000"/>
          <a:headEnd/>
          <a:tailEnd/>
        </a:ln>
      </xdr:spPr>
      <xdr:txBody>
        <a:bodyPr vertOverflow="clip" wrap="square" lIns="0" tIns="72000" rIns="0" bIns="0" anchor="t" upright="1"/>
        <a:lstStyle/>
        <a:p>
          <a:pPr algn="l"/>
          <a:r>
            <a:rPr lang="ja-JP" altLang="ja-JP" sz="1100">
              <a:effectLst/>
              <a:latin typeface="+mn-lt"/>
              <a:ea typeface="+mn-ea"/>
              <a:cs typeface="+mn-cs"/>
            </a:rPr>
            <a:t>自衛水防組織を設置する場合のみ作成</a:t>
          </a:r>
          <a:endParaRPr lang="en-US" altLang="ja-JP" sz="1400" b="0" i="0" u="none" strike="noStrike" baseline="0">
            <a:solidFill>
              <a:srgbClr val="000000"/>
            </a:solidFill>
            <a:effectLst/>
            <a:latin typeface="ＭＳ ゴシック"/>
            <a:ea typeface="ＭＳ ゴシック"/>
            <a:cs typeface="+mn-cs"/>
          </a:endParaRPr>
        </a:p>
      </xdr:txBody>
    </xdr:sp>
    <xdr:clientData/>
  </xdr:twoCellAnchor>
  <xdr:oneCellAnchor>
    <xdr:from>
      <xdr:col>0</xdr:col>
      <xdr:colOff>190500</xdr:colOff>
      <xdr:row>601</xdr:row>
      <xdr:rowOff>38100</xdr:rowOff>
    </xdr:from>
    <xdr:ext cx="447675" cy="3209925"/>
    <xdr:pic>
      <xdr:nvPicPr>
        <xdr:cNvPr id="164" name="図 163">
          <a:extLst>
            <a:ext uri="{FF2B5EF4-FFF2-40B4-BE49-F238E27FC236}">
              <a16:creationId xmlns:a16="http://schemas.microsoft.com/office/drawing/2014/main" id="{00000000-0008-0000-0100-0000A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109175550"/>
          <a:ext cx="447675" cy="3209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504825</xdr:colOff>
      <xdr:row>91</xdr:row>
      <xdr:rowOff>85725</xdr:rowOff>
    </xdr:from>
    <xdr:to>
      <xdr:col>9</xdr:col>
      <xdr:colOff>552450</xdr:colOff>
      <xdr:row>92</xdr:row>
      <xdr:rowOff>190500</xdr:rowOff>
    </xdr:to>
    <xdr:sp macro="" textlink="">
      <xdr:nvSpPr>
        <xdr:cNvPr id="59" name="テキスト ボックス 44">
          <a:extLst>
            <a:ext uri="{FF2B5EF4-FFF2-40B4-BE49-F238E27FC236}">
              <a16:creationId xmlns:a16="http://schemas.microsoft.com/office/drawing/2014/main" id="{00000000-0008-0000-0100-00003B000000}"/>
            </a:ext>
          </a:extLst>
        </xdr:cNvPr>
        <xdr:cNvSpPr txBox="1">
          <a:spLocks noChangeArrowheads="1"/>
        </xdr:cNvSpPr>
      </xdr:nvSpPr>
      <xdr:spPr bwMode="auto">
        <a:xfrm>
          <a:off x="5991225" y="20021550"/>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様式１</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8</xdr:col>
      <xdr:colOff>476250</xdr:colOff>
      <xdr:row>136</xdr:row>
      <xdr:rowOff>76200</xdr:rowOff>
    </xdr:from>
    <xdr:to>
      <xdr:col>9</xdr:col>
      <xdr:colOff>523875</xdr:colOff>
      <xdr:row>137</xdr:row>
      <xdr:rowOff>171450</xdr:rowOff>
    </xdr:to>
    <xdr:sp macro="" textlink="">
      <xdr:nvSpPr>
        <xdr:cNvPr id="61" name="テキスト ボックス 44">
          <a:extLst>
            <a:ext uri="{FF2B5EF4-FFF2-40B4-BE49-F238E27FC236}">
              <a16:creationId xmlns:a16="http://schemas.microsoft.com/office/drawing/2014/main" id="{00000000-0008-0000-0100-00003D000000}"/>
            </a:ext>
          </a:extLst>
        </xdr:cNvPr>
        <xdr:cNvSpPr txBox="1">
          <a:spLocks noChangeArrowheads="1"/>
        </xdr:cNvSpPr>
      </xdr:nvSpPr>
      <xdr:spPr bwMode="auto">
        <a:xfrm>
          <a:off x="5962650" y="30441900"/>
          <a:ext cx="733425" cy="323850"/>
        </a:xfrm>
        <a:prstGeom prst="rect">
          <a:avLst/>
        </a:prstGeom>
        <a:solidFill>
          <a:schemeClr val="tx1"/>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chemeClr val="bg1"/>
              </a:solidFill>
              <a:latin typeface="ＭＳ 明朝"/>
              <a:ea typeface="ＭＳ 明朝"/>
            </a:rPr>
            <a:t>別紙１</a:t>
          </a:r>
          <a:endParaRPr lang="ja-JP" altLang="en-US" sz="1400" b="0" i="0" u="none" strike="noStrike" baseline="0">
            <a:solidFill>
              <a:schemeClr val="bg1"/>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8</xdr:col>
      <xdr:colOff>504825</xdr:colOff>
      <xdr:row>180</xdr:row>
      <xdr:rowOff>95250</xdr:rowOff>
    </xdr:from>
    <xdr:to>
      <xdr:col>9</xdr:col>
      <xdr:colOff>552450</xdr:colOff>
      <xdr:row>181</xdr:row>
      <xdr:rowOff>190500</xdr:rowOff>
    </xdr:to>
    <xdr:sp macro="" textlink="">
      <xdr:nvSpPr>
        <xdr:cNvPr id="73" name="テキスト ボックス 44">
          <a:extLst>
            <a:ext uri="{FF2B5EF4-FFF2-40B4-BE49-F238E27FC236}">
              <a16:creationId xmlns:a16="http://schemas.microsoft.com/office/drawing/2014/main" id="{00000000-0008-0000-0100-000049000000}"/>
            </a:ext>
          </a:extLst>
        </xdr:cNvPr>
        <xdr:cNvSpPr txBox="1">
          <a:spLocks noChangeArrowheads="1"/>
        </xdr:cNvSpPr>
      </xdr:nvSpPr>
      <xdr:spPr bwMode="auto">
        <a:xfrm>
          <a:off x="5991225" y="40519350"/>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様式２</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8</xdr:col>
      <xdr:colOff>552450</xdr:colOff>
      <xdr:row>221</xdr:row>
      <xdr:rowOff>85725</xdr:rowOff>
    </xdr:from>
    <xdr:to>
      <xdr:col>9</xdr:col>
      <xdr:colOff>600075</xdr:colOff>
      <xdr:row>222</xdr:row>
      <xdr:rowOff>190500</xdr:rowOff>
    </xdr:to>
    <xdr:sp macro="" textlink="">
      <xdr:nvSpPr>
        <xdr:cNvPr id="75" name="テキスト ボックス 44">
          <a:extLst>
            <a:ext uri="{FF2B5EF4-FFF2-40B4-BE49-F238E27FC236}">
              <a16:creationId xmlns:a16="http://schemas.microsoft.com/office/drawing/2014/main" id="{00000000-0008-0000-0100-00004B000000}"/>
            </a:ext>
          </a:extLst>
        </xdr:cNvPr>
        <xdr:cNvSpPr txBox="1">
          <a:spLocks noChangeArrowheads="1"/>
        </xdr:cNvSpPr>
      </xdr:nvSpPr>
      <xdr:spPr bwMode="auto">
        <a:xfrm>
          <a:off x="6038850" y="50873025"/>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様式３</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8</xdr:col>
      <xdr:colOff>542925</xdr:colOff>
      <xdr:row>267</xdr:row>
      <xdr:rowOff>76200</xdr:rowOff>
    </xdr:from>
    <xdr:to>
      <xdr:col>9</xdr:col>
      <xdr:colOff>590550</xdr:colOff>
      <xdr:row>268</xdr:row>
      <xdr:rowOff>180975</xdr:rowOff>
    </xdr:to>
    <xdr:sp macro="" textlink="">
      <xdr:nvSpPr>
        <xdr:cNvPr id="76" name="テキスト ボックス 44">
          <a:extLst>
            <a:ext uri="{FF2B5EF4-FFF2-40B4-BE49-F238E27FC236}">
              <a16:creationId xmlns:a16="http://schemas.microsoft.com/office/drawing/2014/main" id="{00000000-0008-0000-0100-00004C000000}"/>
            </a:ext>
          </a:extLst>
        </xdr:cNvPr>
        <xdr:cNvSpPr txBox="1">
          <a:spLocks noChangeArrowheads="1"/>
        </xdr:cNvSpPr>
      </xdr:nvSpPr>
      <xdr:spPr bwMode="auto">
        <a:xfrm>
          <a:off x="6029325" y="61045725"/>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様式４</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8</xdr:col>
      <xdr:colOff>514350</xdr:colOff>
      <xdr:row>314</xdr:row>
      <xdr:rowOff>76200</xdr:rowOff>
    </xdr:from>
    <xdr:to>
      <xdr:col>9</xdr:col>
      <xdr:colOff>561975</xdr:colOff>
      <xdr:row>315</xdr:row>
      <xdr:rowOff>180975</xdr:rowOff>
    </xdr:to>
    <xdr:sp macro="" textlink="">
      <xdr:nvSpPr>
        <xdr:cNvPr id="77" name="テキスト ボックス 44">
          <a:extLst>
            <a:ext uri="{FF2B5EF4-FFF2-40B4-BE49-F238E27FC236}">
              <a16:creationId xmlns:a16="http://schemas.microsoft.com/office/drawing/2014/main" id="{00000000-0008-0000-0100-00004D000000}"/>
            </a:ext>
          </a:extLst>
        </xdr:cNvPr>
        <xdr:cNvSpPr txBox="1">
          <a:spLocks noChangeArrowheads="1"/>
        </xdr:cNvSpPr>
      </xdr:nvSpPr>
      <xdr:spPr bwMode="auto">
        <a:xfrm>
          <a:off x="6000750" y="71370825"/>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様式５</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8</xdr:col>
      <xdr:colOff>485775</xdr:colOff>
      <xdr:row>358</xdr:row>
      <xdr:rowOff>57150</xdr:rowOff>
    </xdr:from>
    <xdr:to>
      <xdr:col>9</xdr:col>
      <xdr:colOff>533400</xdr:colOff>
      <xdr:row>359</xdr:row>
      <xdr:rowOff>161925</xdr:rowOff>
    </xdr:to>
    <xdr:sp macro="" textlink="">
      <xdr:nvSpPr>
        <xdr:cNvPr id="78" name="テキスト ボックス 44">
          <a:extLst>
            <a:ext uri="{FF2B5EF4-FFF2-40B4-BE49-F238E27FC236}">
              <a16:creationId xmlns:a16="http://schemas.microsoft.com/office/drawing/2014/main" id="{00000000-0008-0000-0100-00004E000000}"/>
            </a:ext>
          </a:extLst>
        </xdr:cNvPr>
        <xdr:cNvSpPr txBox="1">
          <a:spLocks noChangeArrowheads="1"/>
        </xdr:cNvSpPr>
      </xdr:nvSpPr>
      <xdr:spPr bwMode="auto">
        <a:xfrm>
          <a:off x="5972175" y="80714850"/>
          <a:ext cx="733425" cy="323850"/>
        </a:xfrm>
        <a:prstGeom prst="rect">
          <a:avLst/>
        </a:prstGeom>
        <a:solidFill>
          <a:srgbClr val="FFFFFF"/>
        </a:solidFill>
        <a:ln w="12700">
          <a:solidFill>
            <a:srgbClr val="000000"/>
          </a:solidFill>
          <a:miter lim="800000"/>
          <a:headEnd/>
          <a:tailEnd/>
        </a:ln>
      </xdr:spPr>
      <xdr:txBody>
        <a:bodyPr vertOverflow="clip" wrap="square" lIns="0" tIns="72000" rIns="0" bIns="0" anchor="t" upright="1"/>
        <a:lstStyle/>
        <a:p>
          <a:pPr algn="ctr" rtl="0">
            <a:defRPr sz="1000"/>
          </a:pPr>
          <a:r>
            <a:rPr lang="ja-JP" altLang="en-US" sz="1400" b="0" i="0" u="none" strike="noStrike" baseline="0">
              <a:solidFill>
                <a:srgbClr val="000000"/>
              </a:solidFill>
              <a:latin typeface="ＭＳ 明朝"/>
              <a:ea typeface="ＭＳ 明朝"/>
            </a:rPr>
            <a:t>様式６</a:t>
          </a: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editAs="oneCell">
    <xdr:from>
      <xdr:col>0</xdr:col>
      <xdr:colOff>444500</xdr:colOff>
      <xdr:row>50</xdr:row>
      <xdr:rowOff>63500</xdr:rowOff>
    </xdr:from>
    <xdr:to>
      <xdr:col>9</xdr:col>
      <xdr:colOff>215403</xdr:colOff>
      <xdr:row>88</xdr:row>
      <xdr:rowOff>75239</xdr:rowOff>
    </xdr:to>
    <xdr:pic>
      <xdr:nvPicPr>
        <xdr:cNvPr id="11" name="図 10">
          <a:extLst>
            <a:ext uri="{FF2B5EF4-FFF2-40B4-BE49-F238E27FC236}">
              <a16:creationId xmlns:a16="http://schemas.microsoft.com/office/drawing/2014/main" id="{08BAC88A-269C-40C6-A132-D643D59FB2D6}"/>
            </a:ext>
          </a:extLst>
        </xdr:cNvPr>
        <xdr:cNvPicPr>
          <a:picLocks noChangeAspect="1"/>
        </xdr:cNvPicPr>
      </xdr:nvPicPr>
      <xdr:blipFill>
        <a:blip xmlns:r="http://schemas.openxmlformats.org/officeDocument/2006/relationships" r:embed="rId4"/>
        <a:stretch>
          <a:fillRect/>
        </a:stretch>
      </xdr:blipFill>
      <xdr:spPr>
        <a:xfrm>
          <a:off x="444500" y="11176000"/>
          <a:ext cx="5914528" cy="845723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kasen.pref.iwate.jp/iwate/servlet/Gamen30Servlet" TargetMode="External"/><Relationship Id="rId2" Type="http://schemas.openxmlformats.org/officeDocument/2006/relationships/hyperlink" Target="http://www.city.morioka.iwate.jp/" TargetMode="External"/><Relationship Id="rId1" Type="http://schemas.openxmlformats.org/officeDocument/2006/relationships/hyperlink" Target="http://www.city.morioka.iwate.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20"/>
  <sheetViews>
    <sheetView view="pageBreakPreview" topLeftCell="A174" zoomScale="70" zoomScaleNormal="100" zoomScaleSheetLayoutView="70" workbookViewId="0">
      <selection activeCell="C218" sqref="C218:I218"/>
    </sheetView>
  </sheetViews>
  <sheetFormatPr defaultRowHeight="14.25" x14ac:dyDescent="0.15"/>
  <cols>
    <col min="1" max="1" width="4.5" style="4" customWidth="1"/>
    <col min="2" max="2" width="40" style="4" customWidth="1"/>
    <col min="3" max="3" width="5.625" style="4" customWidth="1"/>
    <col min="4" max="4" width="3.5" style="4" bestFit="1" customWidth="1"/>
    <col min="5" max="5" width="4" style="4" customWidth="1"/>
    <col min="6" max="6" width="3.5" style="4" bestFit="1" customWidth="1"/>
    <col min="7" max="7" width="4.875" style="4" customWidth="1"/>
    <col min="8" max="8" width="3.5" style="4" bestFit="1" customWidth="1"/>
    <col min="9" max="9" width="9.875" style="4" customWidth="1"/>
    <col min="10" max="10" width="27.375" style="96" customWidth="1"/>
    <col min="11" max="16384" width="9" style="4"/>
  </cols>
  <sheetData>
    <row r="1" spans="1:16" ht="21" x14ac:dyDescent="0.15">
      <c r="A1" s="88" t="s">
        <v>29</v>
      </c>
    </row>
    <row r="2" spans="1:16" ht="17.25" customHeight="1" x14ac:dyDescent="0.15"/>
    <row r="3" spans="1:16" ht="24.75" thickBot="1" x14ac:dyDescent="0.2">
      <c r="A3" s="156" t="s">
        <v>316</v>
      </c>
      <c r="B3" s="155"/>
    </row>
    <row r="4" spans="1:16" ht="114.75" customHeight="1" x14ac:dyDescent="0.15">
      <c r="A4" s="218" t="s">
        <v>370</v>
      </c>
      <c r="B4" s="219"/>
      <c r="C4" s="219"/>
      <c r="D4" s="219"/>
      <c r="E4" s="219"/>
      <c r="F4" s="219"/>
      <c r="G4" s="219"/>
      <c r="H4" s="219"/>
      <c r="I4" s="219"/>
      <c r="J4" s="220"/>
    </row>
    <row r="5" spans="1:16" ht="17.25" customHeight="1" thickBot="1" x14ac:dyDescent="0.2">
      <c r="A5" s="221"/>
      <c r="B5" s="222"/>
      <c r="C5" s="222"/>
      <c r="D5" s="222"/>
      <c r="E5" s="222"/>
      <c r="F5" s="222"/>
      <c r="G5" s="222"/>
      <c r="H5" s="222"/>
      <c r="I5" s="222"/>
      <c r="J5" s="223"/>
    </row>
    <row r="6" spans="1:16" ht="17.25" customHeight="1" x14ac:dyDescent="0.15"/>
    <row r="7" spans="1:16" ht="17.25" customHeight="1" x14ac:dyDescent="0.15">
      <c r="A7" s="182" t="s">
        <v>0</v>
      </c>
      <c r="B7" s="181"/>
      <c r="C7" s="181" t="s">
        <v>1</v>
      </c>
      <c r="D7" s="181"/>
      <c r="E7" s="181"/>
      <c r="F7" s="181"/>
      <c r="G7" s="181"/>
      <c r="H7" s="181"/>
      <c r="I7" s="181"/>
      <c r="J7" s="97" t="s">
        <v>2</v>
      </c>
    </row>
    <row r="8" spans="1:16" ht="17.25" customHeight="1" x14ac:dyDescent="0.15">
      <c r="A8" s="183" t="s">
        <v>17</v>
      </c>
      <c r="B8" s="184"/>
      <c r="C8" s="29"/>
      <c r="D8" s="29"/>
      <c r="E8" s="29"/>
      <c r="F8" s="29"/>
      <c r="G8" s="29"/>
      <c r="H8" s="29"/>
      <c r="I8" s="29"/>
      <c r="J8" s="98"/>
    </row>
    <row r="9" spans="1:16" ht="7.5" customHeight="1" thickBot="1" x14ac:dyDescent="0.2">
      <c r="A9" s="34"/>
      <c r="B9" s="32"/>
      <c r="C9" s="32"/>
      <c r="D9" s="32"/>
      <c r="E9" s="32"/>
      <c r="F9" s="32"/>
      <c r="G9" s="32"/>
      <c r="H9" s="32"/>
      <c r="I9" s="32"/>
      <c r="J9" s="99"/>
    </row>
    <row r="10" spans="1:16" s="27" customFormat="1" ht="17.25" customHeight="1" thickBot="1" x14ac:dyDescent="0.2">
      <c r="A10" s="86" t="s">
        <v>154</v>
      </c>
      <c r="B10" s="87" t="s">
        <v>168</v>
      </c>
      <c r="C10" s="116">
        <f ca="1">YEAR(TODAY())</f>
        <v>2023</v>
      </c>
      <c r="D10" s="36" t="s">
        <v>31</v>
      </c>
      <c r="E10" s="116"/>
      <c r="F10" s="36" t="s">
        <v>32</v>
      </c>
      <c r="G10" s="116"/>
      <c r="H10" s="36" t="s">
        <v>33</v>
      </c>
      <c r="I10" s="36"/>
      <c r="J10" s="100">
        <v>44743</v>
      </c>
    </row>
    <row r="11" spans="1:16" s="27" customFormat="1" ht="7.5" customHeight="1" thickBot="1" x14ac:dyDescent="0.2">
      <c r="A11" s="35"/>
      <c r="B11" s="33"/>
      <c r="C11" s="33"/>
      <c r="D11" s="36"/>
      <c r="E11" s="33"/>
      <c r="F11" s="36"/>
      <c r="G11" s="33"/>
      <c r="H11" s="36"/>
      <c r="I11" s="36"/>
      <c r="J11" s="100"/>
    </row>
    <row r="12" spans="1:16" ht="17.25" customHeight="1" thickBot="1" x14ac:dyDescent="0.2">
      <c r="A12" s="55" t="s">
        <v>154</v>
      </c>
      <c r="B12" s="85" t="s">
        <v>169</v>
      </c>
      <c r="C12" s="176" t="s">
        <v>319</v>
      </c>
      <c r="D12" s="177"/>
      <c r="E12" s="177"/>
      <c r="F12" s="177"/>
      <c r="G12" s="177"/>
      <c r="H12" s="177"/>
      <c r="I12" s="178"/>
      <c r="J12" s="101" t="s">
        <v>319</v>
      </c>
    </row>
    <row r="13" spans="1:16" ht="7.5" customHeight="1" thickBot="1" x14ac:dyDescent="0.2">
      <c r="A13" s="38"/>
      <c r="B13" s="47"/>
      <c r="C13" s="40"/>
      <c r="D13" s="40"/>
      <c r="E13" s="40"/>
      <c r="F13" s="40"/>
      <c r="G13" s="40"/>
      <c r="H13" s="40"/>
      <c r="I13" s="40"/>
      <c r="J13" s="101"/>
    </row>
    <row r="14" spans="1:16" ht="17.25" customHeight="1" thickBot="1" x14ac:dyDescent="0.2">
      <c r="A14" s="55" t="s">
        <v>154</v>
      </c>
      <c r="B14" s="85" t="s">
        <v>170</v>
      </c>
      <c r="C14" s="176" t="s">
        <v>259</v>
      </c>
      <c r="D14" s="177"/>
      <c r="E14" s="177"/>
      <c r="F14" s="177"/>
      <c r="G14" s="177"/>
      <c r="H14" s="177"/>
      <c r="I14" s="178"/>
      <c r="J14" s="101" t="s">
        <v>308</v>
      </c>
    </row>
    <row r="15" spans="1:16" ht="7.5" customHeight="1" thickBot="1" x14ac:dyDescent="0.2">
      <c r="A15" s="38"/>
      <c r="B15" s="47"/>
      <c r="C15" s="39"/>
      <c r="D15" s="39"/>
      <c r="E15" s="39"/>
      <c r="F15" s="39"/>
      <c r="G15" s="39"/>
      <c r="H15" s="39"/>
      <c r="I15" s="39"/>
      <c r="J15" s="101"/>
    </row>
    <row r="16" spans="1:16" ht="17.25" customHeight="1" thickBot="1" x14ac:dyDescent="0.2">
      <c r="A16" s="55" t="s">
        <v>154</v>
      </c>
      <c r="B16" s="85" t="s">
        <v>171</v>
      </c>
      <c r="C16" s="176" t="s">
        <v>260</v>
      </c>
      <c r="D16" s="177"/>
      <c r="E16" s="177"/>
      <c r="F16" s="177"/>
      <c r="G16" s="177"/>
      <c r="H16" s="177"/>
      <c r="I16" s="178"/>
      <c r="J16" s="101" t="s">
        <v>279</v>
      </c>
      <c r="L16" s="175" t="s">
        <v>282</v>
      </c>
      <c r="M16" s="175"/>
      <c r="N16" s="175"/>
      <c r="O16" s="175"/>
      <c r="P16" s="175"/>
    </row>
    <row r="17" spans="1:16" ht="7.5" customHeight="1" thickBot="1" x14ac:dyDescent="0.2">
      <c r="A17" s="38"/>
      <c r="B17" s="47"/>
      <c r="C17" s="39"/>
      <c r="D17" s="39"/>
      <c r="E17" s="39"/>
      <c r="F17" s="39"/>
      <c r="G17" s="39"/>
      <c r="H17" s="39"/>
      <c r="I17" s="39"/>
      <c r="J17" s="101"/>
      <c r="L17" s="175"/>
      <c r="M17" s="175"/>
      <c r="N17" s="175"/>
      <c r="O17" s="175"/>
      <c r="P17" s="175"/>
    </row>
    <row r="18" spans="1:16" ht="17.25" customHeight="1" thickBot="1" x14ac:dyDescent="0.2">
      <c r="A18" s="55" t="s">
        <v>154</v>
      </c>
      <c r="B18" s="85" t="s">
        <v>281</v>
      </c>
      <c r="C18" s="176" t="s">
        <v>259</v>
      </c>
      <c r="D18" s="177"/>
      <c r="E18" s="177"/>
      <c r="F18" s="177"/>
      <c r="G18" s="177"/>
      <c r="H18" s="177"/>
      <c r="I18" s="178"/>
      <c r="J18" s="101" t="s">
        <v>280</v>
      </c>
      <c r="L18" s="175"/>
      <c r="M18" s="175"/>
      <c r="N18" s="175"/>
      <c r="O18" s="175"/>
      <c r="P18" s="175"/>
    </row>
    <row r="19" spans="1:16" ht="7.5" customHeight="1" x14ac:dyDescent="0.15">
      <c r="A19" s="55"/>
      <c r="B19" s="13"/>
      <c r="C19" s="40"/>
      <c r="D19" s="40"/>
      <c r="E19" s="40"/>
      <c r="F19" s="40"/>
      <c r="G19" s="40"/>
      <c r="H19" s="40"/>
      <c r="I19" s="40"/>
      <c r="J19" s="101"/>
      <c r="L19" s="175"/>
      <c r="M19" s="175"/>
      <c r="N19" s="175"/>
      <c r="O19" s="175"/>
      <c r="P19" s="175"/>
    </row>
    <row r="20" spans="1:16" ht="17.25" customHeight="1" x14ac:dyDescent="0.15">
      <c r="A20" s="179" t="s">
        <v>167</v>
      </c>
      <c r="B20" s="180"/>
      <c r="C20" s="110"/>
      <c r="D20" s="110"/>
      <c r="E20" s="110"/>
      <c r="F20" s="110"/>
      <c r="G20" s="110"/>
      <c r="H20" s="110"/>
      <c r="I20" s="110"/>
      <c r="J20" s="111"/>
      <c r="L20" s="175"/>
      <c r="M20" s="175"/>
      <c r="N20" s="175"/>
      <c r="O20" s="175"/>
      <c r="P20" s="175"/>
    </row>
    <row r="21" spans="1:16" ht="7.5" customHeight="1" thickBot="1" x14ac:dyDescent="0.2">
      <c r="A21" s="55"/>
      <c r="B21" s="13"/>
      <c r="C21" s="40"/>
      <c r="D21" s="40"/>
      <c r="E21" s="40"/>
      <c r="F21" s="40"/>
      <c r="G21" s="40"/>
      <c r="H21" s="40"/>
      <c r="I21" s="40"/>
      <c r="J21" s="101"/>
    </row>
    <row r="22" spans="1:16" ht="17.25" customHeight="1" thickBot="1" x14ac:dyDescent="0.2">
      <c r="A22" s="55"/>
      <c r="B22" s="13" t="s">
        <v>60</v>
      </c>
      <c r="C22" s="185" t="s">
        <v>45</v>
      </c>
      <c r="D22" s="185"/>
      <c r="E22" s="186">
        <v>0</v>
      </c>
      <c r="F22" s="187"/>
      <c r="G22" s="185" t="s">
        <v>44</v>
      </c>
      <c r="H22" s="185"/>
      <c r="I22" s="117">
        <v>0</v>
      </c>
      <c r="J22" s="101" t="s">
        <v>84</v>
      </c>
      <c r="L22" s="175" t="s">
        <v>91</v>
      </c>
      <c r="M22" s="207"/>
      <c r="N22" s="207"/>
      <c r="O22" s="207"/>
      <c r="P22" s="207"/>
    </row>
    <row r="23" spans="1:16" ht="7.5" customHeight="1" thickBot="1" x14ac:dyDescent="0.2">
      <c r="A23" s="55"/>
      <c r="B23" s="13"/>
      <c r="C23" s="40"/>
      <c r="D23" s="40"/>
      <c r="E23" s="40"/>
      <c r="F23" s="40"/>
      <c r="G23" s="40"/>
      <c r="H23" s="40"/>
      <c r="I23" s="40"/>
      <c r="J23" s="101"/>
      <c r="L23" s="207"/>
      <c r="M23" s="207"/>
      <c r="N23" s="207"/>
      <c r="O23" s="207"/>
      <c r="P23" s="207"/>
    </row>
    <row r="24" spans="1:16" ht="17.25" customHeight="1" thickBot="1" x14ac:dyDescent="0.2">
      <c r="A24" s="55"/>
      <c r="B24" s="13" t="s">
        <v>48</v>
      </c>
      <c r="C24" s="185" t="s">
        <v>45</v>
      </c>
      <c r="D24" s="185"/>
      <c r="E24" s="186">
        <v>0</v>
      </c>
      <c r="F24" s="187"/>
      <c r="G24" s="185" t="s">
        <v>44</v>
      </c>
      <c r="H24" s="185"/>
      <c r="I24" s="117">
        <v>0</v>
      </c>
      <c r="J24" s="101" t="s">
        <v>85</v>
      </c>
      <c r="L24" s="207"/>
      <c r="M24" s="207"/>
      <c r="N24" s="207"/>
      <c r="O24" s="207"/>
      <c r="P24" s="207"/>
    </row>
    <row r="25" spans="1:16" ht="7.5" customHeight="1" thickBot="1" x14ac:dyDescent="0.2">
      <c r="A25" s="55"/>
      <c r="B25" s="13"/>
      <c r="C25" s="40"/>
      <c r="D25" s="40"/>
      <c r="E25" s="40"/>
      <c r="F25" s="40"/>
      <c r="G25" s="40"/>
      <c r="H25" s="40"/>
      <c r="I25" s="40"/>
      <c r="J25" s="101"/>
      <c r="L25" s="207"/>
      <c r="M25" s="207"/>
      <c r="N25" s="207"/>
      <c r="O25" s="207"/>
      <c r="P25" s="207"/>
    </row>
    <row r="26" spans="1:16" ht="17.25" customHeight="1" thickBot="1" x14ac:dyDescent="0.2">
      <c r="A26" s="55"/>
      <c r="B26" s="13" t="s">
        <v>43</v>
      </c>
      <c r="C26" s="27" t="s">
        <v>86</v>
      </c>
      <c r="D26" s="83"/>
      <c r="E26" s="79"/>
      <c r="F26" s="79"/>
      <c r="G26" s="208" t="s">
        <v>90</v>
      </c>
      <c r="H26" s="209"/>
      <c r="I26" s="210"/>
      <c r="J26" s="101" t="s">
        <v>132</v>
      </c>
      <c r="L26" s="207"/>
      <c r="M26" s="207"/>
      <c r="N26" s="207"/>
      <c r="O26" s="207"/>
      <c r="P26" s="207"/>
    </row>
    <row r="27" spans="1:16" ht="7.5" customHeight="1" thickBot="1" x14ac:dyDescent="0.2">
      <c r="A27" s="55"/>
      <c r="B27" s="13"/>
      <c r="C27" s="83"/>
      <c r="D27" s="83"/>
      <c r="E27" s="79"/>
      <c r="F27" s="79"/>
      <c r="G27" s="83"/>
      <c r="H27" s="83"/>
      <c r="I27" s="80"/>
      <c r="J27" s="101"/>
      <c r="L27" s="207"/>
      <c r="M27" s="207"/>
      <c r="N27" s="207"/>
      <c r="O27" s="207"/>
      <c r="P27" s="207"/>
    </row>
    <row r="28" spans="1:16" ht="17.25" customHeight="1" thickBot="1" x14ac:dyDescent="0.2">
      <c r="A28" s="55"/>
      <c r="B28" s="13"/>
      <c r="C28" s="185" t="s">
        <v>45</v>
      </c>
      <c r="D28" s="185"/>
      <c r="E28" s="186">
        <f>IF(G26="平日と同じ","-",0)</f>
        <v>0</v>
      </c>
      <c r="F28" s="187"/>
      <c r="G28" s="185" t="s">
        <v>44</v>
      </c>
      <c r="H28" s="185"/>
      <c r="I28" s="121">
        <f>IF(G26="平日と同じ","-",0)</f>
        <v>0</v>
      </c>
      <c r="J28" s="101" t="s">
        <v>84</v>
      </c>
      <c r="L28" s="207"/>
      <c r="M28" s="207"/>
      <c r="N28" s="207"/>
      <c r="O28" s="207"/>
      <c r="P28" s="207"/>
    </row>
    <row r="29" spans="1:16" ht="7.5" customHeight="1" x14ac:dyDescent="0.15">
      <c r="A29" s="37"/>
      <c r="B29" s="28"/>
      <c r="C29" s="30"/>
      <c r="D29" s="30"/>
      <c r="E29" s="30"/>
      <c r="F29" s="30"/>
      <c r="G29" s="30"/>
      <c r="H29" s="30"/>
      <c r="I29" s="30"/>
      <c r="J29" s="102"/>
    </row>
    <row r="30" spans="1:16" ht="17.25" customHeight="1" x14ac:dyDescent="0.15">
      <c r="A30" s="183" t="s">
        <v>30</v>
      </c>
      <c r="B30" s="184"/>
      <c r="C30" s="84"/>
      <c r="D30" s="84"/>
      <c r="E30" s="84"/>
      <c r="F30" s="84"/>
      <c r="G30" s="84"/>
      <c r="H30" s="84"/>
      <c r="I30" s="84"/>
      <c r="J30" s="103"/>
      <c r="L30" s="175" t="s">
        <v>291</v>
      </c>
      <c r="M30" s="175"/>
      <c r="N30" s="175"/>
      <c r="O30" s="175"/>
      <c r="P30" s="175"/>
    </row>
    <row r="31" spans="1:16" ht="7.5" customHeight="1" x14ac:dyDescent="0.15">
      <c r="A31" s="38"/>
      <c r="B31" s="32"/>
      <c r="C31" s="32"/>
      <c r="D31" s="32"/>
      <c r="E31" s="32"/>
      <c r="F31" s="32"/>
      <c r="G31" s="32"/>
      <c r="H31" s="32"/>
      <c r="I31" s="32"/>
      <c r="J31" s="99"/>
      <c r="L31" s="175"/>
      <c r="M31" s="175"/>
      <c r="N31" s="175"/>
      <c r="O31" s="175"/>
      <c r="P31" s="175"/>
    </row>
    <row r="32" spans="1:16" ht="17.25" customHeight="1" x14ac:dyDescent="0.15">
      <c r="A32" s="205" t="s">
        <v>166</v>
      </c>
      <c r="B32" s="206"/>
      <c r="C32" s="46"/>
      <c r="D32" s="46"/>
      <c r="E32" s="46"/>
      <c r="F32" s="46"/>
      <c r="G32" s="46"/>
      <c r="H32" s="46"/>
      <c r="I32" s="46"/>
      <c r="J32" s="104"/>
      <c r="L32" s="175"/>
      <c r="M32" s="175"/>
      <c r="N32" s="175"/>
      <c r="O32" s="175"/>
      <c r="P32" s="175"/>
    </row>
    <row r="33" spans="1:22" ht="7.5" customHeight="1" thickBot="1" x14ac:dyDescent="0.2">
      <c r="A33" s="38"/>
      <c r="B33" s="31"/>
      <c r="C33" s="31"/>
      <c r="D33" s="31"/>
      <c r="E33" s="31"/>
      <c r="F33" s="31"/>
      <c r="G33" s="31"/>
      <c r="H33" s="31"/>
      <c r="I33" s="31"/>
      <c r="J33" s="105"/>
      <c r="L33" s="175"/>
      <c r="M33" s="175"/>
      <c r="N33" s="175"/>
      <c r="O33" s="175"/>
      <c r="P33" s="175"/>
    </row>
    <row r="34" spans="1:22" ht="17.25" customHeight="1" thickBot="1" x14ac:dyDescent="0.2">
      <c r="A34" s="38"/>
      <c r="B34" s="47" t="s">
        <v>34</v>
      </c>
      <c r="C34" s="176" t="s">
        <v>283</v>
      </c>
      <c r="D34" s="177"/>
      <c r="E34" s="177"/>
      <c r="F34" s="177"/>
      <c r="G34" s="177"/>
      <c r="H34" s="177"/>
      <c r="I34" s="178"/>
      <c r="J34" s="101" t="s">
        <v>288</v>
      </c>
      <c r="L34" s="175"/>
      <c r="M34" s="175"/>
      <c r="N34" s="175"/>
      <c r="O34" s="175"/>
      <c r="P34" s="175"/>
      <c r="R34" s="158" t="s">
        <v>284</v>
      </c>
    </row>
    <row r="35" spans="1:22" ht="7.5" customHeight="1" thickBot="1" x14ac:dyDescent="0.2">
      <c r="A35" s="38"/>
      <c r="B35" s="47"/>
      <c r="C35" s="39"/>
      <c r="D35" s="39"/>
      <c r="E35" s="39"/>
      <c r="F35" s="39"/>
      <c r="G35" s="39"/>
      <c r="H35" s="39"/>
      <c r="I35" s="39"/>
      <c r="J35" s="101"/>
      <c r="L35" s="175"/>
      <c r="M35" s="175"/>
      <c r="N35" s="175"/>
      <c r="O35" s="175"/>
      <c r="P35" s="175"/>
    </row>
    <row r="36" spans="1:22" ht="17.25" customHeight="1" thickBot="1" x14ac:dyDescent="0.2">
      <c r="A36" s="38"/>
      <c r="B36" s="47" t="s">
        <v>262</v>
      </c>
      <c r="C36" s="176" t="s">
        <v>292</v>
      </c>
      <c r="D36" s="177"/>
      <c r="E36" s="177"/>
      <c r="F36" s="177"/>
      <c r="G36" s="177"/>
      <c r="H36" s="177"/>
      <c r="I36" s="178"/>
      <c r="J36" s="101" t="s">
        <v>293</v>
      </c>
      <c r="L36" s="175"/>
      <c r="M36" s="175"/>
      <c r="N36" s="175"/>
      <c r="O36" s="175"/>
      <c r="P36" s="175"/>
      <c r="R36" s="224" t="s">
        <v>285</v>
      </c>
      <c r="S36" s="225"/>
      <c r="T36" s="225"/>
      <c r="U36" s="225"/>
      <c r="V36" s="225"/>
    </row>
    <row r="37" spans="1:22" ht="7.5" customHeight="1" thickBot="1" x14ac:dyDescent="0.2">
      <c r="A37" s="38"/>
      <c r="B37" s="47"/>
      <c r="C37" s="39"/>
      <c r="D37" s="39"/>
      <c r="E37" s="39"/>
      <c r="F37" s="39"/>
      <c r="G37" s="39"/>
      <c r="H37" s="39"/>
      <c r="I37" s="39"/>
      <c r="J37" s="101"/>
      <c r="L37" s="175"/>
      <c r="M37" s="175"/>
      <c r="N37" s="175"/>
      <c r="O37" s="175"/>
      <c r="P37" s="175"/>
      <c r="R37" s="225"/>
      <c r="S37" s="225"/>
      <c r="T37" s="225"/>
      <c r="U37" s="225"/>
      <c r="V37" s="225"/>
    </row>
    <row r="38" spans="1:22" ht="17.25" customHeight="1" thickBot="1" x14ac:dyDescent="0.2">
      <c r="A38" s="38"/>
      <c r="B38" s="47" t="s">
        <v>263</v>
      </c>
      <c r="C38" s="211" t="s">
        <v>294</v>
      </c>
      <c r="D38" s="212"/>
      <c r="E38" s="212"/>
      <c r="F38" s="212"/>
      <c r="G38" s="212"/>
      <c r="H38" s="212"/>
      <c r="I38" s="213"/>
      <c r="J38" s="101" t="s">
        <v>333</v>
      </c>
      <c r="L38" s="175"/>
      <c r="M38" s="175"/>
      <c r="N38" s="175"/>
      <c r="O38" s="175"/>
      <c r="P38" s="175"/>
      <c r="R38" s="225"/>
      <c r="S38" s="225"/>
      <c r="T38" s="225"/>
      <c r="U38" s="225"/>
      <c r="V38" s="225"/>
    </row>
    <row r="39" spans="1:22" ht="7.5" customHeight="1" thickBot="1" x14ac:dyDescent="0.2">
      <c r="A39" s="38"/>
      <c r="B39" s="47"/>
      <c r="C39" s="39"/>
      <c r="D39" s="39"/>
      <c r="E39" s="39"/>
      <c r="F39" s="39"/>
      <c r="G39" s="39"/>
      <c r="H39" s="39"/>
      <c r="I39" s="39"/>
      <c r="J39" s="101"/>
      <c r="L39" s="175"/>
      <c r="M39" s="175"/>
      <c r="N39" s="175"/>
      <c r="O39" s="175"/>
      <c r="P39" s="175"/>
      <c r="R39" s="225"/>
      <c r="S39" s="225"/>
      <c r="T39" s="225"/>
      <c r="U39" s="225"/>
      <c r="V39" s="225"/>
    </row>
    <row r="40" spans="1:22" ht="17.25" customHeight="1" thickBot="1" x14ac:dyDescent="0.2">
      <c r="A40" s="38"/>
      <c r="B40" s="47" t="s">
        <v>264</v>
      </c>
      <c r="C40" s="211" t="s">
        <v>295</v>
      </c>
      <c r="D40" s="212"/>
      <c r="E40" s="212"/>
      <c r="F40" s="212"/>
      <c r="G40" s="212"/>
      <c r="H40" s="212"/>
      <c r="I40" s="213"/>
      <c r="J40" s="101" t="s">
        <v>295</v>
      </c>
      <c r="L40" s="175"/>
      <c r="M40" s="175"/>
      <c r="N40" s="175"/>
      <c r="O40" s="175"/>
      <c r="P40" s="175"/>
      <c r="R40" s="225"/>
      <c r="S40" s="225"/>
      <c r="T40" s="225"/>
      <c r="U40" s="225"/>
      <c r="V40" s="225"/>
    </row>
    <row r="41" spans="1:22" ht="7.5" customHeight="1" thickBot="1" x14ac:dyDescent="0.2">
      <c r="A41" s="38"/>
      <c r="B41" s="47"/>
      <c r="C41" s="39"/>
      <c r="D41" s="39"/>
      <c r="E41" s="39"/>
      <c r="F41" s="39"/>
      <c r="G41" s="39"/>
      <c r="H41" s="39"/>
      <c r="I41" s="39"/>
      <c r="J41" s="101"/>
      <c r="L41" s="175"/>
      <c r="M41" s="175"/>
      <c r="N41" s="175"/>
      <c r="O41" s="175"/>
      <c r="P41" s="175"/>
    </row>
    <row r="42" spans="1:22" ht="17.25" customHeight="1" thickBot="1" x14ac:dyDescent="0.2">
      <c r="A42" s="38"/>
      <c r="B42" s="47" t="s">
        <v>265</v>
      </c>
      <c r="C42" s="211" t="s">
        <v>296</v>
      </c>
      <c r="D42" s="212"/>
      <c r="E42" s="212"/>
      <c r="F42" s="212"/>
      <c r="G42" s="212"/>
      <c r="H42" s="212"/>
      <c r="I42" s="213"/>
      <c r="J42" s="101" t="s">
        <v>296</v>
      </c>
      <c r="L42" s="175"/>
      <c r="M42" s="175"/>
      <c r="N42" s="175"/>
      <c r="O42" s="175"/>
      <c r="P42" s="175"/>
    </row>
    <row r="43" spans="1:22" ht="7.5" customHeight="1" x14ac:dyDescent="0.15">
      <c r="A43" s="38"/>
      <c r="B43" s="47"/>
      <c r="C43" s="39"/>
      <c r="D43" s="39"/>
      <c r="E43" s="39"/>
      <c r="F43" s="39"/>
      <c r="G43" s="39"/>
      <c r="H43" s="39"/>
      <c r="I43" s="39"/>
      <c r="J43" s="101"/>
      <c r="L43" s="175"/>
      <c r="M43" s="175"/>
      <c r="N43" s="175"/>
      <c r="O43" s="175"/>
      <c r="P43" s="175"/>
    </row>
    <row r="44" spans="1:22" ht="17.25" customHeight="1" x14ac:dyDescent="0.15">
      <c r="A44" s="205" t="s">
        <v>165</v>
      </c>
      <c r="B44" s="206"/>
      <c r="C44" s="46"/>
      <c r="D44" s="46"/>
      <c r="E44" s="46"/>
      <c r="F44" s="46"/>
      <c r="G44" s="46"/>
      <c r="H44" s="46"/>
      <c r="I44" s="46"/>
      <c r="J44" s="104"/>
      <c r="L44" s="175"/>
      <c r="M44" s="175"/>
      <c r="N44" s="175"/>
      <c r="O44" s="175"/>
      <c r="P44" s="175"/>
    </row>
    <row r="45" spans="1:22" ht="7.5" customHeight="1" thickBot="1" x14ac:dyDescent="0.2">
      <c r="A45" s="38"/>
      <c r="B45" s="47"/>
      <c r="C45" s="39"/>
      <c r="D45" s="39"/>
      <c r="E45" s="39"/>
      <c r="F45" s="39"/>
      <c r="G45" s="39"/>
      <c r="H45" s="39"/>
      <c r="I45" s="39"/>
      <c r="J45" s="101"/>
    </row>
    <row r="46" spans="1:22" ht="17.25" customHeight="1" thickBot="1" x14ac:dyDescent="0.2">
      <c r="A46" s="38"/>
      <c r="B46" s="47" t="s">
        <v>34</v>
      </c>
      <c r="C46" s="176" t="s">
        <v>286</v>
      </c>
      <c r="D46" s="177"/>
      <c r="E46" s="177"/>
      <c r="F46" s="177"/>
      <c r="G46" s="177"/>
      <c r="H46" s="177"/>
      <c r="I46" s="178"/>
      <c r="J46" s="101" t="s">
        <v>287</v>
      </c>
    </row>
    <row r="47" spans="1:22" ht="7.5" customHeight="1" thickBot="1" x14ac:dyDescent="0.2">
      <c r="A47" s="38"/>
      <c r="B47" s="47"/>
      <c r="C47" s="39"/>
      <c r="D47" s="39"/>
      <c r="E47" s="39"/>
      <c r="F47" s="39"/>
      <c r="G47" s="39"/>
      <c r="H47" s="39"/>
      <c r="I47" s="39"/>
      <c r="J47" s="101"/>
    </row>
    <row r="48" spans="1:22" ht="17.25" customHeight="1" thickBot="1" x14ac:dyDescent="0.2">
      <c r="A48" s="38"/>
      <c r="B48" s="47" t="s">
        <v>35</v>
      </c>
      <c r="C48" s="176" t="s">
        <v>289</v>
      </c>
      <c r="D48" s="177"/>
      <c r="E48" s="177"/>
      <c r="F48" s="177"/>
      <c r="G48" s="177"/>
      <c r="H48" s="177"/>
      <c r="I48" s="178"/>
      <c r="J48" s="101" t="s">
        <v>290</v>
      </c>
      <c r="O48" s="175"/>
      <c r="P48" s="175"/>
    </row>
    <row r="49" spans="1:16" ht="7.5" customHeight="1" thickBot="1" x14ac:dyDescent="0.2">
      <c r="A49" s="38"/>
      <c r="B49" s="47"/>
      <c r="C49" s="39"/>
      <c r="D49" s="39"/>
      <c r="E49" s="39"/>
      <c r="F49" s="39"/>
      <c r="G49" s="39"/>
      <c r="H49" s="39"/>
      <c r="I49" s="39"/>
      <c r="J49" s="101"/>
      <c r="O49" s="175"/>
      <c r="P49" s="175"/>
    </row>
    <row r="50" spans="1:16" ht="17.25" customHeight="1" thickBot="1" x14ac:dyDescent="0.2">
      <c r="A50" s="38"/>
      <c r="B50" s="47" t="s">
        <v>263</v>
      </c>
      <c r="C50" s="211" t="s">
        <v>297</v>
      </c>
      <c r="D50" s="212"/>
      <c r="E50" s="212"/>
      <c r="F50" s="212"/>
      <c r="G50" s="212"/>
      <c r="H50" s="212"/>
      <c r="I50" s="213"/>
      <c r="J50" s="101" t="s">
        <v>297</v>
      </c>
      <c r="O50" s="175"/>
      <c r="P50" s="175"/>
    </row>
    <row r="51" spans="1:16" ht="7.5" customHeight="1" thickBot="1" x14ac:dyDescent="0.2">
      <c r="A51" s="38"/>
      <c r="B51" s="47"/>
      <c r="C51" s="39"/>
      <c r="D51" s="39"/>
      <c r="E51" s="39"/>
      <c r="F51" s="39"/>
      <c r="G51" s="39"/>
      <c r="H51" s="39"/>
      <c r="I51" s="39"/>
      <c r="J51" s="101"/>
      <c r="O51" s="175"/>
      <c r="P51" s="175"/>
    </row>
    <row r="52" spans="1:16" ht="17.25" customHeight="1" thickBot="1" x14ac:dyDescent="0.2">
      <c r="A52" s="38"/>
      <c r="B52" s="47" t="s">
        <v>264</v>
      </c>
      <c r="C52" s="211" t="s">
        <v>298</v>
      </c>
      <c r="D52" s="212"/>
      <c r="E52" s="212"/>
      <c r="F52" s="212"/>
      <c r="G52" s="212"/>
      <c r="H52" s="212"/>
      <c r="I52" s="213"/>
      <c r="J52" s="101" t="s">
        <v>298</v>
      </c>
      <c r="O52" s="175"/>
      <c r="P52" s="175"/>
    </row>
    <row r="53" spans="1:16" ht="7.5" customHeight="1" thickBot="1" x14ac:dyDescent="0.2">
      <c r="A53" s="38"/>
      <c r="B53" s="47"/>
      <c r="C53" s="39"/>
      <c r="D53" s="39"/>
      <c r="E53" s="39"/>
      <c r="F53" s="39"/>
      <c r="G53" s="39"/>
      <c r="H53" s="39"/>
      <c r="I53" s="39"/>
      <c r="J53" s="101"/>
      <c r="O53" s="175"/>
      <c r="P53" s="175"/>
    </row>
    <row r="54" spans="1:16" ht="17.25" customHeight="1" thickBot="1" x14ac:dyDescent="0.2">
      <c r="A54" s="38"/>
      <c r="B54" s="47" t="s">
        <v>265</v>
      </c>
      <c r="C54" s="211" t="s">
        <v>299</v>
      </c>
      <c r="D54" s="212"/>
      <c r="E54" s="212"/>
      <c r="F54" s="212"/>
      <c r="G54" s="212"/>
      <c r="H54" s="212"/>
      <c r="I54" s="213"/>
      <c r="J54" s="101" t="s">
        <v>299</v>
      </c>
      <c r="O54" s="175"/>
      <c r="P54" s="175"/>
    </row>
    <row r="55" spans="1:16" ht="7.5" customHeight="1" x14ac:dyDescent="0.15">
      <c r="A55" s="38"/>
      <c r="B55" s="47"/>
      <c r="C55" s="39"/>
      <c r="D55" s="39"/>
      <c r="E55" s="39"/>
      <c r="F55" s="39"/>
      <c r="G55" s="39"/>
      <c r="H55" s="39"/>
      <c r="I55" s="39"/>
      <c r="J55" s="101"/>
      <c r="O55" s="175"/>
      <c r="P55" s="175"/>
    </row>
    <row r="56" spans="1:16" ht="17.25" customHeight="1" x14ac:dyDescent="0.15">
      <c r="A56" s="205" t="s">
        <v>164</v>
      </c>
      <c r="B56" s="206"/>
      <c r="C56" s="46"/>
      <c r="D56" s="46"/>
      <c r="E56" s="46"/>
      <c r="F56" s="46"/>
      <c r="G56" s="46"/>
      <c r="H56" s="46"/>
      <c r="I56" s="46"/>
      <c r="J56" s="104"/>
      <c r="O56" s="175"/>
      <c r="P56" s="175"/>
    </row>
    <row r="57" spans="1:16" ht="7.5" customHeight="1" thickBot="1" x14ac:dyDescent="0.2">
      <c r="A57" s="38"/>
      <c r="B57" s="47"/>
      <c r="C57" s="39"/>
      <c r="D57" s="39"/>
      <c r="E57" s="39"/>
      <c r="F57" s="39"/>
      <c r="G57" s="39"/>
      <c r="H57" s="39"/>
      <c r="I57" s="39"/>
      <c r="J57" s="101"/>
      <c r="O57" s="175"/>
      <c r="P57" s="175"/>
    </row>
    <row r="58" spans="1:16" ht="17.25" customHeight="1" thickBot="1" x14ac:dyDescent="0.2">
      <c r="A58" s="38"/>
      <c r="B58" s="47" t="s">
        <v>34</v>
      </c>
      <c r="C58" s="176" t="s">
        <v>300</v>
      </c>
      <c r="D58" s="177"/>
      <c r="E58" s="177"/>
      <c r="F58" s="177"/>
      <c r="G58" s="177"/>
      <c r="H58" s="177"/>
      <c r="I58" s="178"/>
      <c r="J58" s="101" t="s">
        <v>305</v>
      </c>
      <c r="O58" s="175"/>
      <c r="P58" s="175"/>
    </row>
    <row r="59" spans="1:16" ht="7.5" customHeight="1" thickBot="1" x14ac:dyDescent="0.2">
      <c r="A59" s="38"/>
      <c r="B59" s="47"/>
      <c r="C59" s="39"/>
      <c r="D59" s="39"/>
      <c r="E59" s="39"/>
      <c r="F59" s="39"/>
      <c r="G59" s="39"/>
      <c r="H59" s="39"/>
      <c r="I59" s="39"/>
      <c r="J59" s="101"/>
      <c r="L59" s="81"/>
      <c r="O59" s="175"/>
      <c r="P59" s="175"/>
    </row>
    <row r="60" spans="1:16" ht="17.25" customHeight="1" thickBot="1" x14ac:dyDescent="0.2">
      <c r="A60" s="38"/>
      <c r="B60" s="47" t="s">
        <v>35</v>
      </c>
      <c r="C60" s="176" t="s">
        <v>301</v>
      </c>
      <c r="D60" s="177"/>
      <c r="E60" s="177"/>
      <c r="F60" s="177"/>
      <c r="G60" s="177"/>
      <c r="H60" s="177"/>
      <c r="I60" s="178"/>
      <c r="J60" s="101" t="s">
        <v>306</v>
      </c>
      <c r="O60" s="175"/>
      <c r="P60" s="175"/>
    </row>
    <row r="61" spans="1:16" ht="7.5" customHeight="1" thickBot="1" x14ac:dyDescent="0.2">
      <c r="A61" s="38"/>
      <c r="B61" s="47"/>
      <c r="C61" s="39"/>
      <c r="D61" s="39"/>
      <c r="E61" s="39"/>
      <c r="F61" s="39"/>
      <c r="G61" s="39"/>
      <c r="H61" s="39"/>
      <c r="I61" s="39"/>
      <c r="J61" s="101"/>
    </row>
    <row r="62" spans="1:16" ht="17.25" customHeight="1" thickBot="1" x14ac:dyDescent="0.2">
      <c r="A62" s="38"/>
      <c r="B62" s="47" t="s">
        <v>263</v>
      </c>
      <c r="C62" s="211" t="s">
        <v>330</v>
      </c>
      <c r="D62" s="212"/>
      <c r="E62" s="212"/>
      <c r="F62" s="212"/>
      <c r="G62" s="212"/>
      <c r="H62" s="212"/>
      <c r="I62" s="213"/>
      <c r="J62" s="101" t="s">
        <v>302</v>
      </c>
    </row>
    <row r="63" spans="1:16" ht="7.5" customHeight="1" thickBot="1" x14ac:dyDescent="0.2">
      <c r="A63" s="38"/>
      <c r="B63" s="47"/>
      <c r="C63" s="39"/>
      <c r="D63" s="39"/>
      <c r="E63" s="39"/>
      <c r="F63" s="39"/>
      <c r="G63" s="39"/>
      <c r="H63" s="39"/>
      <c r="I63" s="39"/>
      <c r="J63" s="101"/>
    </row>
    <row r="64" spans="1:16" ht="17.25" customHeight="1" thickBot="1" x14ac:dyDescent="0.2">
      <c r="A64" s="38"/>
      <c r="B64" s="47" t="s">
        <v>264</v>
      </c>
      <c r="C64" s="176" t="s">
        <v>331</v>
      </c>
      <c r="D64" s="177"/>
      <c r="E64" s="177"/>
      <c r="F64" s="177"/>
      <c r="G64" s="177"/>
      <c r="H64" s="177"/>
      <c r="I64" s="178"/>
      <c r="J64" s="101" t="s">
        <v>303</v>
      </c>
    </row>
    <row r="65" spans="1:16" ht="7.5" customHeight="1" thickBot="1" x14ac:dyDescent="0.2">
      <c r="A65" s="38"/>
      <c r="B65" s="47"/>
      <c r="C65" s="39"/>
      <c r="D65" s="39"/>
      <c r="E65" s="39"/>
      <c r="F65" s="39"/>
      <c r="G65" s="39"/>
      <c r="H65" s="39"/>
      <c r="I65" s="39"/>
      <c r="J65" s="101"/>
    </row>
    <row r="66" spans="1:16" ht="17.25" customHeight="1" thickBot="1" x14ac:dyDescent="0.2">
      <c r="A66" s="38"/>
      <c r="B66" s="47" t="s">
        <v>265</v>
      </c>
      <c r="C66" s="176" t="s">
        <v>332</v>
      </c>
      <c r="D66" s="177"/>
      <c r="E66" s="177"/>
      <c r="F66" s="177"/>
      <c r="G66" s="177"/>
      <c r="H66" s="177"/>
      <c r="I66" s="178"/>
      <c r="J66" s="101" t="s">
        <v>304</v>
      </c>
    </row>
    <row r="67" spans="1:16" ht="7.5" customHeight="1" x14ac:dyDescent="0.15">
      <c r="A67" s="38"/>
      <c r="B67" s="47"/>
      <c r="C67" s="39"/>
      <c r="D67" s="39"/>
      <c r="E67" s="39"/>
      <c r="F67" s="39"/>
      <c r="G67" s="39"/>
      <c r="H67" s="39"/>
      <c r="I67" s="39"/>
      <c r="J67" s="101"/>
    </row>
    <row r="68" spans="1:16" ht="17.25" customHeight="1" x14ac:dyDescent="0.15">
      <c r="A68" s="183" t="s">
        <v>22</v>
      </c>
      <c r="B68" s="184"/>
      <c r="C68" s="84"/>
      <c r="D68" s="84"/>
      <c r="E68" s="84"/>
      <c r="F68" s="84"/>
      <c r="G68" s="84"/>
      <c r="H68" s="84"/>
      <c r="I68" s="84"/>
      <c r="J68" s="103"/>
    </row>
    <row r="69" spans="1:16" ht="7.5" customHeight="1" thickBot="1" x14ac:dyDescent="0.2">
      <c r="A69" s="54"/>
      <c r="B69" s="32"/>
      <c r="C69" s="32"/>
      <c r="D69" s="32"/>
      <c r="E69" s="32"/>
      <c r="F69" s="32"/>
      <c r="G69" s="32"/>
      <c r="H69" s="32"/>
      <c r="I69" s="32"/>
      <c r="J69" s="99"/>
    </row>
    <row r="70" spans="1:16" ht="17.25" customHeight="1" thickBot="1" x14ac:dyDescent="0.2">
      <c r="A70" s="55" t="s">
        <v>154</v>
      </c>
      <c r="B70" s="13" t="s">
        <v>172</v>
      </c>
      <c r="C70" s="176" t="s">
        <v>266</v>
      </c>
      <c r="D70" s="177"/>
      <c r="E70" s="177"/>
      <c r="F70" s="177"/>
      <c r="G70" s="177"/>
      <c r="H70" s="177"/>
      <c r="I70" s="178"/>
      <c r="J70" s="101" t="s">
        <v>267</v>
      </c>
      <c r="M70" s="13"/>
      <c r="N70" s="13"/>
      <c r="O70" s="13"/>
      <c r="P70" s="13"/>
    </row>
    <row r="71" spans="1:16" ht="7.5" customHeight="1" thickBot="1" x14ac:dyDescent="0.2">
      <c r="A71" s="55"/>
      <c r="B71" s="13"/>
      <c r="C71" s="39"/>
      <c r="D71" s="39"/>
      <c r="E71" s="39"/>
      <c r="F71" s="39"/>
      <c r="G71" s="39"/>
      <c r="H71" s="39"/>
      <c r="I71" s="39"/>
      <c r="J71" s="101"/>
      <c r="L71" s="13"/>
      <c r="M71" s="13"/>
      <c r="N71" s="13"/>
      <c r="O71" s="13"/>
      <c r="P71" s="13"/>
    </row>
    <row r="72" spans="1:16" ht="17.25" customHeight="1" thickBot="1" x14ac:dyDescent="0.2">
      <c r="A72" s="82" t="s">
        <v>154</v>
      </c>
      <c r="B72" s="42" t="s">
        <v>173</v>
      </c>
      <c r="C72" s="188" t="s">
        <v>321</v>
      </c>
      <c r="D72" s="189"/>
      <c r="E72" s="189"/>
      <c r="F72" s="189"/>
      <c r="G72" s="189"/>
      <c r="H72" s="189"/>
      <c r="I72" s="190"/>
      <c r="J72" s="106" t="s">
        <v>321</v>
      </c>
      <c r="L72" s="214"/>
      <c r="M72" s="214"/>
      <c r="N72" s="214"/>
      <c r="O72" s="214"/>
      <c r="P72" s="214"/>
    </row>
    <row r="73" spans="1:16" ht="8.25" customHeight="1" thickBot="1" x14ac:dyDescent="0.2">
      <c r="A73" s="82"/>
      <c r="B73" s="42"/>
      <c r="C73"/>
      <c r="D73"/>
      <c r="E73"/>
      <c r="F73"/>
      <c r="G73"/>
      <c r="H73"/>
      <c r="I73"/>
      <c r="J73" s="106"/>
      <c r="L73" s="214"/>
      <c r="M73" s="214"/>
      <c r="N73" s="214"/>
      <c r="O73" s="214"/>
      <c r="P73" s="214"/>
    </row>
    <row r="74" spans="1:16" ht="17.25" customHeight="1" thickBot="1" x14ac:dyDescent="0.2">
      <c r="A74" s="82" t="s">
        <v>154</v>
      </c>
      <c r="B74" s="42" t="s">
        <v>174</v>
      </c>
      <c r="C74" s="118"/>
      <c r="D74"/>
      <c r="E74" t="s">
        <v>37</v>
      </c>
      <c r="F74"/>
      <c r="G74"/>
      <c r="H74"/>
      <c r="I74"/>
      <c r="J74" s="101" t="s">
        <v>133</v>
      </c>
      <c r="L74" s="214"/>
      <c r="M74" s="214"/>
      <c r="N74" s="214"/>
      <c r="O74" s="214"/>
      <c r="P74" s="214"/>
    </row>
    <row r="75" spans="1:16" ht="7.5" customHeight="1" thickBot="1" x14ac:dyDescent="0.2">
      <c r="A75" s="82"/>
      <c r="B75" s="42"/>
      <c r="C75"/>
      <c r="D75"/>
      <c r="E75"/>
      <c r="F75"/>
      <c r="G75"/>
      <c r="H75"/>
      <c r="I75"/>
      <c r="J75" s="106"/>
      <c r="L75" s="214"/>
      <c r="M75" s="214"/>
      <c r="N75" s="214"/>
      <c r="O75" s="214"/>
      <c r="P75" s="214"/>
    </row>
    <row r="76" spans="1:16" ht="17.25" customHeight="1" thickBot="1" x14ac:dyDescent="0.2">
      <c r="A76" s="55" t="s">
        <v>154</v>
      </c>
      <c r="B76" s="13" t="s">
        <v>175</v>
      </c>
      <c r="C76" s="176"/>
      <c r="D76" s="177"/>
      <c r="E76" s="177"/>
      <c r="F76" s="177"/>
      <c r="G76" s="177"/>
      <c r="H76" s="177"/>
      <c r="I76" s="178"/>
      <c r="J76" s="157" t="s">
        <v>317</v>
      </c>
      <c r="L76" s="214"/>
      <c r="M76" s="214"/>
      <c r="N76" s="214"/>
      <c r="O76" s="214"/>
      <c r="P76" s="214"/>
    </row>
    <row r="77" spans="1:16" ht="7.5" customHeight="1" thickBot="1" x14ac:dyDescent="0.2">
      <c r="A77" s="38"/>
      <c r="B77" s="47"/>
      <c r="C77" s="39"/>
      <c r="D77" s="39"/>
      <c r="E77" s="39"/>
      <c r="F77" s="39"/>
      <c r="G77" s="39"/>
      <c r="H77" s="39"/>
      <c r="I77" s="39"/>
      <c r="J77" s="101"/>
    </row>
    <row r="78" spans="1:16" ht="17.25" customHeight="1" thickBot="1" x14ac:dyDescent="0.2">
      <c r="A78" s="55" t="s">
        <v>154</v>
      </c>
      <c r="B78" s="13" t="s">
        <v>176</v>
      </c>
      <c r="C78" s="176"/>
      <c r="D78" s="177"/>
      <c r="E78" s="177"/>
      <c r="F78" s="177"/>
      <c r="G78" s="177"/>
      <c r="H78" s="177"/>
      <c r="I78" s="178"/>
      <c r="J78" s="101" t="s">
        <v>92</v>
      </c>
    </row>
    <row r="79" spans="1:16" ht="7.5" customHeight="1" x14ac:dyDescent="0.15">
      <c r="A79" s="37"/>
      <c r="B79" s="28"/>
      <c r="C79" s="30"/>
      <c r="D79" s="30"/>
      <c r="E79" s="30"/>
      <c r="F79" s="30"/>
      <c r="G79" s="30"/>
      <c r="H79" s="30"/>
      <c r="I79" s="30"/>
      <c r="J79" s="102"/>
    </row>
    <row r="80" spans="1:16" ht="17.25" customHeight="1" x14ac:dyDescent="0.15">
      <c r="A80" s="183" t="s">
        <v>27</v>
      </c>
      <c r="B80" s="184"/>
      <c r="C80" s="84"/>
      <c r="D80" s="84"/>
      <c r="E80" s="84"/>
      <c r="F80" s="84"/>
      <c r="G80" s="84"/>
      <c r="H80" s="84"/>
      <c r="I80" s="84"/>
      <c r="J80" s="103"/>
    </row>
    <row r="81" spans="1:16" ht="7.5" customHeight="1" x14ac:dyDescent="0.15">
      <c r="A81" s="34"/>
      <c r="B81" s="32"/>
      <c r="C81" s="32"/>
      <c r="D81" s="32"/>
      <c r="E81" s="32"/>
      <c r="F81" s="32"/>
      <c r="G81" s="32"/>
      <c r="H81" s="32"/>
      <c r="I81" s="32"/>
      <c r="J81" s="99"/>
    </row>
    <row r="82" spans="1:16" ht="17.25" customHeight="1" x14ac:dyDescent="0.15">
      <c r="A82" s="179" t="s">
        <v>153</v>
      </c>
      <c r="B82" s="180"/>
      <c r="C82" s="112"/>
      <c r="D82" s="112"/>
      <c r="E82" s="112"/>
      <c r="F82" s="112"/>
      <c r="G82" s="112"/>
      <c r="H82" s="112"/>
      <c r="I82" s="112"/>
      <c r="J82" s="113"/>
    </row>
    <row r="83" spans="1:16" ht="7.5" customHeight="1" thickBot="1" x14ac:dyDescent="0.2">
      <c r="A83" s="55"/>
      <c r="B83" s="13"/>
      <c r="C83" s="40"/>
      <c r="D83" s="40"/>
      <c r="E83" s="40"/>
      <c r="F83" s="40"/>
      <c r="G83" s="40"/>
      <c r="H83" s="40"/>
      <c r="I83" s="40"/>
      <c r="J83" s="101"/>
    </row>
    <row r="84" spans="1:16" ht="17.25" customHeight="1" thickBot="1" x14ac:dyDescent="0.2">
      <c r="A84" s="55"/>
      <c r="B84" s="13" t="s">
        <v>62</v>
      </c>
      <c r="C84" s="176" t="s">
        <v>261</v>
      </c>
      <c r="D84" s="177"/>
      <c r="E84" s="177"/>
      <c r="F84" s="177"/>
      <c r="G84" s="177"/>
      <c r="H84" s="177"/>
      <c r="I84" s="178"/>
      <c r="J84" s="107" t="s">
        <v>307</v>
      </c>
      <c r="M84" s="13"/>
      <c r="N84" s="13"/>
      <c r="O84" s="13"/>
      <c r="P84" s="13"/>
    </row>
    <row r="85" spans="1:16" ht="7.5" customHeight="1" thickBot="1" x14ac:dyDescent="0.2">
      <c r="A85" s="55"/>
      <c r="B85" s="13"/>
      <c r="C85" s="40"/>
      <c r="D85" s="40"/>
      <c r="E85" s="40"/>
      <c r="F85" s="40"/>
      <c r="G85" s="40"/>
      <c r="H85" s="40"/>
      <c r="I85" s="40"/>
      <c r="J85" s="105"/>
      <c r="L85" s="13"/>
      <c r="M85" s="13"/>
      <c r="N85" s="13"/>
      <c r="O85" s="13"/>
      <c r="P85" s="13"/>
    </row>
    <row r="86" spans="1:16" ht="17.25" customHeight="1" thickBot="1" x14ac:dyDescent="0.2">
      <c r="A86" s="55"/>
      <c r="B86" s="13" t="s">
        <v>61</v>
      </c>
      <c r="C86" s="176" t="s">
        <v>355</v>
      </c>
      <c r="D86" s="177"/>
      <c r="E86" s="177"/>
      <c r="F86" s="177"/>
      <c r="G86" s="177"/>
      <c r="H86" s="177"/>
      <c r="I86" s="178"/>
      <c r="J86" s="107" t="s">
        <v>308</v>
      </c>
      <c r="L86" s="175" t="s">
        <v>184</v>
      </c>
      <c r="M86" s="175"/>
      <c r="N86" s="175"/>
      <c r="O86" s="175"/>
      <c r="P86" s="175"/>
    </row>
    <row r="87" spans="1:16" ht="7.5" customHeight="1" thickBot="1" x14ac:dyDescent="0.2">
      <c r="A87" s="55"/>
      <c r="B87" s="13"/>
      <c r="C87" s="40"/>
      <c r="D87" s="40"/>
      <c r="E87" s="40"/>
      <c r="F87" s="40"/>
      <c r="G87" s="40"/>
      <c r="H87" s="40"/>
      <c r="I87" s="40"/>
      <c r="J87" s="101"/>
      <c r="L87" s="175"/>
      <c r="M87" s="175"/>
      <c r="N87" s="175"/>
      <c r="O87" s="175"/>
      <c r="P87" s="175"/>
    </row>
    <row r="88" spans="1:16" ht="17.25" customHeight="1" thickBot="1" x14ac:dyDescent="0.2">
      <c r="A88" s="55"/>
      <c r="B88" s="40" t="s">
        <v>410</v>
      </c>
      <c r="C88" s="173">
        <v>0</v>
      </c>
      <c r="D88" s="174"/>
      <c r="E88" s="40" t="s">
        <v>64</v>
      </c>
      <c r="F88" s="173">
        <v>0</v>
      </c>
      <c r="G88" s="174"/>
      <c r="H88" s="40" t="s">
        <v>411</v>
      </c>
      <c r="I88" s="40"/>
      <c r="J88" s="108" t="s">
        <v>412</v>
      </c>
      <c r="L88" s="175"/>
      <c r="M88" s="175"/>
      <c r="N88" s="175"/>
      <c r="O88" s="175"/>
      <c r="P88" s="175"/>
    </row>
    <row r="89" spans="1:16" ht="7.5" customHeight="1" thickBot="1" x14ac:dyDescent="0.2">
      <c r="A89" s="55"/>
      <c r="B89" s="40"/>
      <c r="C89" s="40"/>
      <c r="D89" s="40"/>
      <c r="E89" s="40"/>
      <c r="F89" s="40"/>
      <c r="G89" s="40"/>
      <c r="H89" s="40"/>
      <c r="I89" s="40"/>
      <c r="J89" s="101"/>
      <c r="L89" s="175"/>
      <c r="M89" s="175"/>
      <c r="N89" s="175"/>
      <c r="O89" s="175"/>
      <c r="P89" s="175"/>
    </row>
    <row r="90" spans="1:16" ht="17.25" customHeight="1" thickBot="1" x14ac:dyDescent="0.2">
      <c r="A90" s="55"/>
      <c r="B90" s="40" t="s">
        <v>63</v>
      </c>
      <c r="C90" s="191" t="s">
        <v>66</v>
      </c>
      <c r="D90" s="192"/>
      <c r="E90" s="40"/>
      <c r="F90" s="193" t="s">
        <v>65</v>
      </c>
      <c r="G90" s="193"/>
      <c r="H90" s="193"/>
      <c r="I90" s="119">
        <v>0</v>
      </c>
      <c r="J90" s="101" t="s">
        <v>134</v>
      </c>
      <c r="L90" s="175"/>
      <c r="M90" s="175"/>
      <c r="N90" s="175"/>
      <c r="O90" s="175"/>
      <c r="P90" s="175"/>
    </row>
    <row r="91" spans="1:16" ht="8.25" customHeight="1" x14ac:dyDescent="0.15">
      <c r="A91" s="55"/>
      <c r="B91" s="13"/>
      <c r="C91" s="40"/>
      <c r="D91" s="40"/>
      <c r="E91" s="40"/>
      <c r="F91" s="40"/>
      <c r="G91" s="40"/>
      <c r="H91" s="40"/>
      <c r="I91" s="40"/>
      <c r="J91" s="101"/>
      <c r="L91" s="13"/>
      <c r="M91" s="13"/>
      <c r="N91" s="13"/>
      <c r="O91" s="13"/>
      <c r="P91" s="13"/>
    </row>
    <row r="92" spans="1:16" ht="17.25" customHeight="1" x14ac:dyDescent="0.15">
      <c r="A92" s="179" t="s">
        <v>155</v>
      </c>
      <c r="B92" s="180"/>
      <c r="C92" s="112"/>
      <c r="D92" s="112"/>
      <c r="E92" s="112"/>
      <c r="F92" s="112"/>
      <c r="G92" s="112"/>
      <c r="H92" s="112"/>
      <c r="I92" s="112"/>
      <c r="J92" s="111"/>
      <c r="L92" s="175" t="s">
        <v>310</v>
      </c>
      <c r="M92" s="175"/>
      <c r="N92" s="175"/>
      <c r="O92" s="175"/>
      <c r="P92" s="175"/>
    </row>
    <row r="93" spans="1:16" ht="7.5" customHeight="1" thickBot="1" x14ac:dyDescent="0.2">
      <c r="A93" s="55"/>
      <c r="B93" s="13"/>
      <c r="J93" s="101"/>
      <c r="L93" s="175"/>
      <c r="M93" s="175"/>
      <c r="N93" s="175"/>
      <c r="O93" s="175"/>
      <c r="P93" s="175"/>
    </row>
    <row r="94" spans="1:16" ht="17.25" customHeight="1" thickBot="1" x14ac:dyDescent="0.2">
      <c r="A94" s="55"/>
      <c r="B94" s="13"/>
      <c r="C94" s="215" t="s">
        <v>309</v>
      </c>
      <c r="D94" s="216"/>
      <c r="E94" s="216"/>
      <c r="F94" s="216"/>
      <c r="G94" s="216"/>
      <c r="H94" s="216"/>
      <c r="I94" s="217"/>
      <c r="J94" s="101" t="s">
        <v>309</v>
      </c>
      <c r="L94" s="175"/>
      <c r="M94" s="175"/>
      <c r="N94" s="175"/>
      <c r="O94" s="175"/>
      <c r="P94" s="175"/>
    </row>
    <row r="95" spans="1:16" ht="7.5" customHeight="1" x14ac:dyDescent="0.15">
      <c r="A95" s="38"/>
      <c r="B95" s="47"/>
      <c r="C95" s="39"/>
      <c r="D95" s="39"/>
      <c r="E95" s="39"/>
      <c r="F95" s="39"/>
      <c r="G95" s="39"/>
      <c r="H95" s="39"/>
      <c r="I95" s="39"/>
      <c r="J95" s="101"/>
      <c r="L95" s="175"/>
      <c r="M95" s="175"/>
      <c r="N95" s="175"/>
      <c r="O95" s="175"/>
      <c r="P95" s="175"/>
    </row>
    <row r="96" spans="1:16" ht="17.25" customHeight="1" x14ac:dyDescent="0.15">
      <c r="A96" s="183" t="s">
        <v>93</v>
      </c>
      <c r="B96" s="184"/>
      <c r="C96" s="184"/>
      <c r="D96" s="184"/>
      <c r="E96" s="184"/>
      <c r="F96" s="184"/>
      <c r="G96" s="184"/>
      <c r="H96" s="184"/>
      <c r="I96" s="184"/>
      <c r="J96" s="226"/>
      <c r="L96" s="175"/>
      <c r="M96" s="175"/>
      <c r="N96" s="175"/>
      <c r="O96" s="175"/>
      <c r="P96" s="175"/>
    </row>
    <row r="97" spans="1:16" ht="7.5" customHeight="1" x14ac:dyDescent="0.15">
      <c r="A97" s="38"/>
      <c r="B97" s="47"/>
      <c r="C97" s="39"/>
      <c r="D97" s="39"/>
      <c r="E97" s="39"/>
      <c r="F97" s="39"/>
      <c r="G97" s="39"/>
      <c r="H97" s="39"/>
      <c r="I97" s="39"/>
      <c r="J97" s="101"/>
    </row>
    <row r="98" spans="1:16" ht="17.25" customHeight="1" x14ac:dyDescent="0.15">
      <c r="A98" s="179" t="s">
        <v>156</v>
      </c>
      <c r="B98" s="180"/>
      <c r="C98" s="112"/>
      <c r="D98" s="112"/>
      <c r="E98" s="112"/>
      <c r="F98" s="112"/>
      <c r="G98" s="112"/>
      <c r="H98" s="112"/>
      <c r="I98" s="112"/>
      <c r="J98" s="111"/>
      <c r="L98" s="175" t="s">
        <v>152</v>
      </c>
      <c r="M98" s="175"/>
      <c r="N98" s="175"/>
      <c r="O98" s="175"/>
      <c r="P98" s="175"/>
    </row>
    <row r="99" spans="1:16" ht="7.5" customHeight="1" thickBot="1" x14ac:dyDescent="0.2">
      <c r="A99" s="38"/>
      <c r="B99" s="47"/>
      <c r="C99" s="92"/>
      <c r="D99" s="92"/>
      <c r="E99" s="92"/>
      <c r="I99" s="89"/>
      <c r="J99" s="101"/>
      <c r="L99" s="175"/>
      <c r="M99" s="175"/>
      <c r="N99" s="175"/>
      <c r="O99" s="175"/>
      <c r="P99" s="175"/>
    </row>
    <row r="100" spans="1:16" ht="17.25" customHeight="1" thickBot="1" x14ac:dyDescent="0.2">
      <c r="A100" s="38"/>
      <c r="B100" s="92" t="s">
        <v>94</v>
      </c>
      <c r="C100" s="120" t="s">
        <v>125</v>
      </c>
      <c r="E100" s="92"/>
      <c r="F100" s="89" t="s">
        <v>124</v>
      </c>
      <c r="G100" s="200"/>
      <c r="H100" s="201"/>
      <c r="I100" s="4" t="s">
        <v>123</v>
      </c>
      <c r="J100" s="101" t="s">
        <v>135</v>
      </c>
      <c r="L100" s="175"/>
      <c r="M100" s="175"/>
      <c r="N100" s="175"/>
      <c r="O100" s="175"/>
      <c r="P100" s="175"/>
    </row>
    <row r="101" spans="1:16" ht="7.5" customHeight="1" thickBot="1" x14ac:dyDescent="0.2">
      <c r="A101" s="38"/>
      <c r="B101" s="47"/>
      <c r="C101" s="33"/>
      <c r="D101" s="33"/>
      <c r="E101" s="33"/>
      <c r="G101" s="33"/>
      <c r="I101" s="90"/>
      <c r="J101" s="109"/>
      <c r="L101" s="175"/>
      <c r="M101" s="175"/>
      <c r="N101" s="175"/>
      <c r="O101" s="175"/>
      <c r="P101" s="175"/>
    </row>
    <row r="102" spans="1:16" ht="17.25" customHeight="1" thickBot="1" x14ac:dyDescent="0.2">
      <c r="A102" s="38"/>
      <c r="B102" s="92" t="s">
        <v>95</v>
      </c>
      <c r="C102" s="120" t="s">
        <v>125</v>
      </c>
      <c r="E102" s="92"/>
      <c r="F102" s="89" t="s">
        <v>124</v>
      </c>
      <c r="G102" s="200"/>
      <c r="H102" s="201"/>
      <c r="I102" s="4" t="s">
        <v>177</v>
      </c>
      <c r="J102" s="101" t="s">
        <v>178</v>
      </c>
      <c r="L102" s="175"/>
      <c r="M102" s="175"/>
      <c r="N102" s="175"/>
      <c r="O102" s="175"/>
      <c r="P102" s="175"/>
    </row>
    <row r="103" spans="1:16" ht="7.5" customHeight="1" thickBot="1" x14ac:dyDescent="0.2">
      <c r="A103" s="38"/>
      <c r="B103" s="47"/>
      <c r="C103" s="33"/>
      <c r="D103" s="33"/>
      <c r="E103" s="33"/>
      <c r="G103" s="33"/>
      <c r="I103" s="90"/>
      <c r="J103" s="109"/>
      <c r="L103" s="175"/>
      <c r="M103" s="175"/>
      <c r="N103" s="175"/>
      <c r="O103" s="175"/>
      <c r="P103" s="175"/>
    </row>
    <row r="104" spans="1:16" ht="17.25" customHeight="1" thickBot="1" x14ac:dyDescent="0.2">
      <c r="A104" s="38"/>
      <c r="B104" s="92" t="s">
        <v>96</v>
      </c>
      <c r="C104" s="120" t="s">
        <v>125</v>
      </c>
      <c r="E104" s="92"/>
      <c r="F104" s="89" t="s">
        <v>124</v>
      </c>
      <c r="G104" s="200"/>
      <c r="H104" s="201"/>
      <c r="I104" s="4" t="s">
        <v>123</v>
      </c>
      <c r="J104" s="101" t="s">
        <v>137</v>
      </c>
      <c r="L104" s="175"/>
      <c r="M104" s="175"/>
      <c r="N104" s="175"/>
      <c r="O104" s="175"/>
      <c r="P104" s="175"/>
    </row>
    <row r="105" spans="1:16" ht="7.5" customHeight="1" thickBot="1" x14ac:dyDescent="0.2">
      <c r="A105" s="38"/>
      <c r="B105" s="47"/>
      <c r="C105" s="33"/>
      <c r="D105" s="33"/>
      <c r="E105" s="33"/>
      <c r="G105" s="33"/>
      <c r="H105" s="33"/>
      <c r="I105" s="33"/>
      <c r="J105" s="109"/>
      <c r="L105" s="175"/>
      <c r="M105" s="175"/>
      <c r="N105" s="175"/>
      <c r="O105" s="175"/>
      <c r="P105" s="175"/>
    </row>
    <row r="106" spans="1:16" ht="17.25" customHeight="1" thickBot="1" x14ac:dyDescent="0.2">
      <c r="A106" s="38"/>
      <c r="B106" s="92" t="s">
        <v>97</v>
      </c>
      <c r="C106" s="120" t="s">
        <v>125</v>
      </c>
      <c r="E106" s="92"/>
      <c r="F106" s="89" t="s">
        <v>124</v>
      </c>
      <c r="G106" s="200"/>
      <c r="H106" s="201"/>
      <c r="I106" s="4" t="s">
        <v>123</v>
      </c>
      <c r="J106" s="101" t="s">
        <v>137</v>
      </c>
      <c r="L106" s="175"/>
      <c r="M106" s="175"/>
      <c r="N106" s="175"/>
      <c r="O106" s="175"/>
      <c r="P106" s="175"/>
    </row>
    <row r="107" spans="1:16" ht="7.5" customHeight="1" thickBot="1" x14ac:dyDescent="0.2">
      <c r="A107" s="38"/>
      <c r="B107" s="47"/>
      <c r="C107" s="33"/>
      <c r="D107" s="33"/>
      <c r="E107" s="33"/>
      <c r="G107" s="33"/>
      <c r="H107" s="33"/>
      <c r="I107" s="33"/>
      <c r="J107" s="109"/>
    </row>
    <row r="108" spans="1:16" ht="17.25" customHeight="1" thickBot="1" x14ac:dyDescent="0.2">
      <c r="A108" s="38"/>
      <c r="B108" s="92" t="s">
        <v>98</v>
      </c>
      <c r="C108" s="120" t="s">
        <v>125</v>
      </c>
      <c r="E108" s="92"/>
      <c r="F108" s="89" t="s">
        <v>124</v>
      </c>
      <c r="G108" s="200"/>
      <c r="H108" s="201"/>
      <c r="I108" s="4" t="s">
        <v>123</v>
      </c>
      <c r="J108" s="101" t="s">
        <v>138</v>
      </c>
    </row>
    <row r="109" spans="1:16" ht="7.5" customHeight="1" thickBot="1" x14ac:dyDescent="0.2">
      <c r="A109" s="38"/>
      <c r="B109" s="47"/>
      <c r="C109" s="33"/>
      <c r="D109" s="33"/>
      <c r="E109" s="33"/>
      <c r="G109" s="33"/>
      <c r="H109" s="33"/>
      <c r="I109" s="33"/>
      <c r="J109" s="109"/>
    </row>
    <row r="110" spans="1:16" ht="17.25" customHeight="1" thickBot="1" x14ac:dyDescent="0.2">
      <c r="A110" s="38"/>
      <c r="B110" s="92" t="s">
        <v>100</v>
      </c>
      <c r="C110" s="120" t="s">
        <v>125</v>
      </c>
      <c r="E110" s="92"/>
      <c r="F110" s="89" t="s">
        <v>124</v>
      </c>
      <c r="G110" s="200"/>
      <c r="H110" s="201"/>
      <c r="I110" s="4" t="s">
        <v>126</v>
      </c>
      <c r="J110" s="101" t="s">
        <v>139</v>
      </c>
    </row>
    <row r="111" spans="1:16" ht="7.5" customHeight="1" thickBot="1" x14ac:dyDescent="0.2">
      <c r="A111" s="38"/>
      <c r="B111" s="47"/>
      <c r="C111" s="33"/>
      <c r="D111" s="33"/>
      <c r="E111" s="33"/>
      <c r="G111" s="33"/>
      <c r="H111" s="33"/>
      <c r="I111" s="33"/>
      <c r="J111" s="109"/>
    </row>
    <row r="112" spans="1:16" ht="17.25" customHeight="1" thickBot="1" x14ac:dyDescent="0.2">
      <c r="A112" s="38"/>
      <c r="B112" s="92" t="s">
        <v>99</v>
      </c>
      <c r="C112" s="120" t="s">
        <v>125</v>
      </c>
      <c r="E112" s="92"/>
      <c r="F112" s="89" t="s">
        <v>124</v>
      </c>
      <c r="G112" s="200"/>
      <c r="H112" s="201"/>
      <c r="I112" s="4" t="s">
        <v>126</v>
      </c>
      <c r="J112" s="101" t="s">
        <v>140</v>
      </c>
    </row>
    <row r="113" spans="1:10" ht="7.5" customHeight="1" thickBot="1" x14ac:dyDescent="0.2">
      <c r="A113" s="38"/>
      <c r="B113" s="47"/>
      <c r="C113" s="33"/>
      <c r="D113" s="33"/>
      <c r="E113" s="33"/>
      <c r="F113" s="33"/>
      <c r="G113" s="33"/>
      <c r="H113" s="33"/>
      <c r="I113" s="33"/>
      <c r="J113" s="109"/>
    </row>
    <row r="114" spans="1:10" ht="17.25" customHeight="1" x14ac:dyDescent="0.15">
      <c r="A114" s="38"/>
      <c r="B114" s="40" t="s">
        <v>101</v>
      </c>
      <c r="C114" s="227"/>
      <c r="D114" s="228"/>
      <c r="E114" s="228"/>
      <c r="F114" s="228"/>
      <c r="G114" s="228"/>
      <c r="H114" s="228"/>
      <c r="I114" s="229"/>
      <c r="J114" s="109"/>
    </row>
    <row r="115" spans="1:10" ht="17.25" customHeight="1" thickBot="1" x14ac:dyDescent="0.2">
      <c r="A115" s="38"/>
      <c r="B115" s="40"/>
      <c r="C115" s="230"/>
      <c r="D115" s="231"/>
      <c r="E115" s="231"/>
      <c r="F115" s="231"/>
      <c r="G115" s="231"/>
      <c r="H115" s="231"/>
      <c r="I115" s="232"/>
      <c r="J115" s="109"/>
    </row>
    <row r="116" spans="1:10" ht="7.5" customHeight="1" x14ac:dyDescent="0.15">
      <c r="A116" s="38"/>
      <c r="B116" s="47"/>
      <c r="C116" s="40"/>
      <c r="D116" s="40"/>
      <c r="E116" s="33"/>
      <c r="F116" s="33"/>
      <c r="G116" s="33"/>
      <c r="H116" s="33"/>
      <c r="I116" s="33"/>
      <c r="J116" s="109"/>
    </row>
    <row r="117" spans="1:10" ht="17.25" customHeight="1" x14ac:dyDescent="0.15">
      <c r="A117" s="179" t="s">
        <v>157</v>
      </c>
      <c r="B117" s="180"/>
      <c r="C117" s="110"/>
      <c r="D117" s="110"/>
      <c r="E117" s="114"/>
      <c r="F117" s="114"/>
      <c r="G117" s="114"/>
      <c r="H117" s="114"/>
      <c r="I117" s="114"/>
      <c r="J117" s="115"/>
    </row>
    <row r="118" spans="1:10" ht="7.5" customHeight="1" thickBot="1" x14ac:dyDescent="0.2">
      <c r="A118" s="38"/>
      <c r="B118" s="47"/>
      <c r="C118" s="40"/>
      <c r="D118" s="40"/>
      <c r="E118" s="33"/>
      <c r="F118" s="33"/>
      <c r="G118" s="33"/>
      <c r="H118" s="33"/>
      <c r="I118" s="33"/>
      <c r="J118" s="109"/>
    </row>
    <row r="119" spans="1:10" ht="17.25" customHeight="1" thickBot="1" x14ac:dyDescent="0.2">
      <c r="A119" s="38"/>
      <c r="B119" s="92" t="s">
        <v>103</v>
      </c>
      <c r="C119" s="120" t="s">
        <v>125</v>
      </c>
      <c r="D119" s="40"/>
      <c r="E119" s="33"/>
      <c r="F119" s="33"/>
      <c r="G119" s="33"/>
      <c r="H119" s="33"/>
      <c r="I119" s="33"/>
      <c r="J119" s="109" t="s">
        <v>141</v>
      </c>
    </row>
    <row r="120" spans="1:10" ht="7.5" customHeight="1" thickBot="1" x14ac:dyDescent="0.2">
      <c r="A120" s="38"/>
      <c r="B120" s="33"/>
      <c r="D120" s="40"/>
      <c r="E120" s="33"/>
      <c r="F120" s="33"/>
      <c r="G120" s="33"/>
      <c r="H120" s="33"/>
      <c r="I120" s="33"/>
      <c r="J120" s="109"/>
    </row>
    <row r="121" spans="1:10" ht="17.25" customHeight="1" thickBot="1" x14ac:dyDescent="0.2">
      <c r="A121" s="38"/>
      <c r="B121" s="92" t="s">
        <v>104</v>
      </c>
      <c r="C121" s="120" t="s">
        <v>125</v>
      </c>
      <c r="D121" s="40"/>
      <c r="E121" s="33"/>
      <c r="F121" s="33"/>
      <c r="G121" s="33"/>
      <c r="H121" s="33"/>
      <c r="I121" s="33"/>
      <c r="J121" s="109" t="s">
        <v>141</v>
      </c>
    </row>
    <row r="122" spans="1:10" ht="7.5" customHeight="1" thickBot="1" x14ac:dyDescent="0.2">
      <c r="A122" s="38"/>
      <c r="B122" s="33"/>
      <c r="D122" s="33"/>
      <c r="E122" s="33"/>
      <c r="G122" s="33"/>
      <c r="I122" s="90"/>
      <c r="J122" s="109"/>
    </row>
    <row r="123" spans="1:10" ht="17.25" customHeight="1" thickBot="1" x14ac:dyDescent="0.2">
      <c r="A123" s="38"/>
      <c r="B123" s="92" t="s">
        <v>105</v>
      </c>
      <c r="C123" s="120" t="s">
        <v>125</v>
      </c>
      <c r="E123" s="92"/>
      <c r="F123" s="89" t="s">
        <v>124</v>
      </c>
      <c r="G123" s="200"/>
      <c r="H123" s="201"/>
      <c r="I123" s="4" t="s">
        <v>128</v>
      </c>
      <c r="J123" s="101" t="s">
        <v>142</v>
      </c>
    </row>
    <row r="124" spans="1:10" ht="7.5" customHeight="1" thickBot="1" x14ac:dyDescent="0.2">
      <c r="A124" s="38"/>
      <c r="B124" s="33"/>
      <c r="D124" s="33"/>
      <c r="E124" s="33"/>
      <c r="F124" s="33"/>
      <c r="G124" s="33"/>
      <c r="H124" s="33"/>
      <c r="I124" s="33"/>
      <c r="J124" s="109"/>
    </row>
    <row r="125" spans="1:10" ht="17.25" customHeight="1" thickBot="1" x14ac:dyDescent="0.2">
      <c r="A125" s="38"/>
      <c r="B125" s="92" t="s">
        <v>98</v>
      </c>
      <c r="C125" s="120" t="str">
        <f>C108</f>
        <v>無</v>
      </c>
      <c r="E125" s="92"/>
      <c r="F125" s="89" t="s">
        <v>124</v>
      </c>
      <c r="G125" s="200"/>
      <c r="H125" s="201"/>
      <c r="I125" s="4" t="s">
        <v>123</v>
      </c>
      <c r="J125" s="101" t="s">
        <v>138</v>
      </c>
    </row>
    <row r="126" spans="1:10" ht="7.5" customHeight="1" thickBot="1" x14ac:dyDescent="0.2">
      <c r="A126" s="38"/>
      <c r="B126" s="33"/>
      <c r="D126" s="33"/>
      <c r="E126" s="33"/>
      <c r="F126" s="33"/>
      <c r="G126" s="33"/>
      <c r="H126" s="33"/>
      <c r="I126" s="33"/>
      <c r="J126" s="109"/>
    </row>
    <row r="127" spans="1:10" ht="17.25" customHeight="1" thickBot="1" x14ac:dyDescent="0.2">
      <c r="A127" s="38"/>
      <c r="B127" s="92" t="s">
        <v>100</v>
      </c>
      <c r="C127" s="120" t="s">
        <v>125</v>
      </c>
      <c r="E127" s="92"/>
      <c r="F127" s="89" t="s">
        <v>124</v>
      </c>
      <c r="G127" s="200"/>
      <c r="H127" s="201"/>
      <c r="I127" s="4" t="s">
        <v>126</v>
      </c>
      <c r="J127" s="101" t="s">
        <v>139</v>
      </c>
    </row>
    <row r="128" spans="1:10" ht="7.5" customHeight="1" thickBot="1" x14ac:dyDescent="0.2">
      <c r="A128" s="38"/>
      <c r="B128" s="33"/>
      <c r="D128" s="33"/>
      <c r="E128" s="33"/>
      <c r="F128" s="33"/>
      <c r="G128" s="33"/>
      <c r="H128" s="33"/>
      <c r="I128" s="33"/>
      <c r="J128" s="109"/>
    </row>
    <row r="129" spans="1:11" ht="17.25" customHeight="1" thickBot="1" x14ac:dyDescent="0.2">
      <c r="A129" s="38"/>
      <c r="B129" s="92" t="s">
        <v>107</v>
      </c>
      <c r="C129" s="120" t="s">
        <v>125</v>
      </c>
      <c r="E129" s="92"/>
      <c r="F129" s="89" t="s">
        <v>124</v>
      </c>
      <c r="G129" s="200"/>
      <c r="H129" s="201"/>
      <c r="I129" s="4" t="s">
        <v>123</v>
      </c>
      <c r="J129" s="101" t="s">
        <v>136</v>
      </c>
    </row>
    <row r="130" spans="1:11" ht="7.5" customHeight="1" thickBot="1" x14ac:dyDescent="0.2">
      <c r="A130" s="38"/>
      <c r="B130" s="33"/>
      <c r="D130" s="33"/>
      <c r="E130" s="33"/>
      <c r="F130" s="33"/>
      <c r="G130" s="33"/>
      <c r="H130" s="33"/>
      <c r="I130" s="33"/>
      <c r="J130" s="109"/>
    </row>
    <row r="131" spans="1:11" ht="17.25" customHeight="1" thickBot="1" x14ac:dyDescent="0.2">
      <c r="A131" s="38"/>
      <c r="B131" s="92" t="s">
        <v>106</v>
      </c>
      <c r="C131" s="120" t="s">
        <v>125</v>
      </c>
      <c r="E131" s="92"/>
      <c r="F131" s="89" t="s">
        <v>124</v>
      </c>
      <c r="G131" s="200"/>
      <c r="H131" s="201"/>
      <c r="I131" s="4" t="s">
        <v>123</v>
      </c>
      <c r="J131" s="101" t="s">
        <v>138</v>
      </c>
    </row>
    <row r="132" spans="1:11" ht="7.5" customHeight="1" thickBot="1" x14ac:dyDescent="0.2">
      <c r="A132" s="38"/>
      <c r="B132" s="33"/>
      <c r="D132" s="33"/>
      <c r="E132" s="33"/>
      <c r="F132" s="33"/>
      <c r="G132" s="33"/>
      <c r="H132" s="33"/>
      <c r="I132" s="33"/>
      <c r="J132" s="109"/>
    </row>
    <row r="133" spans="1:11" ht="17.25" customHeight="1" thickBot="1" x14ac:dyDescent="0.2">
      <c r="A133" s="38"/>
      <c r="B133" s="92" t="s">
        <v>99</v>
      </c>
      <c r="C133" s="120" t="s">
        <v>125</v>
      </c>
      <c r="E133" s="92"/>
      <c r="F133" s="89" t="s">
        <v>124</v>
      </c>
      <c r="G133" s="200"/>
      <c r="H133" s="201"/>
      <c r="I133" s="4" t="s">
        <v>126</v>
      </c>
      <c r="J133" s="101" t="s">
        <v>140</v>
      </c>
    </row>
    <row r="134" spans="1:11" ht="7.5" customHeight="1" thickBot="1" x14ac:dyDescent="0.2">
      <c r="A134" s="38"/>
      <c r="B134" s="33"/>
      <c r="D134" s="33"/>
      <c r="E134" s="33"/>
      <c r="F134" s="33"/>
      <c r="G134" s="33"/>
      <c r="H134" s="33"/>
      <c r="I134" s="33"/>
      <c r="J134" s="109"/>
    </row>
    <row r="135" spans="1:11" ht="17.25" customHeight="1" thickBot="1" x14ac:dyDescent="0.2">
      <c r="A135" s="38"/>
      <c r="B135" s="92" t="s">
        <v>108</v>
      </c>
      <c r="C135" s="120" t="s">
        <v>125</v>
      </c>
      <c r="E135" s="92"/>
      <c r="F135" s="89" t="s">
        <v>124</v>
      </c>
      <c r="G135" s="200"/>
      <c r="H135" s="201"/>
      <c r="I135" s="4" t="s">
        <v>127</v>
      </c>
      <c r="J135" s="101" t="s">
        <v>143</v>
      </c>
    </row>
    <row r="136" spans="1:11" ht="7.5" customHeight="1" thickBot="1" x14ac:dyDescent="0.2">
      <c r="A136" s="38"/>
      <c r="B136" s="33"/>
      <c r="D136" s="33"/>
      <c r="E136" s="33"/>
      <c r="F136" s="33"/>
      <c r="G136" s="33"/>
      <c r="H136" s="33"/>
      <c r="I136" s="33"/>
      <c r="J136" s="109"/>
    </row>
    <row r="137" spans="1:11" ht="17.25" customHeight="1" thickBot="1" x14ac:dyDescent="0.2">
      <c r="A137" s="38"/>
      <c r="B137" s="92" t="s">
        <v>109</v>
      </c>
      <c r="C137" s="120" t="s">
        <v>125</v>
      </c>
      <c r="E137" s="92"/>
      <c r="F137" s="89" t="s">
        <v>124</v>
      </c>
      <c r="G137" s="200"/>
      <c r="H137" s="201"/>
      <c r="I137" s="4" t="s">
        <v>126</v>
      </c>
      <c r="J137" s="101" t="s">
        <v>144</v>
      </c>
    </row>
    <row r="138" spans="1:11" ht="7.5" customHeight="1" thickBot="1" x14ac:dyDescent="0.2">
      <c r="A138" s="38"/>
      <c r="B138" s="33"/>
      <c r="D138" s="33"/>
      <c r="E138" s="33"/>
      <c r="F138" s="33"/>
      <c r="G138" s="33"/>
      <c r="H138" s="33"/>
      <c r="I138" s="33"/>
      <c r="J138" s="109"/>
    </row>
    <row r="139" spans="1:11" ht="17.25" customHeight="1" x14ac:dyDescent="0.15">
      <c r="A139" s="38"/>
      <c r="B139" s="40" t="s">
        <v>101</v>
      </c>
      <c r="C139" s="227"/>
      <c r="D139" s="228"/>
      <c r="E139" s="228"/>
      <c r="F139" s="228"/>
      <c r="G139" s="228"/>
      <c r="H139" s="228"/>
      <c r="I139" s="229"/>
      <c r="J139" s="109"/>
    </row>
    <row r="140" spans="1:11" ht="17.25" customHeight="1" thickBot="1" x14ac:dyDescent="0.2">
      <c r="A140" s="38"/>
      <c r="B140" s="40"/>
      <c r="C140" s="230"/>
      <c r="D140" s="231"/>
      <c r="E140" s="231"/>
      <c r="F140" s="231"/>
      <c r="G140" s="231"/>
      <c r="H140" s="231"/>
      <c r="I140" s="232"/>
      <c r="J140" s="109"/>
    </row>
    <row r="141" spans="1:11" ht="7.5" customHeight="1" x14ac:dyDescent="0.15">
      <c r="A141" s="38"/>
      <c r="B141" s="47"/>
      <c r="C141" s="40"/>
      <c r="D141" s="40"/>
      <c r="E141" s="33"/>
      <c r="F141" s="33"/>
      <c r="G141" s="33"/>
      <c r="H141" s="33"/>
      <c r="I141" s="33"/>
      <c r="J141" s="109"/>
    </row>
    <row r="142" spans="1:11" ht="17.25" customHeight="1" x14ac:dyDescent="0.15">
      <c r="A142" s="179" t="s">
        <v>158</v>
      </c>
      <c r="B142" s="180"/>
      <c r="C142" s="112"/>
      <c r="D142" s="112"/>
      <c r="E142" s="112"/>
      <c r="F142" s="112"/>
      <c r="G142" s="112"/>
      <c r="H142" s="112"/>
      <c r="I142" s="112"/>
      <c r="J142" s="115"/>
    </row>
    <row r="143" spans="1:11" ht="7.5" customHeight="1" thickBot="1" x14ac:dyDescent="0.2">
      <c r="A143" s="38"/>
      <c r="B143" s="47"/>
      <c r="C143" s="92"/>
      <c r="D143" s="92"/>
      <c r="E143" s="92"/>
      <c r="I143" s="89"/>
      <c r="J143" s="109"/>
    </row>
    <row r="144" spans="1:11" ht="17.25" customHeight="1" thickBot="1" x14ac:dyDescent="0.2">
      <c r="A144" s="38"/>
      <c r="B144" s="92" t="s">
        <v>110</v>
      </c>
      <c r="C144" s="120" t="s">
        <v>125</v>
      </c>
      <c r="E144" s="92"/>
      <c r="F144" s="89" t="s">
        <v>124</v>
      </c>
      <c r="G144" s="200"/>
      <c r="H144" s="201"/>
      <c r="I144" s="4" t="s">
        <v>129</v>
      </c>
      <c r="J144" s="101" t="s">
        <v>145</v>
      </c>
      <c r="K144" s="4" t="s">
        <v>312</v>
      </c>
    </row>
    <row r="145" spans="1:10" ht="7.5" customHeight="1" thickBot="1" x14ac:dyDescent="0.2">
      <c r="A145" s="38"/>
      <c r="B145" s="33"/>
      <c r="D145" s="33"/>
      <c r="E145" s="33"/>
      <c r="G145" s="33"/>
      <c r="I145" s="90"/>
      <c r="J145" s="109"/>
    </row>
    <row r="146" spans="1:10" ht="17.25" customHeight="1" thickBot="1" x14ac:dyDescent="0.2">
      <c r="A146" s="38"/>
      <c r="B146" s="92" t="s">
        <v>111</v>
      </c>
      <c r="C146" s="120" t="s">
        <v>125</v>
      </c>
      <c r="E146" s="92"/>
      <c r="F146" s="89" t="s">
        <v>124</v>
      </c>
      <c r="G146" s="200"/>
      <c r="H146" s="201"/>
      <c r="I146" s="4" t="s">
        <v>129</v>
      </c>
      <c r="J146" s="101" t="s">
        <v>145</v>
      </c>
    </row>
    <row r="147" spans="1:10" ht="7.5" customHeight="1" thickBot="1" x14ac:dyDescent="0.2">
      <c r="A147" s="38"/>
      <c r="B147" s="33"/>
      <c r="D147" s="33"/>
      <c r="E147" s="33"/>
      <c r="G147" s="33"/>
      <c r="I147" s="90"/>
      <c r="J147" s="109"/>
    </row>
    <row r="148" spans="1:10" ht="17.25" customHeight="1" thickBot="1" x14ac:dyDescent="0.2">
      <c r="A148" s="38"/>
      <c r="B148" s="92" t="s">
        <v>112</v>
      </c>
      <c r="C148" s="120" t="s">
        <v>125</v>
      </c>
      <c r="E148" s="92"/>
      <c r="F148" s="89" t="s">
        <v>124</v>
      </c>
      <c r="G148" s="200"/>
      <c r="H148" s="201"/>
      <c r="I148" s="4" t="s">
        <v>130</v>
      </c>
      <c r="J148" s="101" t="s">
        <v>146</v>
      </c>
    </row>
    <row r="149" spans="1:10" ht="7.5" customHeight="1" thickBot="1" x14ac:dyDescent="0.2">
      <c r="A149" s="38"/>
      <c r="B149" s="33"/>
      <c r="D149" s="33"/>
      <c r="E149" s="33"/>
      <c r="F149" s="33"/>
      <c r="G149" s="33"/>
      <c r="H149" s="33"/>
      <c r="I149" s="33"/>
      <c r="J149" s="109"/>
    </row>
    <row r="150" spans="1:10" ht="17.25" customHeight="1" thickBot="1" x14ac:dyDescent="0.2">
      <c r="A150" s="38"/>
      <c r="B150" s="92" t="s">
        <v>113</v>
      </c>
      <c r="C150" s="120" t="s">
        <v>125</v>
      </c>
      <c r="E150" s="92"/>
      <c r="F150" s="89" t="s">
        <v>124</v>
      </c>
      <c r="G150" s="200"/>
      <c r="H150" s="201"/>
      <c r="I150" s="4" t="s">
        <v>131</v>
      </c>
      <c r="J150" s="101" t="s">
        <v>146</v>
      </c>
    </row>
    <row r="151" spans="1:10" ht="7.5" customHeight="1" thickBot="1" x14ac:dyDescent="0.2">
      <c r="A151" s="38"/>
      <c r="B151" s="33"/>
      <c r="D151" s="33"/>
      <c r="E151" s="33"/>
      <c r="F151" s="33"/>
      <c r="G151" s="33"/>
      <c r="H151" s="33"/>
      <c r="I151" s="33"/>
      <c r="J151" s="109"/>
    </row>
    <row r="152" spans="1:10" ht="17.25" customHeight="1" x14ac:dyDescent="0.15">
      <c r="A152" s="38"/>
      <c r="B152" s="40" t="s">
        <v>101</v>
      </c>
      <c r="C152" s="227"/>
      <c r="D152" s="228"/>
      <c r="E152" s="228"/>
      <c r="F152" s="228"/>
      <c r="G152" s="228"/>
      <c r="H152" s="228"/>
      <c r="I152" s="229"/>
      <c r="J152" s="109"/>
    </row>
    <row r="153" spans="1:10" ht="17.25" customHeight="1" thickBot="1" x14ac:dyDescent="0.2">
      <c r="A153" s="38"/>
      <c r="B153" s="40"/>
      <c r="C153" s="230"/>
      <c r="D153" s="231"/>
      <c r="E153" s="231"/>
      <c r="F153" s="231"/>
      <c r="G153" s="231"/>
      <c r="H153" s="231"/>
      <c r="I153" s="232"/>
      <c r="J153" s="109"/>
    </row>
    <row r="154" spans="1:10" ht="7.5" customHeight="1" x14ac:dyDescent="0.15">
      <c r="A154" s="38"/>
      <c r="B154" s="47"/>
      <c r="C154" s="40"/>
      <c r="D154" s="40"/>
      <c r="E154" s="33"/>
      <c r="F154" s="33"/>
      <c r="G154" s="33"/>
      <c r="H154" s="33"/>
      <c r="I154" s="33"/>
      <c r="J154" s="109"/>
    </row>
    <row r="155" spans="1:10" ht="17.25" customHeight="1" x14ac:dyDescent="0.15">
      <c r="A155" s="179" t="s">
        <v>159</v>
      </c>
      <c r="B155" s="180"/>
      <c r="C155" s="112"/>
      <c r="D155" s="112"/>
      <c r="E155" s="112"/>
      <c r="F155" s="112"/>
      <c r="G155" s="112"/>
      <c r="H155" s="112"/>
      <c r="I155" s="112"/>
      <c r="J155" s="115"/>
    </row>
    <row r="156" spans="1:10" ht="7.5" customHeight="1" thickBot="1" x14ac:dyDescent="0.2">
      <c r="A156" s="38"/>
      <c r="B156" s="47"/>
      <c r="C156" s="92"/>
      <c r="D156" s="92"/>
      <c r="E156" s="92"/>
      <c r="I156" s="89"/>
      <c r="J156" s="109"/>
    </row>
    <row r="157" spans="1:10" ht="17.25" customHeight="1" thickBot="1" x14ac:dyDescent="0.2">
      <c r="A157" s="38"/>
      <c r="B157" s="92" t="s">
        <v>114</v>
      </c>
      <c r="C157" s="120" t="s">
        <v>125</v>
      </c>
      <c r="E157" s="92"/>
      <c r="F157" s="89" t="s">
        <v>124</v>
      </c>
      <c r="G157" s="200"/>
      <c r="H157" s="201"/>
      <c r="I157" s="4" t="s">
        <v>128</v>
      </c>
      <c r="J157" s="101" t="s">
        <v>147</v>
      </c>
    </row>
    <row r="158" spans="1:10" ht="7.5" customHeight="1" thickBot="1" x14ac:dyDescent="0.2">
      <c r="A158" s="38"/>
      <c r="B158" s="33"/>
      <c r="D158" s="33"/>
      <c r="E158" s="33"/>
      <c r="G158" s="33"/>
      <c r="I158" s="90"/>
      <c r="J158" s="109"/>
    </row>
    <row r="159" spans="1:10" ht="17.25" customHeight="1" thickBot="1" x14ac:dyDescent="0.2">
      <c r="A159" s="38"/>
      <c r="B159" s="92" t="s">
        <v>115</v>
      </c>
      <c r="C159" s="120" t="s">
        <v>125</v>
      </c>
      <c r="E159" s="92"/>
      <c r="F159" s="89" t="s">
        <v>124</v>
      </c>
      <c r="G159" s="200"/>
      <c r="H159" s="201"/>
      <c r="I159" s="4" t="s">
        <v>128</v>
      </c>
      <c r="J159" s="101" t="s">
        <v>147</v>
      </c>
    </row>
    <row r="160" spans="1:10" ht="7.5" customHeight="1" thickBot="1" x14ac:dyDescent="0.2">
      <c r="A160" s="38"/>
      <c r="B160" s="33"/>
      <c r="D160" s="33"/>
      <c r="E160" s="33"/>
      <c r="G160" s="33"/>
      <c r="I160" s="90"/>
      <c r="J160" s="109"/>
    </row>
    <row r="161" spans="1:10" ht="17.25" customHeight="1" thickBot="1" x14ac:dyDescent="0.2">
      <c r="A161" s="38"/>
      <c r="B161" s="92" t="s">
        <v>116</v>
      </c>
      <c r="C161" s="120" t="s">
        <v>125</v>
      </c>
      <c r="E161" s="92"/>
      <c r="F161" s="89" t="s">
        <v>124</v>
      </c>
      <c r="G161" s="200"/>
      <c r="H161" s="201"/>
      <c r="I161" s="4" t="s">
        <v>126</v>
      </c>
      <c r="J161" s="101" t="s">
        <v>148</v>
      </c>
    </row>
    <row r="162" spans="1:10" ht="7.5" customHeight="1" thickBot="1" x14ac:dyDescent="0.2">
      <c r="A162" s="38"/>
      <c r="B162" s="33"/>
      <c r="D162" s="33"/>
      <c r="E162" s="33"/>
      <c r="F162" s="33"/>
      <c r="G162" s="33"/>
      <c r="H162" s="33"/>
      <c r="I162" s="33"/>
      <c r="J162" s="109"/>
    </row>
    <row r="163" spans="1:10" ht="17.25" customHeight="1" thickBot="1" x14ac:dyDescent="0.2">
      <c r="A163" s="38"/>
      <c r="B163" s="92" t="s">
        <v>117</v>
      </c>
      <c r="C163" s="120" t="s">
        <v>125</v>
      </c>
      <c r="E163" s="92"/>
      <c r="F163" s="89" t="s">
        <v>124</v>
      </c>
      <c r="G163" s="200"/>
      <c r="H163" s="201"/>
      <c r="I163" s="4" t="s">
        <v>126</v>
      </c>
      <c r="J163" s="101" t="s">
        <v>139</v>
      </c>
    </row>
    <row r="164" spans="1:10" ht="7.5" customHeight="1" thickBot="1" x14ac:dyDescent="0.2">
      <c r="A164" s="38"/>
      <c r="B164" s="33"/>
      <c r="D164" s="33"/>
      <c r="E164" s="33"/>
      <c r="F164" s="33"/>
      <c r="G164" s="33"/>
      <c r="H164" s="33"/>
      <c r="I164" s="33"/>
      <c r="J164" s="109"/>
    </row>
    <row r="165" spans="1:10" ht="17.25" customHeight="1" thickBot="1" x14ac:dyDescent="0.2">
      <c r="A165" s="38"/>
      <c r="B165" s="40" t="s">
        <v>101</v>
      </c>
      <c r="C165" s="202"/>
      <c r="D165" s="203"/>
      <c r="E165" s="203"/>
      <c r="F165" s="203"/>
      <c r="G165" s="203"/>
      <c r="H165" s="203"/>
      <c r="I165" s="204"/>
      <c r="J165" s="109"/>
    </row>
    <row r="166" spans="1:10" ht="7.5" customHeight="1" x14ac:dyDescent="0.15">
      <c r="A166" s="38"/>
      <c r="B166" s="47"/>
      <c r="C166" s="40"/>
      <c r="D166" s="40"/>
      <c r="E166" s="33"/>
      <c r="F166" s="33"/>
      <c r="G166" s="33"/>
      <c r="H166" s="33"/>
      <c r="I166" s="33"/>
      <c r="J166" s="109"/>
    </row>
    <row r="167" spans="1:10" ht="17.25" customHeight="1" x14ac:dyDescent="0.15">
      <c r="A167" s="179" t="s">
        <v>160</v>
      </c>
      <c r="B167" s="180"/>
      <c r="C167" s="110"/>
      <c r="D167" s="110"/>
      <c r="E167" s="114"/>
      <c r="F167" s="114"/>
      <c r="G167" s="114"/>
      <c r="H167" s="114"/>
      <c r="I167" s="114"/>
      <c r="J167" s="115"/>
    </row>
    <row r="168" spans="1:10" ht="7.5" customHeight="1" thickBot="1" x14ac:dyDescent="0.2">
      <c r="A168" s="38"/>
      <c r="B168" s="47"/>
      <c r="C168" s="40"/>
      <c r="D168" s="40"/>
      <c r="E168" s="33"/>
      <c r="F168" s="33"/>
      <c r="G168" s="33"/>
      <c r="H168" s="33"/>
      <c r="I168" s="33"/>
      <c r="J168" s="109"/>
    </row>
    <row r="169" spans="1:10" ht="17.25" customHeight="1" thickBot="1" x14ac:dyDescent="0.2">
      <c r="A169" s="38"/>
      <c r="B169" s="92" t="s">
        <v>118</v>
      </c>
      <c r="C169" s="120" t="s">
        <v>125</v>
      </c>
      <c r="E169" s="92"/>
      <c r="F169" s="89" t="s">
        <v>124</v>
      </c>
      <c r="G169" s="200"/>
      <c r="H169" s="201"/>
      <c r="I169" s="4" t="s">
        <v>128</v>
      </c>
      <c r="J169" s="101" t="s">
        <v>147</v>
      </c>
    </row>
    <row r="170" spans="1:10" ht="7.5" customHeight="1" thickBot="1" x14ac:dyDescent="0.2">
      <c r="A170" s="38"/>
      <c r="B170" s="33"/>
      <c r="D170" s="33"/>
      <c r="E170" s="33"/>
      <c r="G170" s="33"/>
      <c r="I170" s="90"/>
      <c r="J170" s="109"/>
    </row>
    <row r="171" spans="1:10" ht="17.25" customHeight="1" thickBot="1" x14ac:dyDescent="0.2">
      <c r="A171" s="38"/>
      <c r="B171" s="92" t="s">
        <v>119</v>
      </c>
      <c r="C171" s="120" t="s">
        <v>125</v>
      </c>
      <c r="E171" s="92"/>
      <c r="F171" s="89" t="s">
        <v>124</v>
      </c>
      <c r="G171" s="200"/>
      <c r="H171" s="201"/>
      <c r="I171" s="4" t="s">
        <v>128</v>
      </c>
      <c r="J171" s="101" t="s">
        <v>149</v>
      </c>
    </row>
    <row r="172" spans="1:10" ht="7.5" customHeight="1" thickBot="1" x14ac:dyDescent="0.2">
      <c r="A172" s="38"/>
      <c r="B172" s="33"/>
      <c r="D172" s="33"/>
      <c r="E172" s="33"/>
      <c r="G172" s="33"/>
      <c r="I172" s="90"/>
      <c r="J172" s="109"/>
    </row>
    <row r="173" spans="1:10" ht="17.25" customHeight="1" thickBot="1" x14ac:dyDescent="0.2">
      <c r="A173" s="38"/>
      <c r="B173" s="92" t="s">
        <v>120</v>
      </c>
      <c r="C173" s="120" t="s">
        <v>125</v>
      </c>
      <c r="E173" s="92"/>
      <c r="F173" s="89" t="s">
        <v>124</v>
      </c>
      <c r="G173" s="200"/>
      <c r="H173" s="201"/>
      <c r="I173" s="4" t="s">
        <v>128</v>
      </c>
      <c r="J173" s="101" t="s">
        <v>149</v>
      </c>
    </row>
    <row r="174" spans="1:10" ht="7.5" customHeight="1" thickBot="1" x14ac:dyDescent="0.2">
      <c r="A174" s="38"/>
      <c r="B174" s="33"/>
      <c r="D174" s="33"/>
      <c r="E174" s="33"/>
      <c r="F174" s="33"/>
      <c r="G174" s="33"/>
      <c r="H174" s="33"/>
      <c r="I174" s="33"/>
      <c r="J174" s="109"/>
    </row>
    <row r="175" spans="1:10" ht="17.25" customHeight="1" x14ac:dyDescent="0.15">
      <c r="A175" s="38"/>
      <c r="B175" s="40" t="s">
        <v>101</v>
      </c>
      <c r="C175" s="194"/>
      <c r="D175" s="195"/>
      <c r="E175" s="195"/>
      <c r="F175" s="195"/>
      <c r="G175" s="195"/>
      <c r="H175" s="195"/>
      <c r="I175" s="196"/>
      <c r="J175" s="109"/>
    </row>
    <row r="176" spans="1:10" ht="17.25" customHeight="1" thickBot="1" x14ac:dyDescent="0.2">
      <c r="A176" s="38"/>
      <c r="B176" s="47"/>
      <c r="C176" s="197"/>
      <c r="D176" s="198"/>
      <c r="E176" s="198"/>
      <c r="F176" s="198"/>
      <c r="G176" s="198"/>
      <c r="H176" s="198"/>
      <c r="I176" s="199"/>
      <c r="J176" s="109"/>
    </row>
    <row r="177" spans="1:16" ht="7.5" customHeight="1" x14ac:dyDescent="0.15">
      <c r="A177" s="38"/>
      <c r="B177" s="47"/>
      <c r="C177" s="40"/>
      <c r="D177" s="40"/>
      <c r="E177" s="33"/>
      <c r="F177" s="33"/>
      <c r="G177" s="33"/>
      <c r="H177" s="33"/>
      <c r="I177" s="33"/>
      <c r="J177" s="109"/>
    </row>
    <row r="178" spans="1:16" ht="17.25" customHeight="1" x14ac:dyDescent="0.15">
      <c r="A178" s="179" t="s">
        <v>161</v>
      </c>
      <c r="B178" s="180"/>
      <c r="C178" s="110"/>
      <c r="D178" s="110"/>
      <c r="E178" s="114"/>
      <c r="F178" s="114"/>
      <c r="G178" s="114"/>
      <c r="H178" s="114"/>
      <c r="I178" s="114"/>
      <c r="J178" s="115"/>
    </row>
    <row r="179" spans="1:16" ht="7.5" customHeight="1" thickBot="1" x14ac:dyDescent="0.2">
      <c r="A179" s="38"/>
      <c r="B179" s="47"/>
      <c r="C179" s="40"/>
      <c r="D179" s="40"/>
      <c r="E179" s="33"/>
      <c r="F179" s="33"/>
      <c r="G179" s="33"/>
      <c r="H179" s="33"/>
      <c r="I179" s="33"/>
      <c r="J179" s="109"/>
    </row>
    <row r="180" spans="1:16" ht="17.25" customHeight="1" thickBot="1" x14ac:dyDescent="0.2">
      <c r="A180" s="38"/>
      <c r="B180" s="92" t="s">
        <v>121</v>
      </c>
      <c r="C180" s="120" t="s">
        <v>125</v>
      </c>
      <c r="E180" s="92"/>
      <c r="F180" s="89" t="s">
        <v>124</v>
      </c>
      <c r="G180" s="200"/>
      <c r="H180" s="201"/>
      <c r="I180" s="4" t="s">
        <v>126</v>
      </c>
      <c r="J180" s="101" t="s">
        <v>140</v>
      </c>
    </row>
    <row r="181" spans="1:16" ht="7.5" customHeight="1" thickBot="1" x14ac:dyDescent="0.2">
      <c r="A181" s="38"/>
      <c r="B181" s="33"/>
      <c r="D181" s="33"/>
      <c r="E181" s="33"/>
      <c r="G181" s="33"/>
      <c r="I181" s="90"/>
      <c r="J181" s="109"/>
    </row>
    <row r="182" spans="1:16" ht="17.25" customHeight="1" thickBot="1" x14ac:dyDescent="0.2">
      <c r="A182" s="38"/>
      <c r="B182" s="92" t="s">
        <v>122</v>
      </c>
      <c r="C182" s="120" t="s">
        <v>125</v>
      </c>
      <c r="E182" s="92"/>
      <c r="F182" s="89" t="s">
        <v>124</v>
      </c>
      <c r="G182" s="200"/>
      <c r="H182" s="201"/>
      <c r="I182" s="4" t="s">
        <v>123</v>
      </c>
      <c r="J182" s="101" t="s">
        <v>137</v>
      </c>
    </row>
    <row r="183" spans="1:16" ht="7.5" customHeight="1" thickBot="1" x14ac:dyDescent="0.2">
      <c r="A183" s="38"/>
      <c r="B183" s="33"/>
      <c r="D183" s="33"/>
      <c r="E183" s="33"/>
      <c r="G183" s="33"/>
      <c r="I183" s="90"/>
      <c r="J183" s="109"/>
    </row>
    <row r="184" spans="1:16" ht="17.25" customHeight="1" x14ac:dyDescent="0.15">
      <c r="A184" s="38"/>
      <c r="B184" s="40" t="s">
        <v>101</v>
      </c>
      <c r="C184" s="194"/>
      <c r="D184" s="195"/>
      <c r="E184" s="195"/>
      <c r="F184" s="195"/>
      <c r="G184" s="195"/>
      <c r="H184" s="195"/>
      <c r="I184" s="196"/>
      <c r="J184" s="109"/>
    </row>
    <row r="185" spans="1:16" ht="17.25" customHeight="1" thickBot="1" x14ac:dyDescent="0.2">
      <c r="A185" s="38"/>
      <c r="B185" s="47"/>
      <c r="C185" s="197"/>
      <c r="D185" s="198"/>
      <c r="E185" s="198"/>
      <c r="F185" s="198"/>
      <c r="G185" s="198"/>
      <c r="H185" s="198"/>
      <c r="I185" s="199"/>
      <c r="J185" s="109"/>
    </row>
    <row r="186" spans="1:16" ht="7.5" customHeight="1" x14ac:dyDescent="0.15">
      <c r="A186" s="38"/>
      <c r="B186" s="47"/>
      <c r="C186" s="40"/>
      <c r="D186" s="40"/>
      <c r="E186" s="33"/>
      <c r="F186" s="33"/>
      <c r="G186" s="33"/>
      <c r="H186" s="33"/>
      <c r="I186" s="33"/>
      <c r="J186" s="109"/>
    </row>
    <row r="187" spans="1:16" ht="17.25" customHeight="1" x14ac:dyDescent="0.15">
      <c r="A187" s="183" t="s">
        <v>28</v>
      </c>
      <c r="B187" s="184"/>
      <c r="C187" s="84"/>
      <c r="D187" s="84"/>
      <c r="E187" s="84"/>
      <c r="F187" s="84"/>
      <c r="G187" s="84"/>
      <c r="H187" s="84"/>
      <c r="I187" s="84"/>
      <c r="J187" s="103"/>
    </row>
    <row r="188" spans="1:16" ht="7.5" customHeight="1" x14ac:dyDescent="0.15">
      <c r="A188" s="34"/>
      <c r="B188" s="32"/>
      <c r="C188" s="32"/>
      <c r="D188" s="32"/>
      <c r="E188" s="32"/>
      <c r="F188" s="32"/>
      <c r="G188" s="32"/>
      <c r="H188" s="32"/>
      <c r="I188" s="32"/>
      <c r="J188" s="99"/>
    </row>
    <row r="189" spans="1:16" ht="17.25" customHeight="1" x14ac:dyDescent="0.15">
      <c r="A189" s="179" t="s">
        <v>162</v>
      </c>
      <c r="B189" s="180"/>
      <c r="C189" s="112"/>
      <c r="D189" s="112"/>
      <c r="E189" s="112"/>
      <c r="F189" s="112"/>
      <c r="G189" s="112"/>
      <c r="H189" s="112"/>
      <c r="I189" s="112"/>
      <c r="J189" s="111"/>
      <c r="L189" s="175" t="s">
        <v>180</v>
      </c>
      <c r="M189" s="175"/>
      <c r="N189" s="175"/>
      <c r="O189" s="175"/>
      <c r="P189" s="175"/>
    </row>
    <row r="190" spans="1:16" ht="7.5" customHeight="1" thickBot="1" x14ac:dyDescent="0.2">
      <c r="A190" s="55"/>
      <c r="B190" s="13"/>
      <c r="J190" s="101"/>
      <c r="L190" s="175"/>
      <c r="M190" s="175"/>
      <c r="N190" s="175"/>
      <c r="O190" s="175"/>
      <c r="P190" s="175"/>
    </row>
    <row r="191" spans="1:16" ht="17.25" customHeight="1" thickBot="1" x14ac:dyDescent="0.2">
      <c r="A191" s="55"/>
      <c r="B191" s="13" t="s">
        <v>72</v>
      </c>
      <c r="C191" s="176" t="s">
        <v>88</v>
      </c>
      <c r="D191" s="177"/>
      <c r="E191" s="177"/>
      <c r="F191" s="177"/>
      <c r="G191" s="177"/>
      <c r="H191" s="177"/>
      <c r="I191" s="178"/>
      <c r="J191" s="101" t="s">
        <v>67</v>
      </c>
      <c r="L191" s="175"/>
      <c r="M191" s="175"/>
      <c r="N191" s="175"/>
      <c r="O191" s="175"/>
      <c r="P191" s="175"/>
    </row>
    <row r="192" spans="1:16" ht="7.5" customHeight="1" thickBot="1" x14ac:dyDescent="0.2">
      <c r="A192" s="55"/>
      <c r="B192" s="13"/>
      <c r="C192" s="31"/>
      <c r="D192" s="31"/>
      <c r="E192" s="31"/>
      <c r="F192" s="31"/>
      <c r="G192" s="31"/>
      <c r="H192" s="31"/>
      <c r="I192" s="31"/>
      <c r="J192" s="101"/>
      <c r="L192" s="175"/>
      <c r="M192" s="175"/>
      <c r="N192" s="175"/>
      <c r="O192" s="175"/>
      <c r="P192" s="175"/>
    </row>
    <row r="193" spans="1:16" ht="17.25" customHeight="1" thickBot="1" x14ac:dyDescent="0.2">
      <c r="A193" s="55"/>
      <c r="B193" s="13" t="s">
        <v>73</v>
      </c>
      <c r="C193" s="173">
        <v>4</v>
      </c>
      <c r="D193" s="174"/>
      <c r="E193" s="40" t="s">
        <v>32</v>
      </c>
      <c r="F193" s="40"/>
      <c r="G193" s="40"/>
      <c r="H193" s="40"/>
      <c r="I193" s="40"/>
      <c r="J193" s="101" t="s">
        <v>150</v>
      </c>
      <c r="L193" s="175"/>
      <c r="M193" s="175"/>
      <c r="N193" s="175"/>
      <c r="O193" s="175"/>
      <c r="P193" s="175"/>
    </row>
    <row r="194" spans="1:16" ht="7.5" customHeight="1" thickBot="1" x14ac:dyDescent="0.2">
      <c r="A194" s="55"/>
      <c r="B194" s="13"/>
      <c r="C194" s="40"/>
      <c r="D194" s="40"/>
      <c r="E194" s="40"/>
      <c r="F194" s="40"/>
      <c r="G194" s="40"/>
      <c r="H194" s="40"/>
      <c r="I194" s="40"/>
      <c r="J194" s="101"/>
    </row>
    <row r="195" spans="1:16" ht="17.25" customHeight="1" thickBot="1" x14ac:dyDescent="0.2">
      <c r="A195" s="55"/>
      <c r="B195" s="13" t="s">
        <v>76</v>
      </c>
      <c r="C195" s="176" t="s">
        <v>81</v>
      </c>
      <c r="D195" s="177"/>
      <c r="E195" s="177"/>
      <c r="F195" s="177"/>
      <c r="G195" s="177"/>
      <c r="H195" s="177"/>
      <c r="I195" s="178"/>
      <c r="J195" s="101" t="s">
        <v>87</v>
      </c>
      <c r="L195" s="175" t="s">
        <v>318</v>
      </c>
      <c r="M195" s="175"/>
      <c r="N195" s="175"/>
      <c r="O195" s="175"/>
      <c r="P195" s="175"/>
    </row>
    <row r="196" spans="1:16" ht="7.5" customHeight="1" thickBot="1" x14ac:dyDescent="0.2">
      <c r="A196" s="38"/>
      <c r="B196" s="13"/>
      <c r="C196" s="31"/>
      <c r="D196" s="31"/>
      <c r="E196" s="31"/>
      <c r="F196" s="31"/>
      <c r="G196" s="31"/>
      <c r="H196" s="31"/>
      <c r="I196" s="31"/>
      <c r="J196" s="101"/>
      <c r="L196" s="175"/>
      <c r="M196" s="175"/>
      <c r="N196" s="175"/>
      <c r="O196" s="175"/>
      <c r="P196" s="175"/>
    </row>
    <row r="197" spans="1:16" ht="17.25" customHeight="1" thickBot="1" x14ac:dyDescent="0.2">
      <c r="A197" s="55"/>
      <c r="B197" s="13" t="s">
        <v>74</v>
      </c>
      <c r="C197" s="176"/>
      <c r="D197" s="177"/>
      <c r="E197" s="177"/>
      <c r="F197" s="177"/>
      <c r="G197" s="177"/>
      <c r="H197" s="177"/>
      <c r="I197" s="178"/>
      <c r="J197" s="101" t="s">
        <v>181</v>
      </c>
      <c r="L197" s="175"/>
      <c r="M197" s="175"/>
      <c r="N197" s="175"/>
      <c r="O197" s="175"/>
      <c r="P197" s="175"/>
    </row>
    <row r="198" spans="1:16" ht="7.5" customHeight="1" thickBot="1" x14ac:dyDescent="0.2">
      <c r="A198" s="38"/>
      <c r="B198" s="13"/>
      <c r="C198" s="31"/>
      <c r="D198" s="31"/>
      <c r="E198" s="31"/>
      <c r="F198" s="31"/>
      <c r="G198" s="31"/>
      <c r="H198" s="31"/>
      <c r="I198" s="31"/>
      <c r="J198" s="101"/>
      <c r="L198" s="175"/>
      <c r="M198" s="175"/>
      <c r="N198" s="175"/>
      <c r="O198" s="175"/>
      <c r="P198" s="175"/>
    </row>
    <row r="199" spans="1:16" ht="17.25" customHeight="1" thickBot="1" x14ac:dyDescent="0.2">
      <c r="A199" s="55"/>
      <c r="B199" s="13" t="s">
        <v>75</v>
      </c>
      <c r="C199" s="173"/>
      <c r="D199" s="174"/>
      <c r="E199" s="40" t="s">
        <v>32</v>
      </c>
      <c r="F199" s="40"/>
      <c r="G199" s="40"/>
      <c r="H199" s="40"/>
      <c r="I199" s="40"/>
      <c r="J199" s="101" t="s">
        <v>151</v>
      </c>
      <c r="L199" s="175"/>
      <c r="M199" s="175"/>
      <c r="N199" s="175"/>
      <c r="O199" s="175"/>
      <c r="P199" s="175"/>
    </row>
    <row r="200" spans="1:16" ht="7.5" customHeight="1" thickBot="1" x14ac:dyDescent="0.2">
      <c r="A200" s="55"/>
      <c r="B200" s="13"/>
      <c r="C200" s="40"/>
      <c r="D200" s="40"/>
      <c r="E200" s="40"/>
      <c r="F200" s="40"/>
      <c r="G200" s="40"/>
      <c r="H200" s="40"/>
      <c r="I200" s="40"/>
      <c r="J200" s="101"/>
    </row>
    <row r="201" spans="1:16" ht="17.25" customHeight="1" thickBot="1" x14ac:dyDescent="0.2">
      <c r="A201" s="55"/>
      <c r="B201" s="13" t="s">
        <v>77</v>
      </c>
      <c r="C201" s="176"/>
      <c r="D201" s="177"/>
      <c r="E201" s="177"/>
      <c r="F201" s="177"/>
      <c r="G201" s="177"/>
      <c r="H201" s="177"/>
      <c r="I201" s="178"/>
      <c r="J201" s="101" t="s">
        <v>80</v>
      </c>
    </row>
    <row r="202" spans="1:16" ht="7.5" customHeight="1" x14ac:dyDescent="0.15">
      <c r="A202" s="38"/>
      <c r="B202" s="47"/>
      <c r="C202" s="47"/>
      <c r="D202" s="47"/>
      <c r="E202" s="47"/>
      <c r="F202" s="47"/>
      <c r="G202" s="47"/>
      <c r="H202" s="47"/>
      <c r="I202" s="47"/>
      <c r="J202" s="101"/>
    </row>
    <row r="203" spans="1:16" ht="17.25" customHeight="1" x14ac:dyDescent="0.15">
      <c r="A203" s="179" t="s">
        <v>163</v>
      </c>
      <c r="B203" s="180"/>
      <c r="C203" s="112"/>
      <c r="D203" s="112"/>
      <c r="E203" s="112"/>
      <c r="F203" s="112"/>
      <c r="G203" s="112"/>
      <c r="H203" s="112"/>
      <c r="I203" s="112"/>
      <c r="J203" s="111"/>
    </row>
    <row r="204" spans="1:16" ht="7.5" customHeight="1" thickBot="1" x14ac:dyDescent="0.2">
      <c r="A204" s="55"/>
      <c r="B204" s="13"/>
      <c r="C204" s="31"/>
      <c r="D204" s="31"/>
      <c r="E204" s="31"/>
      <c r="F204" s="31"/>
      <c r="G204" s="31"/>
      <c r="H204" s="31"/>
      <c r="I204" s="31"/>
      <c r="J204" s="101"/>
    </row>
    <row r="205" spans="1:16" ht="17.25" customHeight="1" thickBot="1" x14ac:dyDescent="0.2">
      <c r="A205" s="55"/>
      <c r="B205" s="13" t="s">
        <v>68</v>
      </c>
      <c r="C205" s="176" t="s">
        <v>67</v>
      </c>
      <c r="D205" s="177"/>
      <c r="E205" s="177"/>
      <c r="F205" s="177"/>
      <c r="G205" s="177"/>
      <c r="H205" s="177"/>
      <c r="I205" s="178"/>
      <c r="J205" s="101" t="s">
        <v>67</v>
      </c>
    </row>
    <row r="206" spans="1:16" ht="7.5" customHeight="1" thickBot="1" x14ac:dyDescent="0.2">
      <c r="A206" s="55"/>
      <c r="B206" s="13"/>
      <c r="C206" s="31"/>
      <c r="D206" s="31"/>
      <c r="E206" s="31"/>
      <c r="F206" s="31"/>
      <c r="G206" s="31"/>
      <c r="H206" s="31"/>
      <c r="I206" s="31"/>
      <c r="J206" s="101"/>
    </row>
    <row r="207" spans="1:16" ht="17.25" customHeight="1" thickBot="1" x14ac:dyDescent="0.2">
      <c r="A207" s="55"/>
      <c r="B207" s="13" t="s">
        <v>69</v>
      </c>
      <c r="C207" s="173">
        <v>4</v>
      </c>
      <c r="D207" s="174"/>
      <c r="E207" s="40" t="s">
        <v>32</v>
      </c>
      <c r="F207" s="40"/>
      <c r="G207" s="40"/>
      <c r="H207" s="40"/>
      <c r="I207" s="40"/>
      <c r="J207" s="101" t="s">
        <v>150</v>
      </c>
    </row>
    <row r="208" spans="1:16" ht="7.5" customHeight="1" thickBot="1" x14ac:dyDescent="0.2">
      <c r="A208" s="55"/>
      <c r="B208" s="13"/>
      <c r="C208" s="40"/>
      <c r="D208" s="40"/>
      <c r="E208" s="40"/>
      <c r="F208" s="40"/>
      <c r="G208" s="40"/>
      <c r="H208" s="40"/>
      <c r="I208" s="40"/>
      <c r="J208" s="101"/>
    </row>
    <row r="209" spans="1:10" ht="17.25" customHeight="1" thickBot="1" x14ac:dyDescent="0.2">
      <c r="A209" s="55"/>
      <c r="B209" s="13" t="s">
        <v>78</v>
      </c>
      <c r="C209" s="176" t="s">
        <v>80</v>
      </c>
      <c r="D209" s="177"/>
      <c r="E209" s="177"/>
      <c r="F209" s="177"/>
      <c r="G209" s="177"/>
      <c r="H209" s="177"/>
      <c r="I209" s="178"/>
      <c r="J209" s="101" t="s">
        <v>80</v>
      </c>
    </row>
    <row r="210" spans="1:10" ht="7.5" customHeight="1" x14ac:dyDescent="0.15">
      <c r="A210" s="55"/>
      <c r="B210" s="13"/>
      <c r="C210" s="31"/>
      <c r="D210" s="31"/>
      <c r="E210" s="31"/>
      <c r="F210" s="31"/>
      <c r="G210" s="31"/>
      <c r="H210" s="31"/>
      <c r="I210" s="31"/>
      <c r="J210" s="101"/>
    </row>
    <row r="211" spans="1:10" ht="7.5" customHeight="1" thickBot="1" x14ac:dyDescent="0.2">
      <c r="A211" s="55"/>
      <c r="B211" s="13"/>
      <c r="C211" s="31"/>
      <c r="D211" s="31"/>
      <c r="E211" s="31"/>
      <c r="F211" s="31"/>
      <c r="G211" s="31"/>
      <c r="H211" s="31"/>
      <c r="I211" s="31"/>
      <c r="J211" s="101"/>
    </row>
    <row r="212" spans="1:10" ht="17.25" customHeight="1" thickBot="1" x14ac:dyDescent="0.2">
      <c r="A212" s="55"/>
      <c r="B212" s="13" t="s">
        <v>70</v>
      </c>
      <c r="C212" s="176" t="s">
        <v>88</v>
      </c>
      <c r="D212" s="177"/>
      <c r="E212" s="177"/>
      <c r="F212" s="177"/>
      <c r="G212" s="177"/>
      <c r="H212" s="177"/>
      <c r="I212" s="178"/>
      <c r="J212" s="101" t="s">
        <v>181</v>
      </c>
    </row>
    <row r="213" spans="1:10" ht="7.5" customHeight="1" thickBot="1" x14ac:dyDescent="0.2">
      <c r="A213" s="55"/>
      <c r="B213" s="13"/>
      <c r="C213" s="31"/>
      <c r="D213" s="31"/>
      <c r="E213" s="31"/>
      <c r="F213" s="31"/>
      <c r="G213" s="31"/>
      <c r="H213" s="31"/>
      <c r="I213" s="31"/>
      <c r="J213" s="101"/>
    </row>
    <row r="214" spans="1:10" ht="17.25" customHeight="1" thickBot="1" x14ac:dyDescent="0.2">
      <c r="A214" s="55"/>
      <c r="B214" s="13" t="s">
        <v>71</v>
      </c>
      <c r="C214" s="173">
        <v>5</v>
      </c>
      <c r="D214" s="174"/>
      <c r="E214" s="40" t="s">
        <v>32</v>
      </c>
      <c r="F214" s="40"/>
      <c r="G214" s="40"/>
      <c r="H214" s="40"/>
      <c r="I214" s="40"/>
      <c r="J214" s="101" t="s">
        <v>151</v>
      </c>
    </row>
    <row r="215" spans="1:10" ht="7.5" customHeight="1" thickBot="1" x14ac:dyDescent="0.2">
      <c r="A215" s="55"/>
      <c r="B215" s="13"/>
      <c r="C215" s="40"/>
      <c r="D215" s="40"/>
      <c r="E215" s="40"/>
      <c r="F215" s="40"/>
      <c r="G215" s="40"/>
      <c r="H215" s="40"/>
      <c r="I215" s="40"/>
      <c r="J215" s="101"/>
    </row>
    <row r="216" spans="1:10" ht="17.25" customHeight="1" thickBot="1" x14ac:dyDescent="0.2">
      <c r="A216" s="55"/>
      <c r="B216" s="13" t="s">
        <v>79</v>
      </c>
      <c r="C216" s="176" t="s">
        <v>89</v>
      </c>
      <c r="D216" s="177"/>
      <c r="E216" s="177"/>
      <c r="F216" s="177"/>
      <c r="G216" s="177"/>
      <c r="H216" s="177"/>
      <c r="I216" s="178"/>
      <c r="J216" s="101" t="s">
        <v>182</v>
      </c>
    </row>
    <row r="217" spans="1:10" ht="7.5" customHeight="1" thickBot="1" x14ac:dyDescent="0.2">
      <c r="A217" s="93"/>
      <c r="B217" s="94"/>
      <c r="C217" s="95"/>
      <c r="D217" s="95"/>
      <c r="E217" s="95"/>
      <c r="F217" s="95"/>
      <c r="G217" s="95"/>
      <c r="H217" s="95"/>
      <c r="I217" s="95"/>
      <c r="J217" s="102"/>
    </row>
    <row r="218" spans="1:10" ht="15" thickBot="1" x14ac:dyDescent="0.2">
      <c r="B218" s="4" t="s">
        <v>272</v>
      </c>
      <c r="C218" s="176" t="s">
        <v>371</v>
      </c>
      <c r="D218" s="177"/>
      <c r="E218" s="177"/>
      <c r="F218" s="177"/>
      <c r="G218" s="177"/>
      <c r="H218" s="177"/>
      <c r="I218" s="178"/>
      <c r="J218" s="96" t="s">
        <v>277</v>
      </c>
    </row>
    <row r="219" spans="1:10" ht="15" thickBot="1" x14ac:dyDescent="0.2"/>
    <row r="220" spans="1:10" ht="15" thickBot="1" x14ac:dyDescent="0.2">
      <c r="B220" s="4" t="s">
        <v>273</v>
      </c>
      <c r="C220" s="173">
        <v>5</v>
      </c>
      <c r="D220" s="174"/>
      <c r="E220" s="4" t="s">
        <v>32</v>
      </c>
      <c r="J220" s="96" t="s">
        <v>278</v>
      </c>
    </row>
  </sheetData>
  <sheetProtection selectLockedCells="1"/>
  <mergeCells count="122">
    <mergeCell ref="G127:H127"/>
    <mergeCell ref="G129:H129"/>
    <mergeCell ref="A92:B92"/>
    <mergeCell ref="G171:H171"/>
    <mergeCell ref="G173:H173"/>
    <mergeCell ref="G180:H180"/>
    <mergeCell ref="A4:J5"/>
    <mergeCell ref="C218:I218"/>
    <mergeCell ref="C220:D220"/>
    <mergeCell ref="R36:V40"/>
    <mergeCell ref="G182:H182"/>
    <mergeCell ref="G144:H144"/>
    <mergeCell ref="G146:H146"/>
    <mergeCell ref="G148:H148"/>
    <mergeCell ref="G150:H150"/>
    <mergeCell ref="G157:H157"/>
    <mergeCell ref="L86:P90"/>
    <mergeCell ref="L92:P96"/>
    <mergeCell ref="A96:J96"/>
    <mergeCell ref="L98:P106"/>
    <mergeCell ref="C152:I153"/>
    <mergeCell ref="C139:I140"/>
    <mergeCell ref="C114:I115"/>
    <mergeCell ref="A98:B98"/>
    <mergeCell ref="G169:H169"/>
    <mergeCell ref="G123:H123"/>
    <mergeCell ref="G125:H125"/>
    <mergeCell ref="C70:I70"/>
    <mergeCell ref="E28:F28"/>
    <mergeCell ref="G28:H28"/>
    <mergeCell ref="C60:I60"/>
    <mergeCell ref="C58:I58"/>
    <mergeCell ref="A80:B80"/>
    <mergeCell ref="C76:I76"/>
    <mergeCell ref="L16:P20"/>
    <mergeCell ref="L30:P44"/>
    <mergeCell ref="O48:P60"/>
    <mergeCell ref="C78:I78"/>
    <mergeCell ref="L22:P28"/>
    <mergeCell ref="G26:I26"/>
    <mergeCell ref="C38:I38"/>
    <mergeCell ref="C40:I40"/>
    <mergeCell ref="C42:I42"/>
    <mergeCell ref="C50:I50"/>
    <mergeCell ref="C52:I52"/>
    <mergeCell ref="C54:I54"/>
    <mergeCell ref="C62:I62"/>
    <mergeCell ref="C64:I64"/>
    <mergeCell ref="C66:I66"/>
    <mergeCell ref="L72:P76"/>
    <mergeCell ref="C72:I72"/>
    <mergeCell ref="A187:B187"/>
    <mergeCell ref="A82:B82"/>
    <mergeCell ref="C84:I84"/>
    <mergeCell ref="C88:D88"/>
    <mergeCell ref="C90:D90"/>
    <mergeCell ref="F90:H90"/>
    <mergeCell ref="C86:I86"/>
    <mergeCell ref="C184:I185"/>
    <mergeCell ref="A117:B117"/>
    <mergeCell ref="A142:B142"/>
    <mergeCell ref="A155:B155"/>
    <mergeCell ref="A167:B167"/>
    <mergeCell ref="A178:B178"/>
    <mergeCell ref="G100:H100"/>
    <mergeCell ref="G102:H102"/>
    <mergeCell ref="G104:H104"/>
    <mergeCell ref="G106:H106"/>
    <mergeCell ref="G108:H108"/>
    <mergeCell ref="C175:I176"/>
    <mergeCell ref="C165:I165"/>
    <mergeCell ref="G159:H159"/>
    <mergeCell ref="G163:H163"/>
    <mergeCell ref="G131:H131"/>
    <mergeCell ref="C7:I7"/>
    <mergeCell ref="A7:B7"/>
    <mergeCell ref="A68:B68"/>
    <mergeCell ref="A8:B8"/>
    <mergeCell ref="A30:B30"/>
    <mergeCell ref="C36:I36"/>
    <mergeCell ref="C46:I46"/>
    <mergeCell ref="C48:I48"/>
    <mergeCell ref="C12:I12"/>
    <mergeCell ref="C14:I14"/>
    <mergeCell ref="C16:I16"/>
    <mergeCell ref="C34:I34"/>
    <mergeCell ref="C18:I18"/>
    <mergeCell ref="A20:B20"/>
    <mergeCell ref="G22:H22"/>
    <mergeCell ref="C22:D22"/>
    <mergeCell ref="E22:F22"/>
    <mergeCell ref="C24:D24"/>
    <mergeCell ref="E24:F24"/>
    <mergeCell ref="G24:H24"/>
    <mergeCell ref="C28:D28"/>
    <mergeCell ref="A56:B56"/>
    <mergeCell ref="A44:B44"/>
    <mergeCell ref="A32:B32"/>
    <mergeCell ref="F88:G88"/>
    <mergeCell ref="L189:P193"/>
    <mergeCell ref="C209:I209"/>
    <mergeCell ref="C216:I216"/>
    <mergeCell ref="A203:B203"/>
    <mergeCell ref="A189:B189"/>
    <mergeCell ref="C201:I201"/>
    <mergeCell ref="C205:I205"/>
    <mergeCell ref="C212:I212"/>
    <mergeCell ref="C207:D207"/>
    <mergeCell ref="C214:D214"/>
    <mergeCell ref="C197:I197"/>
    <mergeCell ref="C191:I191"/>
    <mergeCell ref="C193:D193"/>
    <mergeCell ref="C199:D199"/>
    <mergeCell ref="C195:I195"/>
    <mergeCell ref="L195:P199"/>
    <mergeCell ref="G133:H133"/>
    <mergeCell ref="C94:I94"/>
    <mergeCell ref="G110:H110"/>
    <mergeCell ref="G112:H112"/>
    <mergeCell ref="G161:H161"/>
    <mergeCell ref="G135:H135"/>
    <mergeCell ref="G137:H137"/>
  </mergeCells>
  <phoneticPr fontId="9"/>
  <dataValidations count="16">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74" xr:uid="{00000000-0002-0000-0000-000003000000}">
      <formula1>"○,-"</formula1>
    </dataValidation>
    <dataValidation type="list" allowBlank="1" showInputMessage="1" showErrorMessage="1" sqref="C90:D90" xr:uid="{00000000-0002-0000-0000-000004000000}">
      <formula1>"徒歩,車両"</formula1>
    </dataValidation>
    <dataValidation type="list" allowBlank="1" showInputMessage="1" showErrorMessage="1" sqref="C193:D193 C207:D207 C199:D199 C214:D214 C220:D220" xr:uid="{00000000-0002-0000-0000-000005000000}">
      <formula1>"１,２,３,４,５,６,７,８,９,１０,１１,１２"</formula1>
    </dataValidation>
    <dataValidation type="list" allowBlank="1" showInputMessage="1" sqref="C195:I195 C201:I201" xr:uid="{00000000-0002-0000-0000-000006000000}">
      <formula1>"防災情報及び避難誘導,防災情報,避難誘導"</formula1>
    </dataValidation>
    <dataValidation type="list" allowBlank="1" showInputMessage="1" sqref="C191:I191 C197:I197 C205:I205 C212:I212" xr:uid="{00000000-0002-0000-0000-000007000000}">
      <formula1>"新規採用の従業員,全従業員"</formula1>
    </dataValidation>
    <dataValidation type="list" allowBlank="1" showInputMessage="1" sqref="C209:I209 C216:I216" xr:uid="{00000000-0002-0000-0000-000008000000}">
      <formula1>"避難誘導,情報収集・伝達,情報収集・伝達及び避難誘導"</formula1>
    </dataValidation>
    <dataValidation type="list" allowBlank="1" showInputMessage="1" sqref="C70:I70" xr:uid="{00000000-0002-0000-0000-000009000000}">
      <formula1>"メール"</formula1>
    </dataValidation>
    <dataValidation type="list" allowBlank="1" showInputMessage="1" showErrorMessage="1" sqref="G26:I26" xr:uid="{00000000-0002-0000-0000-00000A000000}">
      <formula1>"平日と同じ,平日と異なる"</formula1>
    </dataValidation>
    <dataValidation operator="greaterThanOrEqual" allowBlank="1" showInputMessage="1" showErrorMessage="1" sqref="G100 G102 G104 G106 G108 G110 G112 G135 G137 G123 G125 G127 G129 G131 G133 G144 G146 G148 G150 G157 G159 G161 G163 G169 G171 G173 G180 G182" xr:uid="{00000000-0002-0000-0000-00000B000000}"/>
    <dataValidation type="list" allowBlank="1" showInputMessage="1" showErrorMessage="1" sqref="C100 C102 C104 C106 C108 C110 C112 C119 C123 C125 C127 C129 C131 C133 C135 C137 C121 C171 C148 C150 C144 C161 C163 C182 C146 C157 C173 C159 C169 C180" xr:uid="{00000000-0002-0000-0000-00000C000000}">
      <formula1>"有,無"</formula1>
    </dataValidation>
    <dataValidation type="list" allowBlank="1" showInputMessage="1" sqref="C218:I218" xr:uid="{17BB12B5-08D8-4AE5-8BB4-C491E05381AC}">
      <formula1>"保護者への引き渡し訓練,利用者家族への情報伝達手段（メール、電話等）の確認訓練,地域住民と連携した避難訓練"</formula1>
    </dataValidation>
    <dataValidation type="list" allowBlank="1" showInputMessage="1" sqref="C34:I34 C46:I46 C58:I58" xr:uid="{1ADFFC1E-32AD-4364-8AF4-AFA0DC451935}">
      <formula1>"北上川,雫石川,中津川,松川,簗川,諸葛川,木賊川,芋沢川"</formula1>
    </dataValidation>
    <dataValidation type="list" allowBlank="1" showInputMessage="1" sqref="C36:I36 C48:I48 C60:I60" xr:uid="{FC92F16D-7415-44F4-9B89-E388FA22104D}">
      <formula1>"館坂橋,明治橋,太田橋,山岸,葛西橋,古川橋,船田橋,諸葛橋"</formula1>
    </dataValidation>
  </dataValidations>
  <hyperlinks>
    <hyperlink ref="C72" r:id="rId1" display="http://www.city.morioka.iwate.jp/" xr:uid="{00000000-0004-0000-0000-000000000000}"/>
    <hyperlink ref="J72" r:id="rId2" display="http://www.city.morioka.iwate.jp/" xr:uid="{00000000-0004-0000-0000-000001000000}"/>
    <hyperlink ref="R34" r:id="rId3" xr:uid="{A3319E7C-935C-4BE1-9E4C-A1A3E8FFA1FC}"/>
  </hyperlinks>
  <pageMargins left="0.7" right="0.7" top="0.75" bottom="0.75" header="0.3" footer="0.3"/>
  <pageSetup paperSize="9" scale="55" orientation="portrait" r:id="rId4"/>
  <rowBreaks count="2" manualBreakCount="2">
    <brk id="79" max="16383" man="1"/>
    <brk id="141" max="9"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369"/>
  <sheetViews>
    <sheetView showGridLines="0" tabSelected="1" view="pageBreakPreview" zoomScale="70" zoomScaleNormal="100" zoomScaleSheetLayoutView="70" workbookViewId="0">
      <selection activeCell="A531" sqref="A531"/>
    </sheetView>
  </sheetViews>
  <sheetFormatPr defaultRowHeight="13.5" x14ac:dyDescent="0.15"/>
  <cols>
    <col min="1" max="1" width="9" customWidth="1"/>
    <col min="11" max="11" width="3" customWidth="1"/>
    <col min="12" max="12" width="18.75" customWidth="1"/>
    <col min="13" max="13" width="1.875" customWidth="1"/>
    <col min="14" max="14" width="11.5" customWidth="1"/>
    <col min="15" max="15" width="9" customWidth="1"/>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93" t="s">
        <v>18</v>
      </c>
      <c r="B16" s="393"/>
      <c r="C16" s="393"/>
      <c r="D16" s="393"/>
      <c r="E16" s="393"/>
      <c r="F16" s="393"/>
      <c r="G16" s="393"/>
      <c r="H16" s="393"/>
      <c r="I16" s="393"/>
      <c r="J16" s="393"/>
      <c r="K16" s="6"/>
    </row>
    <row r="17" spans="1:11" ht="17.25" customHeight="1" x14ac:dyDescent="0.15">
      <c r="A17" s="393"/>
      <c r="B17" s="393"/>
      <c r="C17" s="393"/>
      <c r="D17" s="393"/>
      <c r="E17" s="393"/>
      <c r="F17" s="393"/>
      <c r="G17" s="393"/>
      <c r="H17" s="393"/>
      <c r="I17" s="393"/>
      <c r="J17" s="393"/>
      <c r="K17" s="6"/>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7"/>
    </row>
    <row r="30" spans="1:11" ht="17.25" customHeight="1" x14ac:dyDescent="0.15">
      <c r="K30" s="7"/>
    </row>
    <row r="31" spans="1:11" ht="17.25" customHeight="1" x14ac:dyDescent="0.15">
      <c r="A31" s="395" t="str">
        <f>入力シート!C12</f>
        <v>○○病院</v>
      </c>
      <c r="B31" s="395"/>
      <c r="C31" s="395"/>
      <c r="D31" s="395"/>
      <c r="E31" s="395"/>
      <c r="F31" s="395"/>
      <c r="G31" s="395"/>
      <c r="H31" s="395"/>
      <c r="I31" s="395"/>
      <c r="J31" s="395"/>
      <c r="K31" s="5"/>
    </row>
    <row r="32" spans="1:11" ht="17.25" customHeight="1" x14ac:dyDescent="0.15">
      <c r="A32" s="395"/>
      <c r="B32" s="395"/>
      <c r="C32" s="395"/>
      <c r="D32" s="395"/>
      <c r="E32" s="395"/>
      <c r="F32" s="395"/>
      <c r="G32" s="395"/>
      <c r="H32" s="395"/>
      <c r="I32" s="395"/>
      <c r="J32" s="395"/>
      <c r="K32" s="5"/>
    </row>
    <row r="33" spans="1:10" ht="17.25" customHeight="1" x14ac:dyDescent="0.15"/>
    <row r="34" spans="1:10" ht="17.25" customHeight="1" x14ac:dyDescent="0.15"/>
    <row r="35" spans="1:10" ht="17.25" customHeight="1" x14ac:dyDescent="0.15"/>
    <row r="36" spans="1:10" ht="17.25" customHeight="1" x14ac:dyDescent="0.15"/>
    <row r="37" spans="1:10" ht="17.25" customHeight="1" x14ac:dyDescent="0.15">
      <c r="A37" s="394" t="str">
        <f ca="1">入力シート!C10&amp;"年 "&amp;入力シート!E10&amp;"月"&amp;入力シート!G10&amp;"　日　作成"</f>
        <v>2023年 月　日　作成</v>
      </c>
      <c r="B37" s="394"/>
      <c r="C37" s="394"/>
      <c r="D37" s="394"/>
      <c r="E37" s="394"/>
      <c r="F37" s="394"/>
      <c r="G37" s="394"/>
      <c r="H37" s="394"/>
      <c r="I37" s="394"/>
      <c r="J37" s="394"/>
    </row>
    <row r="38" spans="1:10" ht="17.25" customHeight="1" x14ac:dyDescent="0.15">
      <c r="A38" s="394"/>
      <c r="B38" s="394"/>
      <c r="C38" s="394"/>
      <c r="D38" s="394"/>
      <c r="E38" s="394"/>
      <c r="F38" s="394"/>
      <c r="G38" s="394"/>
      <c r="H38" s="394"/>
      <c r="I38" s="394"/>
      <c r="J38" s="394"/>
    </row>
    <row r="39" spans="1:10" ht="17.25" customHeight="1" x14ac:dyDescent="0.15"/>
    <row r="40" spans="1:10" ht="17.25" customHeight="1" x14ac:dyDescent="0.15"/>
    <row r="41" spans="1:10" ht="17.25" customHeight="1" x14ac:dyDescent="0.15"/>
    <row r="42" spans="1:10" ht="17.25" customHeight="1" x14ac:dyDescent="0.15">
      <c r="A42" s="2"/>
    </row>
    <row r="43" spans="1:10" ht="17.25" customHeight="1" x14ac:dyDescent="0.15">
      <c r="A43" s="2"/>
    </row>
    <row r="44" spans="1:10" ht="17.25" customHeight="1" x14ac:dyDescent="0.15">
      <c r="A44" s="2"/>
    </row>
    <row r="45" spans="1:10" ht="17.25" customHeight="1" x14ac:dyDescent="0.15">
      <c r="A45" s="2"/>
    </row>
    <row r="46" spans="1:10" ht="17.25" customHeight="1" x14ac:dyDescent="0.15">
      <c r="A46" s="2"/>
    </row>
    <row r="47" spans="1:10" ht="17.25" customHeight="1" x14ac:dyDescent="0.15">
      <c r="A47" s="2"/>
    </row>
    <row r="48" spans="1:10" ht="17.25" customHeight="1" x14ac:dyDescent="0.15">
      <c r="A48" s="2"/>
    </row>
    <row r="49" spans="1:1" ht="17.25" customHeight="1" x14ac:dyDescent="0.15">
      <c r="A49" s="2"/>
    </row>
    <row r="50" spans="1:1" ht="17.25" customHeight="1" x14ac:dyDescent="0.15">
      <c r="A50" s="2"/>
    </row>
    <row r="51" spans="1:1" ht="17.25" customHeight="1" x14ac:dyDescent="0.15">
      <c r="A51" s="2"/>
    </row>
    <row r="52" spans="1:1" ht="17.25" customHeight="1" x14ac:dyDescent="0.15">
      <c r="A52" s="2"/>
    </row>
    <row r="53" spans="1:1" ht="17.25" customHeight="1" x14ac:dyDescent="0.15">
      <c r="A53" s="2"/>
    </row>
    <row r="54" spans="1:1" ht="17.25" customHeight="1" x14ac:dyDescent="0.15">
      <c r="A54" s="2"/>
    </row>
    <row r="55" spans="1:1" ht="17.25" customHeight="1" x14ac:dyDescent="0.15">
      <c r="A55" s="2"/>
    </row>
    <row r="56" spans="1:1" ht="17.25" customHeight="1" x14ac:dyDescent="0.15">
      <c r="A56" s="2"/>
    </row>
    <row r="57" spans="1:1" ht="17.25" customHeight="1" x14ac:dyDescent="0.15">
      <c r="A57" s="2"/>
    </row>
    <row r="58" spans="1:1" ht="17.25" customHeight="1" x14ac:dyDescent="0.15">
      <c r="A58" s="2"/>
    </row>
    <row r="59" spans="1:1" ht="17.25" customHeight="1" x14ac:dyDescent="0.15">
      <c r="A59" s="2"/>
    </row>
    <row r="60" spans="1:1" ht="17.25" customHeight="1" x14ac:dyDescent="0.15">
      <c r="A60" s="2"/>
    </row>
    <row r="61" spans="1:1" ht="17.25" customHeight="1" x14ac:dyDescent="0.15">
      <c r="A61" s="2"/>
    </row>
    <row r="62" spans="1:1" ht="17.25" customHeight="1" x14ac:dyDescent="0.15">
      <c r="A62" s="2"/>
    </row>
    <row r="63" spans="1:1" ht="17.25" customHeight="1" x14ac:dyDescent="0.15">
      <c r="A63" s="2"/>
    </row>
    <row r="64" spans="1:1" ht="17.25" customHeight="1" x14ac:dyDescent="0.15">
      <c r="A64" s="2"/>
    </row>
    <row r="65" spans="1:1" ht="17.25" customHeight="1" x14ac:dyDescent="0.15">
      <c r="A65" s="2"/>
    </row>
    <row r="66" spans="1:1" ht="17.25" customHeight="1" x14ac:dyDescent="0.15">
      <c r="A66" s="2"/>
    </row>
    <row r="67" spans="1:1" ht="17.25" customHeight="1" x14ac:dyDescent="0.15">
      <c r="A67" s="2"/>
    </row>
    <row r="68" spans="1:1" ht="17.25" customHeight="1" x14ac:dyDescent="0.15">
      <c r="A68" s="2"/>
    </row>
    <row r="69" spans="1:1" ht="17.25" customHeight="1" x14ac:dyDescent="0.15">
      <c r="A69" s="2"/>
    </row>
    <row r="70" spans="1:1" ht="17.25" customHeight="1" x14ac:dyDescent="0.15">
      <c r="A70" s="2"/>
    </row>
    <row r="71" spans="1:1" ht="17.25" customHeight="1" x14ac:dyDescent="0.15">
      <c r="A71" s="2"/>
    </row>
    <row r="72" spans="1:1" ht="17.25" customHeight="1" x14ac:dyDescent="0.15">
      <c r="A72" s="2"/>
    </row>
    <row r="73" spans="1:1" ht="17.25" customHeight="1" x14ac:dyDescent="0.15">
      <c r="A73" s="2"/>
    </row>
    <row r="74" spans="1:1" ht="17.25" customHeight="1" x14ac:dyDescent="0.15">
      <c r="A74" s="2"/>
    </row>
    <row r="75" spans="1:1" ht="17.25" customHeight="1" x14ac:dyDescent="0.15">
      <c r="A75" s="2"/>
    </row>
    <row r="76" spans="1:1" ht="17.25" customHeight="1" x14ac:dyDescent="0.15">
      <c r="A76" s="2"/>
    </row>
    <row r="77" spans="1:1" ht="17.25" customHeight="1" x14ac:dyDescent="0.15">
      <c r="A77" s="2"/>
    </row>
    <row r="78" spans="1:1" ht="17.25" customHeight="1" x14ac:dyDescent="0.15">
      <c r="A78" s="2"/>
    </row>
    <row r="79" spans="1:1" ht="17.25" customHeight="1" x14ac:dyDescent="0.15">
      <c r="A79" s="2"/>
    </row>
    <row r="80" spans="1:1" ht="17.25" customHeight="1" x14ac:dyDescent="0.15">
      <c r="A80" s="2"/>
    </row>
    <row r="81" spans="1:25" ht="17.25" customHeight="1" x14ac:dyDescent="0.15">
      <c r="A81" s="2"/>
    </row>
    <row r="82" spans="1:25" ht="17.25" customHeight="1" x14ac:dyDescent="0.15">
      <c r="A82" s="2"/>
    </row>
    <row r="83" spans="1:25" ht="17.25" customHeight="1" x14ac:dyDescent="0.15">
      <c r="A83" s="2"/>
    </row>
    <row r="84" spans="1:25" ht="17.25" customHeight="1" x14ac:dyDescent="0.15">
      <c r="A84" s="2"/>
    </row>
    <row r="85" spans="1:25" ht="17.25" customHeight="1" x14ac:dyDescent="0.15">
      <c r="A85" s="2"/>
    </row>
    <row r="86" spans="1:25" ht="17.25" customHeight="1" x14ac:dyDescent="0.15">
      <c r="A86" s="2"/>
    </row>
    <row r="87" spans="1:25" ht="17.25" customHeight="1" x14ac:dyDescent="0.15">
      <c r="A87" s="2"/>
    </row>
    <row r="88" spans="1:25" ht="17.25" customHeight="1" x14ac:dyDescent="0.15">
      <c r="A88" s="2"/>
    </row>
    <row r="89" spans="1:25" ht="17.25" customHeight="1" x14ac:dyDescent="0.15">
      <c r="A89" s="2"/>
    </row>
    <row r="90" spans="1:25" ht="17.25" customHeight="1" x14ac:dyDescent="0.15">
      <c r="A90" s="2"/>
    </row>
    <row r="91" spans="1:25" ht="17.25" customHeight="1" x14ac:dyDescent="0.15">
      <c r="A91" s="2"/>
    </row>
    <row r="92" spans="1:25" ht="17.25" customHeight="1" x14ac:dyDescent="0.15">
      <c r="A92" s="2"/>
    </row>
    <row r="93" spans="1:25" ht="17.25" customHeight="1" x14ac:dyDescent="0.15">
      <c r="A93" s="2"/>
    </row>
    <row r="94" spans="1:25" ht="17.25" x14ac:dyDescent="0.15">
      <c r="A94" s="267" t="s">
        <v>346</v>
      </c>
      <c r="B94" s="267"/>
      <c r="C94" s="267"/>
      <c r="D94" s="267"/>
      <c r="E94" s="267"/>
      <c r="F94" s="267"/>
      <c r="G94" s="267"/>
      <c r="H94" s="267"/>
      <c r="I94" s="267"/>
      <c r="J94" s="267"/>
      <c r="K94" s="8"/>
    </row>
    <row r="95" spans="1:25" ht="17.25" customHeight="1" x14ac:dyDescent="0.15">
      <c r="A95" s="360" t="s">
        <v>334</v>
      </c>
      <c r="B95" s="360"/>
      <c r="C95" s="360"/>
      <c r="D95" s="360"/>
      <c r="E95" s="360"/>
      <c r="F95" s="360"/>
      <c r="G95" s="360"/>
      <c r="H95" s="360"/>
      <c r="I95" s="360"/>
      <c r="J95" s="360"/>
      <c r="K95" s="10"/>
      <c r="Y95" t="s">
        <v>19</v>
      </c>
    </row>
    <row r="96" spans="1:25" ht="17.25" customHeight="1" x14ac:dyDescent="0.15">
      <c r="A96" s="360"/>
      <c r="B96" s="360"/>
      <c r="C96" s="360"/>
      <c r="D96" s="360"/>
      <c r="E96" s="360"/>
      <c r="F96" s="360"/>
      <c r="G96" s="360"/>
      <c r="H96" s="360"/>
      <c r="I96" s="360"/>
      <c r="J96" s="360"/>
      <c r="K96" s="10"/>
    </row>
    <row r="97" spans="1:11" ht="17.25" customHeight="1" x14ac:dyDescent="0.15">
      <c r="A97" s="10"/>
      <c r="B97" s="10"/>
      <c r="C97" s="10"/>
      <c r="D97" s="10"/>
      <c r="E97" s="10"/>
      <c r="F97" s="10"/>
      <c r="G97" s="10"/>
      <c r="H97" s="10"/>
      <c r="I97" s="10"/>
      <c r="J97" s="10"/>
      <c r="K97" s="10"/>
    </row>
    <row r="98" spans="1:11" ht="17.25" customHeight="1" x14ac:dyDescent="0.15">
      <c r="A98" s="420" t="s">
        <v>347</v>
      </c>
      <c r="B98" s="420"/>
      <c r="C98" s="420"/>
      <c r="D98" s="420"/>
      <c r="E98" s="420"/>
      <c r="F98" s="420"/>
      <c r="G98" s="420"/>
      <c r="H98" s="420"/>
      <c r="I98" s="420"/>
      <c r="J98" s="420"/>
      <c r="K98" s="10"/>
    </row>
    <row r="99" spans="1:11" ht="17.25" customHeight="1" x14ac:dyDescent="0.15">
      <c r="A99" s="387" t="s">
        <v>335</v>
      </c>
      <c r="B99" s="387"/>
      <c r="C99" s="387"/>
      <c r="D99" s="387"/>
      <c r="E99" s="387"/>
      <c r="F99" s="387"/>
      <c r="G99" s="387"/>
      <c r="H99" s="387"/>
      <c r="I99" s="387"/>
      <c r="J99" s="387"/>
      <c r="K99" s="10"/>
    </row>
    <row r="100" spans="1:11" ht="17.25" customHeight="1" x14ac:dyDescent="0.15">
      <c r="A100" s="387"/>
      <c r="B100" s="387"/>
      <c r="C100" s="387"/>
      <c r="D100" s="387"/>
      <c r="E100" s="387"/>
      <c r="F100" s="387"/>
      <c r="G100" s="387"/>
      <c r="H100" s="387"/>
      <c r="I100" s="387"/>
      <c r="J100" s="387"/>
      <c r="K100" s="10"/>
    </row>
    <row r="101" spans="1:11" ht="17.25" customHeight="1" x14ac:dyDescent="0.15">
      <c r="A101" s="10"/>
      <c r="B101" s="10"/>
      <c r="C101" s="10"/>
      <c r="D101" s="10"/>
      <c r="E101" s="10"/>
      <c r="F101" s="10"/>
      <c r="G101" s="10"/>
      <c r="H101" s="10"/>
      <c r="I101" s="10"/>
      <c r="J101" s="10"/>
      <c r="K101" s="10"/>
    </row>
    <row r="102" spans="1:11" ht="17.25" x14ac:dyDescent="0.15">
      <c r="A102" s="392" t="s">
        <v>348</v>
      </c>
      <c r="B102" s="392"/>
      <c r="C102" s="392"/>
      <c r="D102" s="392"/>
      <c r="E102" s="392"/>
      <c r="F102" s="392"/>
      <c r="G102" s="392"/>
      <c r="H102" s="392"/>
      <c r="I102" s="392"/>
      <c r="J102" s="392"/>
      <c r="K102" s="8"/>
    </row>
    <row r="103" spans="1:11" ht="18" customHeight="1" x14ac:dyDescent="0.15">
      <c r="A103" s="387" t="s">
        <v>41</v>
      </c>
      <c r="B103" s="387"/>
      <c r="C103" s="387"/>
      <c r="D103" s="387"/>
      <c r="E103" s="387"/>
      <c r="F103" s="387"/>
      <c r="G103" s="387"/>
      <c r="H103" s="387"/>
      <c r="I103" s="387"/>
      <c r="J103" s="387"/>
      <c r="K103" s="10"/>
    </row>
    <row r="104" spans="1:11" ht="18" x14ac:dyDescent="0.15">
      <c r="A104" s="9"/>
      <c r="B104" s="9"/>
      <c r="C104" s="9"/>
      <c r="D104" s="9"/>
      <c r="E104" s="9"/>
      <c r="F104" s="9"/>
      <c r="G104" s="9"/>
      <c r="H104" s="9"/>
      <c r="I104" s="9"/>
      <c r="J104" s="9"/>
      <c r="K104" s="9"/>
    </row>
    <row r="105" spans="1:11" ht="18" x14ac:dyDescent="0.15">
      <c r="A105" s="411" t="s">
        <v>50</v>
      </c>
      <c r="B105" s="411"/>
      <c r="C105" s="411"/>
      <c r="D105" s="411"/>
      <c r="E105" s="411"/>
      <c r="F105" s="411"/>
      <c r="G105" s="411"/>
      <c r="H105" s="411"/>
      <c r="I105" s="411"/>
      <c r="J105" s="411"/>
      <c r="K105" s="9"/>
    </row>
    <row r="106" spans="1:11" ht="18.75" thickBot="1" x14ac:dyDescent="0.2">
      <c r="A106" s="9"/>
      <c r="B106" s="9"/>
      <c r="C106" s="9"/>
      <c r="D106" s="9"/>
      <c r="E106" s="9"/>
      <c r="F106" s="9"/>
      <c r="G106" s="9"/>
      <c r="H106" s="9"/>
      <c r="I106" s="9"/>
      <c r="J106" s="9"/>
      <c r="K106" s="9"/>
    </row>
    <row r="107" spans="1:11" ht="18" x14ac:dyDescent="0.15">
      <c r="A107" s="9"/>
      <c r="B107" s="404" t="s">
        <v>46</v>
      </c>
      <c r="C107" s="405"/>
      <c r="D107" s="405"/>
      <c r="E107" s="405"/>
      <c r="F107" s="405"/>
      <c r="G107" s="405"/>
      <c r="H107" s="405"/>
      <c r="I107" s="406"/>
      <c r="J107" s="9"/>
      <c r="K107" s="9"/>
    </row>
    <row r="108" spans="1:11" ht="18" x14ac:dyDescent="0.15">
      <c r="A108" s="9"/>
      <c r="B108" s="418" t="s">
        <v>42</v>
      </c>
      <c r="C108" s="416"/>
      <c r="D108" s="416"/>
      <c r="E108" s="432"/>
      <c r="F108" s="412" t="s">
        <v>43</v>
      </c>
      <c r="G108" s="416"/>
      <c r="H108" s="416"/>
      <c r="I108" s="417"/>
      <c r="J108" s="9"/>
      <c r="K108" s="9"/>
    </row>
    <row r="109" spans="1:11" ht="18" x14ac:dyDescent="0.15">
      <c r="A109" s="9"/>
      <c r="B109" s="418" t="s">
        <v>44</v>
      </c>
      <c r="C109" s="413"/>
      <c r="D109" s="412" t="s">
        <v>45</v>
      </c>
      <c r="E109" s="413"/>
      <c r="F109" s="412" t="s">
        <v>44</v>
      </c>
      <c r="G109" s="413"/>
      <c r="H109" s="412" t="s">
        <v>45</v>
      </c>
      <c r="I109" s="414"/>
      <c r="J109" s="9"/>
      <c r="K109" s="9"/>
    </row>
    <row r="110" spans="1:11" ht="18" x14ac:dyDescent="0.15">
      <c r="A110" s="9"/>
      <c r="B110" s="257" t="s">
        <v>47</v>
      </c>
      <c r="C110" s="258"/>
      <c r="D110" s="407" t="s">
        <v>47</v>
      </c>
      <c r="E110" s="258"/>
      <c r="F110" s="68"/>
      <c r="G110" s="69"/>
      <c r="H110" s="68"/>
      <c r="I110" s="70"/>
      <c r="J110" s="9"/>
      <c r="K110" s="9"/>
    </row>
    <row r="111" spans="1:11" ht="18" x14ac:dyDescent="0.15">
      <c r="A111" s="9"/>
      <c r="B111" s="429" t="str">
        <f>入力シート!I22&amp;"名"</f>
        <v>0名</v>
      </c>
      <c r="C111" s="430"/>
      <c r="D111" s="431" t="str">
        <f>入力シート!E22&amp;"名"</f>
        <v>0名</v>
      </c>
      <c r="E111" s="430"/>
      <c r="F111" s="388" t="s">
        <v>43</v>
      </c>
      <c r="G111" s="389"/>
      <c r="H111" s="388" t="s">
        <v>43</v>
      </c>
      <c r="I111" s="390"/>
      <c r="J111" s="9"/>
      <c r="K111" s="9"/>
    </row>
    <row r="112" spans="1:11" ht="18" x14ac:dyDescent="0.15">
      <c r="A112" s="9"/>
      <c r="B112" s="257" t="s">
        <v>48</v>
      </c>
      <c r="C112" s="258"/>
      <c r="D112" s="407" t="s">
        <v>48</v>
      </c>
      <c r="E112" s="258"/>
      <c r="F112" s="388" t="str">
        <f>IF(入力シート!G26="平日と異なる",入力シート!I28&amp;"名","（平日と同じ）")</f>
        <v>0名</v>
      </c>
      <c r="G112" s="389"/>
      <c r="H112" s="388" t="str">
        <f>IF(入力シート!G26="平日と異なる",入力シート!E28&amp;"名","（平日と同じ）")</f>
        <v>0名</v>
      </c>
      <c r="I112" s="390"/>
      <c r="J112" s="9"/>
      <c r="K112" s="9"/>
    </row>
    <row r="113" spans="1:14" ht="18.75" thickBot="1" x14ac:dyDescent="0.2">
      <c r="A113" s="9"/>
      <c r="B113" s="259" t="str">
        <f>入力シート!I24&amp;"名"</f>
        <v>0名</v>
      </c>
      <c r="C113" s="260"/>
      <c r="D113" s="391" t="str">
        <f>入力シート!E24&amp;"名"</f>
        <v>0名</v>
      </c>
      <c r="E113" s="260"/>
      <c r="F113" s="71"/>
      <c r="G113" s="72"/>
      <c r="H113" s="71"/>
      <c r="I113" s="73"/>
      <c r="J113" s="9"/>
      <c r="K113" s="9"/>
    </row>
    <row r="114" spans="1:14" ht="18" x14ac:dyDescent="0.15">
      <c r="A114" s="9"/>
      <c r="B114" s="9"/>
      <c r="C114" s="9"/>
      <c r="D114" s="9"/>
      <c r="E114" s="9"/>
      <c r="F114" s="9"/>
      <c r="G114" s="9"/>
      <c r="H114" s="9"/>
      <c r="I114" s="9"/>
      <c r="J114" s="9"/>
      <c r="K114" s="9"/>
    </row>
    <row r="115" spans="1:14" ht="18" x14ac:dyDescent="0.15">
      <c r="A115" s="466" t="s">
        <v>388</v>
      </c>
      <c r="B115" s="466"/>
      <c r="C115" s="466"/>
      <c r="D115" s="466"/>
      <c r="E115" s="466"/>
      <c r="F115" s="466"/>
      <c r="G115" s="466"/>
      <c r="H115" s="466"/>
      <c r="I115" s="466"/>
      <c r="J115" s="466"/>
      <c r="K115" s="9"/>
      <c r="L115" s="467" t="s">
        <v>413</v>
      </c>
      <c r="M115" s="468"/>
      <c r="N115" s="468"/>
    </row>
    <row r="116" spans="1:14" ht="18" x14ac:dyDescent="0.15">
      <c r="A116" s="169"/>
      <c r="B116" s="170"/>
      <c r="C116" s="268" t="s">
        <v>389</v>
      </c>
      <c r="D116" s="269"/>
      <c r="E116" s="269"/>
      <c r="F116" s="269"/>
      <c r="G116" s="269"/>
      <c r="H116" s="269"/>
      <c r="I116" s="270"/>
      <c r="J116" s="9"/>
      <c r="K116" s="9"/>
      <c r="L116" s="468"/>
      <c r="M116" s="468"/>
      <c r="N116" s="468"/>
    </row>
    <row r="117" spans="1:14" ht="18" x14ac:dyDescent="0.15">
      <c r="A117" s="169"/>
      <c r="B117" s="170"/>
      <c r="C117" s="268" t="s">
        <v>372</v>
      </c>
      <c r="D117" s="269"/>
      <c r="E117" s="269"/>
      <c r="F117" s="269"/>
      <c r="G117" s="269"/>
      <c r="H117" s="269"/>
      <c r="I117" s="270"/>
      <c r="J117" s="9"/>
      <c r="K117" s="9"/>
      <c r="L117" s="468"/>
      <c r="M117" s="468"/>
      <c r="N117" s="468"/>
    </row>
    <row r="118" spans="1:14" ht="18" x14ac:dyDescent="0.15">
      <c r="A118" s="169"/>
      <c r="B118" s="169"/>
      <c r="C118" s="169"/>
      <c r="D118" s="169"/>
      <c r="E118" s="169"/>
      <c r="F118" s="169"/>
      <c r="G118" s="169"/>
      <c r="H118" s="169"/>
      <c r="I118" s="169"/>
      <c r="J118" s="9"/>
      <c r="K118" s="9"/>
      <c r="L118" s="468"/>
      <c r="M118" s="468"/>
      <c r="N118" s="468"/>
    </row>
    <row r="119" spans="1:14" ht="18" x14ac:dyDescent="0.15">
      <c r="A119" s="169"/>
      <c r="B119" s="168" t="s">
        <v>373</v>
      </c>
      <c r="C119" s="169"/>
      <c r="D119" s="169"/>
      <c r="E119" s="169"/>
      <c r="F119" s="169"/>
      <c r="G119" s="169"/>
      <c r="H119" s="169"/>
      <c r="I119" s="169"/>
      <c r="J119" s="9"/>
      <c r="K119" s="9"/>
      <c r="L119" s="468"/>
      <c r="M119" s="468"/>
      <c r="N119" s="468"/>
    </row>
    <row r="120" spans="1:14" ht="18" x14ac:dyDescent="0.15">
      <c r="A120" s="169"/>
      <c r="B120" s="168" t="s">
        <v>374</v>
      </c>
      <c r="C120" s="169"/>
      <c r="D120" s="169"/>
      <c r="E120" s="169"/>
      <c r="F120" s="169"/>
      <c r="G120" s="169"/>
      <c r="H120" s="169"/>
      <c r="I120" s="169"/>
      <c r="J120" s="9"/>
      <c r="K120" s="9"/>
    </row>
    <row r="121" spans="1:14" ht="34.5" customHeight="1" x14ac:dyDescent="0.15">
      <c r="A121" s="169"/>
      <c r="B121" s="170"/>
      <c r="C121" s="271" t="s">
        <v>375</v>
      </c>
      <c r="D121" s="272"/>
      <c r="E121" s="272"/>
      <c r="F121" s="272"/>
      <c r="G121" s="272"/>
      <c r="H121" s="272"/>
      <c r="I121" s="273"/>
      <c r="J121" s="9"/>
      <c r="K121" s="9"/>
    </row>
    <row r="122" spans="1:14" ht="34.5" customHeight="1" x14ac:dyDescent="0.15">
      <c r="A122" s="169"/>
      <c r="B122" s="170"/>
      <c r="C122" s="271" t="s">
        <v>376</v>
      </c>
      <c r="D122" s="272"/>
      <c r="E122" s="272"/>
      <c r="F122" s="272"/>
      <c r="G122" s="272"/>
      <c r="H122" s="272"/>
      <c r="I122" s="273"/>
      <c r="J122" s="9"/>
      <c r="K122" s="9"/>
    </row>
    <row r="123" spans="1:14" ht="18" x14ac:dyDescent="0.15">
      <c r="A123" s="169"/>
      <c r="B123" s="170"/>
      <c r="C123" s="271" t="s">
        <v>377</v>
      </c>
      <c r="D123" s="272"/>
      <c r="E123" s="272"/>
      <c r="F123" s="272"/>
      <c r="G123" s="272"/>
      <c r="H123" s="272"/>
      <c r="I123" s="273"/>
      <c r="J123" s="9"/>
      <c r="K123" s="9"/>
    </row>
    <row r="124" spans="1:14" ht="6.75" customHeight="1" x14ac:dyDescent="0.15">
      <c r="A124" s="169"/>
      <c r="B124" s="169"/>
      <c r="C124" s="169"/>
      <c r="D124" s="169"/>
      <c r="E124" s="169"/>
      <c r="F124" s="169"/>
      <c r="G124" s="169"/>
      <c r="H124" s="169"/>
      <c r="I124" s="169"/>
      <c r="J124" s="9"/>
      <c r="K124" s="9"/>
    </row>
    <row r="125" spans="1:14" ht="18" x14ac:dyDescent="0.15">
      <c r="A125" s="169"/>
      <c r="B125" s="168" t="s">
        <v>378</v>
      </c>
      <c r="C125" s="169"/>
      <c r="D125" s="169"/>
      <c r="E125" s="169"/>
      <c r="F125" s="169"/>
      <c r="G125" s="169"/>
      <c r="H125" s="169"/>
      <c r="I125" s="169"/>
      <c r="J125" s="9"/>
      <c r="K125" s="9"/>
    </row>
    <row r="126" spans="1:14" ht="18" x14ac:dyDescent="0.15">
      <c r="A126" s="169"/>
      <c r="B126" s="170"/>
      <c r="C126" s="274" t="s">
        <v>379</v>
      </c>
      <c r="D126" s="275"/>
      <c r="E126" s="275"/>
      <c r="F126" s="275"/>
      <c r="G126" s="275"/>
      <c r="H126" s="275"/>
      <c r="I126" s="276"/>
      <c r="J126" s="9"/>
      <c r="K126" s="9"/>
    </row>
    <row r="127" spans="1:14" ht="18" x14ac:dyDescent="0.15">
      <c r="A127" s="169"/>
      <c r="B127" s="170"/>
      <c r="C127" s="274" t="s">
        <v>380</v>
      </c>
      <c r="D127" s="275"/>
      <c r="E127" s="275"/>
      <c r="F127" s="275"/>
      <c r="G127" s="275"/>
      <c r="H127" s="275"/>
      <c r="I127" s="276"/>
      <c r="J127" s="9"/>
      <c r="K127" s="9"/>
    </row>
    <row r="128" spans="1:14" ht="18" x14ac:dyDescent="0.15">
      <c r="A128" s="169"/>
      <c r="B128" s="170"/>
      <c r="C128" s="274" t="s">
        <v>381</v>
      </c>
      <c r="D128" s="275"/>
      <c r="E128" s="275"/>
      <c r="F128" s="275"/>
      <c r="G128" s="275"/>
      <c r="H128" s="275"/>
      <c r="I128" s="276"/>
      <c r="J128" s="9"/>
      <c r="K128" s="9"/>
    </row>
    <row r="129" spans="1:11" ht="18" x14ac:dyDescent="0.15">
      <c r="A129" s="169"/>
      <c r="B129" s="170"/>
      <c r="C129" s="274" t="s">
        <v>382</v>
      </c>
      <c r="D129" s="275"/>
      <c r="E129" s="275"/>
      <c r="F129" s="275"/>
      <c r="G129" s="275"/>
      <c r="H129" s="275"/>
      <c r="I129" s="276"/>
      <c r="J129" s="9"/>
      <c r="K129" s="9"/>
    </row>
    <row r="130" spans="1:11" ht="18" x14ac:dyDescent="0.15">
      <c r="A130" s="169"/>
      <c r="B130" s="170"/>
      <c r="C130" s="274" t="s">
        <v>383</v>
      </c>
      <c r="D130" s="275"/>
      <c r="E130" s="275"/>
      <c r="F130" s="275"/>
      <c r="G130" s="275"/>
      <c r="H130" s="275"/>
      <c r="I130" s="276"/>
      <c r="J130" s="9"/>
      <c r="K130" s="9"/>
    </row>
    <row r="131" spans="1:11" ht="6.75" customHeight="1" x14ac:dyDescent="0.15">
      <c r="A131" s="169"/>
      <c r="B131" s="169"/>
      <c r="C131" s="169"/>
      <c r="D131" s="169"/>
      <c r="E131" s="169"/>
      <c r="F131" s="169"/>
      <c r="G131" s="169"/>
      <c r="H131" s="169"/>
      <c r="I131" s="169"/>
      <c r="J131" s="9"/>
      <c r="K131" s="9"/>
    </row>
    <row r="132" spans="1:11" ht="18" x14ac:dyDescent="0.15">
      <c r="A132" s="169"/>
      <c r="B132" s="168" t="s">
        <v>384</v>
      </c>
      <c r="C132" s="169"/>
      <c r="D132" s="169"/>
      <c r="E132" s="169"/>
      <c r="F132" s="169"/>
      <c r="G132" s="169"/>
      <c r="H132" s="169"/>
      <c r="I132" s="169"/>
      <c r="J132" s="9"/>
      <c r="K132" s="9"/>
    </row>
    <row r="133" spans="1:11" ht="18" x14ac:dyDescent="0.15">
      <c r="A133" s="169"/>
      <c r="B133" s="170"/>
      <c r="C133" s="274" t="s">
        <v>385</v>
      </c>
      <c r="D133" s="275"/>
      <c r="E133" s="275"/>
      <c r="F133" s="275"/>
      <c r="G133" s="275"/>
      <c r="H133" s="275"/>
      <c r="I133" s="276"/>
      <c r="J133" s="9"/>
      <c r="K133" s="9"/>
    </row>
    <row r="134" spans="1:11" ht="18" x14ac:dyDescent="0.15">
      <c r="A134" s="169"/>
      <c r="B134" s="170"/>
      <c r="C134" s="274" t="s">
        <v>386</v>
      </c>
      <c r="D134" s="275"/>
      <c r="E134" s="275"/>
      <c r="F134" s="275"/>
      <c r="G134" s="275"/>
      <c r="H134" s="275"/>
      <c r="I134" s="276"/>
      <c r="J134" s="9"/>
      <c r="K134" s="9"/>
    </row>
    <row r="135" spans="1:11" ht="18" x14ac:dyDescent="0.15">
      <c r="A135" s="169"/>
      <c r="B135" s="277" t="s">
        <v>387</v>
      </c>
      <c r="C135" s="277"/>
      <c r="D135" s="277"/>
      <c r="E135" s="277"/>
      <c r="F135" s="277"/>
      <c r="G135" s="277"/>
      <c r="H135" s="277"/>
      <c r="I135" s="277"/>
      <c r="J135" s="9"/>
      <c r="K135" s="9"/>
    </row>
    <row r="136" spans="1:11" ht="18" x14ac:dyDescent="0.15">
      <c r="A136" s="169"/>
      <c r="B136" s="278"/>
      <c r="C136" s="278"/>
      <c r="D136" s="278"/>
      <c r="E136" s="278"/>
      <c r="F136" s="278"/>
      <c r="G136" s="278"/>
      <c r="H136" s="278"/>
      <c r="I136" s="278"/>
      <c r="J136" s="9"/>
      <c r="K136" s="9"/>
    </row>
    <row r="137" spans="1:11" ht="18" customHeight="1" x14ac:dyDescent="0.15">
      <c r="A137" s="3"/>
      <c r="B137" s="15"/>
      <c r="C137" s="15"/>
      <c r="D137" s="15"/>
      <c r="E137" s="15"/>
      <c r="F137" s="15"/>
      <c r="G137" s="15"/>
      <c r="H137" s="15"/>
      <c r="I137" s="15"/>
      <c r="K137" s="15"/>
    </row>
    <row r="138" spans="1:11" ht="18" customHeight="1" x14ac:dyDescent="0.15">
      <c r="A138" s="425" t="s">
        <v>49</v>
      </c>
      <c r="B138" s="425"/>
      <c r="C138" s="425"/>
      <c r="D138" s="425"/>
      <c r="E138" s="425"/>
      <c r="F138" s="425"/>
      <c r="G138" s="425"/>
      <c r="H138" s="425"/>
      <c r="I138" s="425"/>
      <c r="J138" s="425"/>
      <c r="K138" s="15"/>
    </row>
    <row r="139" spans="1:11" ht="18" customHeight="1" x14ac:dyDescent="0.15">
      <c r="A139" s="387" t="s">
        <v>354</v>
      </c>
      <c r="B139" s="387"/>
      <c r="C139" s="387"/>
      <c r="D139" s="387"/>
      <c r="E139" s="387"/>
      <c r="F139" s="387"/>
      <c r="G139" s="387"/>
      <c r="H139" s="387"/>
      <c r="I139" s="387"/>
      <c r="J139" s="387"/>
      <c r="K139" s="15"/>
    </row>
    <row r="140" spans="1:11" ht="18" customHeight="1" thickBot="1" x14ac:dyDescent="0.2">
      <c r="A140" s="408"/>
      <c r="B140" s="408"/>
      <c r="C140" s="408"/>
      <c r="D140" s="408"/>
      <c r="E140" s="408"/>
      <c r="F140" s="408"/>
      <c r="G140" s="408"/>
      <c r="H140" s="408"/>
      <c r="I140" s="408"/>
      <c r="J140" s="408"/>
      <c r="K140" s="15"/>
    </row>
    <row r="141" spans="1:11" ht="18" customHeight="1" x14ac:dyDescent="0.15">
      <c r="A141" s="409" t="s">
        <v>51</v>
      </c>
      <c r="B141" s="410"/>
      <c r="C141" s="56"/>
      <c r="D141" s="56"/>
      <c r="E141" s="56"/>
      <c r="F141" s="56"/>
      <c r="G141" s="56"/>
      <c r="H141" s="56"/>
      <c r="I141" s="56"/>
      <c r="J141" s="57"/>
      <c r="K141" s="15"/>
    </row>
    <row r="142" spans="1:11" ht="18" customHeight="1" x14ac:dyDescent="0.15">
      <c r="A142" s="58"/>
      <c r="B142" s="15"/>
      <c r="C142" s="15"/>
      <c r="D142" s="15"/>
      <c r="E142" s="15"/>
      <c r="F142" s="15"/>
      <c r="G142" s="15"/>
      <c r="H142" s="15"/>
      <c r="I142" s="15"/>
      <c r="J142" s="59"/>
      <c r="K142" s="15"/>
    </row>
    <row r="143" spans="1:11" ht="18" customHeight="1" x14ac:dyDescent="0.15">
      <c r="A143" s="58"/>
      <c r="B143" s="15"/>
      <c r="C143" s="15"/>
      <c r="D143" s="15"/>
      <c r="E143" s="15"/>
      <c r="F143" s="15"/>
      <c r="G143" s="15"/>
      <c r="H143" s="15"/>
      <c r="I143" s="15"/>
      <c r="J143" s="59"/>
      <c r="K143" s="15"/>
    </row>
    <row r="144" spans="1:11" ht="18" customHeight="1" x14ac:dyDescent="0.15">
      <c r="A144" s="58"/>
      <c r="B144" s="15"/>
      <c r="C144" s="15"/>
      <c r="D144" s="15"/>
      <c r="E144" s="15"/>
      <c r="F144" s="15"/>
      <c r="G144" s="15"/>
      <c r="H144" s="15"/>
      <c r="I144" s="15"/>
      <c r="J144" s="59"/>
      <c r="K144" s="15"/>
    </row>
    <row r="145" spans="1:11" ht="18" customHeight="1" x14ac:dyDescent="0.15">
      <c r="A145" s="58"/>
      <c r="B145" s="15"/>
      <c r="C145" s="15"/>
      <c r="D145" s="15"/>
      <c r="E145" s="15"/>
      <c r="F145" s="15"/>
      <c r="G145" s="15"/>
      <c r="H145" s="15"/>
      <c r="I145" s="15"/>
      <c r="J145" s="59"/>
      <c r="K145" s="15"/>
    </row>
    <row r="146" spans="1:11" ht="18" customHeight="1" x14ac:dyDescent="0.15">
      <c r="A146" s="58"/>
      <c r="B146" s="15"/>
      <c r="C146" s="15"/>
      <c r="D146" s="15"/>
      <c r="E146" s="15"/>
      <c r="F146" s="15"/>
      <c r="G146" s="15"/>
      <c r="H146" s="15"/>
      <c r="I146" s="15"/>
      <c r="J146" s="59"/>
      <c r="K146" s="15"/>
    </row>
    <row r="147" spans="1:11" ht="18" customHeight="1" x14ac:dyDescent="0.15">
      <c r="A147" s="58"/>
      <c r="B147" s="15"/>
      <c r="C147" s="15"/>
      <c r="D147" s="15"/>
      <c r="E147" s="15"/>
      <c r="F147" s="15"/>
      <c r="G147" s="15"/>
      <c r="H147" s="15"/>
      <c r="I147" s="15"/>
      <c r="J147" s="59"/>
      <c r="K147" s="15"/>
    </row>
    <row r="148" spans="1:11" ht="18" customHeight="1" x14ac:dyDescent="0.15">
      <c r="A148" s="58"/>
      <c r="B148" s="15"/>
      <c r="C148" s="15"/>
      <c r="D148" s="15"/>
      <c r="E148" s="15"/>
      <c r="F148" s="15"/>
      <c r="G148" s="15"/>
      <c r="H148" s="15"/>
      <c r="I148" s="15"/>
      <c r="J148" s="59"/>
      <c r="K148" s="15"/>
    </row>
    <row r="149" spans="1:11" ht="18" customHeight="1" x14ac:dyDescent="0.15">
      <c r="A149" s="58"/>
      <c r="B149" s="15"/>
      <c r="C149" s="15"/>
      <c r="D149" s="15"/>
      <c r="E149" s="15"/>
      <c r="F149" s="15"/>
      <c r="G149" s="15"/>
      <c r="H149" s="15"/>
      <c r="I149" s="15"/>
      <c r="J149" s="59"/>
      <c r="K149" s="15"/>
    </row>
    <row r="150" spans="1:11" ht="18" customHeight="1" x14ac:dyDescent="0.15">
      <c r="A150" s="58"/>
      <c r="B150" s="15"/>
      <c r="C150" s="15"/>
      <c r="D150" s="15"/>
      <c r="E150" s="15"/>
      <c r="F150" s="15"/>
      <c r="G150" s="15"/>
      <c r="H150" s="15"/>
      <c r="I150" s="15"/>
      <c r="J150" s="59"/>
      <c r="K150" s="15"/>
    </row>
    <row r="151" spans="1:11" ht="18" customHeight="1" x14ac:dyDescent="0.15">
      <c r="A151" s="64"/>
      <c r="B151" s="15"/>
      <c r="C151" s="15"/>
      <c r="D151" s="15"/>
      <c r="E151" s="15"/>
      <c r="F151" s="15"/>
      <c r="G151" s="15"/>
      <c r="H151" s="15"/>
      <c r="I151" s="15"/>
      <c r="J151" s="59"/>
      <c r="K151" s="15"/>
    </row>
    <row r="152" spans="1:11" ht="18" customHeight="1" x14ac:dyDescent="0.15">
      <c r="A152" s="58"/>
      <c r="B152" s="15"/>
      <c r="C152" s="15"/>
      <c r="D152" s="15"/>
      <c r="E152" s="15"/>
      <c r="F152" s="15"/>
      <c r="G152" s="15"/>
      <c r="H152" s="15"/>
      <c r="I152" s="15"/>
      <c r="J152" s="59"/>
      <c r="K152" s="15"/>
    </row>
    <row r="153" spans="1:11" ht="18" customHeight="1" x14ac:dyDescent="0.15">
      <c r="A153" s="58"/>
      <c r="B153" s="415" t="s">
        <v>183</v>
      </c>
      <c r="C153" s="415"/>
      <c r="D153" s="415"/>
      <c r="E153" s="415"/>
      <c r="F153" s="415"/>
      <c r="G153" s="415"/>
      <c r="H153" s="415"/>
      <c r="I153" s="415"/>
      <c r="J153" s="59"/>
      <c r="K153" s="15"/>
    </row>
    <row r="154" spans="1:11" ht="18" customHeight="1" x14ac:dyDescent="0.15">
      <c r="A154" s="58"/>
      <c r="B154" s="415"/>
      <c r="C154" s="415"/>
      <c r="D154" s="415"/>
      <c r="E154" s="415"/>
      <c r="F154" s="415"/>
      <c r="G154" s="415"/>
      <c r="H154" s="415"/>
      <c r="I154" s="415"/>
      <c r="J154" s="59"/>
      <c r="K154" s="15"/>
    </row>
    <row r="155" spans="1:11" ht="18" customHeight="1" x14ac:dyDescent="0.15">
      <c r="A155" s="58"/>
      <c r="B155" s="415"/>
      <c r="C155" s="415"/>
      <c r="D155" s="415"/>
      <c r="E155" s="415"/>
      <c r="F155" s="415"/>
      <c r="G155" s="415"/>
      <c r="H155" s="415"/>
      <c r="I155" s="415"/>
      <c r="J155" s="59"/>
      <c r="K155" s="15"/>
    </row>
    <row r="156" spans="1:11" ht="18" customHeight="1" x14ac:dyDescent="0.15">
      <c r="A156" s="58"/>
      <c r="B156" s="15"/>
      <c r="C156" s="15"/>
      <c r="D156" s="15"/>
      <c r="E156" s="15"/>
      <c r="F156" s="15"/>
      <c r="G156" s="15"/>
      <c r="H156" s="15"/>
      <c r="I156" s="15"/>
      <c r="J156" s="59"/>
      <c r="K156" s="15"/>
    </row>
    <row r="157" spans="1:11" ht="18" customHeight="1" x14ac:dyDescent="0.15">
      <c r="A157" s="58"/>
      <c r="B157" s="15"/>
      <c r="C157" s="15"/>
      <c r="D157" s="15"/>
      <c r="E157" s="15"/>
      <c r="F157" s="15"/>
      <c r="G157" s="15"/>
      <c r="H157" s="15"/>
      <c r="I157" s="15"/>
      <c r="J157" s="59"/>
      <c r="K157" s="15"/>
    </row>
    <row r="158" spans="1:11" ht="18" customHeight="1" x14ac:dyDescent="0.15">
      <c r="A158" s="58"/>
      <c r="B158" s="15"/>
      <c r="C158" s="15"/>
      <c r="D158" s="15"/>
      <c r="E158" s="15"/>
      <c r="F158" s="15"/>
      <c r="G158" s="15"/>
      <c r="H158" s="15"/>
      <c r="I158" s="15"/>
      <c r="J158" s="59"/>
      <c r="K158" s="15"/>
    </row>
    <row r="159" spans="1:11" ht="18" customHeight="1" x14ac:dyDescent="0.15">
      <c r="A159" s="58"/>
      <c r="B159" s="15"/>
      <c r="C159" s="15"/>
      <c r="D159" s="15"/>
      <c r="E159" s="15"/>
      <c r="F159" s="15"/>
      <c r="G159" s="15"/>
      <c r="H159" s="15"/>
      <c r="I159" s="15"/>
      <c r="J159" s="59"/>
      <c r="K159" s="15"/>
    </row>
    <row r="160" spans="1:11" ht="18" customHeight="1" x14ac:dyDescent="0.15">
      <c r="A160" s="58"/>
      <c r="B160" s="15"/>
      <c r="C160" s="15"/>
      <c r="D160" s="15"/>
      <c r="E160" s="15"/>
      <c r="F160" s="15"/>
      <c r="G160" s="15"/>
      <c r="H160" s="15"/>
      <c r="I160" s="15"/>
      <c r="J160" s="59"/>
      <c r="K160" s="15"/>
    </row>
    <row r="161" spans="1:11" ht="18" customHeight="1" x14ac:dyDescent="0.15">
      <c r="A161" s="58"/>
      <c r="B161" s="15"/>
      <c r="C161" s="15"/>
      <c r="D161" s="15"/>
      <c r="E161" s="15"/>
      <c r="F161" s="15"/>
      <c r="G161" s="15"/>
      <c r="H161" s="15"/>
      <c r="I161" s="15"/>
      <c r="J161" s="59"/>
      <c r="K161" s="15"/>
    </row>
    <row r="162" spans="1:11" ht="18" customHeight="1" x14ac:dyDescent="0.15">
      <c r="A162" s="58"/>
      <c r="B162" s="15"/>
      <c r="C162" s="15"/>
      <c r="D162" s="15"/>
      <c r="E162" s="15"/>
      <c r="F162" s="15"/>
      <c r="G162" s="15"/>
      <c r="H162" s="15"/>
      <c r="I162" s="15"/>
      <c r="J162" s="59"/>
      <c r="K162" s="15"/>
    </row>
    <row r="163" spans="1:11" ht="18" customHeight="1" x14ac:dyDescent="0.15">
      <c r="A163" s="58"/>
      <c r="B163" s="15"/>
      <c r="C163" s="15"/>
      <c r="D163" s="15"/>
      <c r="E163" s="15"/>
      <c r="F163" s="15"/>
      <c r="G163" s="15"/>
      <c r="H163" s="15"/>
      <c r="I163" s="15"/>
      <c r="J163" s="59"/>
      <c r="K163" s="15"/>
    </row>
    <row r="164" spans="1:11" ht="18" customHeight="1" x14ac:dyDescent="0.15">
      <c r="A164" s="58"/>
      <c r="B164" s="15"/>
      <c r="C164" s="15"/>
      <c r="D164" s="15"/>
      <c r="E164" s="15"/>
      <c r="F164" s="15"/>
      <c r="G164" s="15"/>
      <c r="H164" s="15"/>
      <c r="I164" s="15"/>
      <c r="J164" s="59"/>
      <c r="K164" s="15"/>
    </row>
    <row r="165" spans="1:11" ht="18" customHeight="1" x14ac:dyDescent="0.15">
      <c r="A165" s="58"/>
      <c r="B165" s="15"/>
      <c r="C165" s="15"/>
      <c r="D165" s="15"/>
      <c r="E165" s="15"/>
      <c r="F165" s="15"/>
      <c r="G165" s="15"/>
      <c r="H165" s="15"/>
      <c r="I165" s="15"/>
      <c r="J165" s="59"/>
      <c r="K165" s="15"/>
    </row>
    <row r="166" spans="1:11" ht="18" customHeight="1" x14ac:dyDescent="0.15">
      <c r="A166" s="58"/>
      <c r="B166" s="15"/>
      <c r="C166" s="15"/>
      <c r="D166" s="15"/>
      <c r="E166" s="15"/>
      <c r="F166" s="15"/>
      <c r="G166" s="15"/>
      <c r="H166" s="15"/>
      <c r="I166" s="15"/>
      <c r="J166" s="59"/>
      <c r="K166" s="15"/>
    </row>
    <row r="167" spans="1:11" ht="18" customHeight="1" x14ac:dyDescent="0.15">
      <c r="A167" s="58"/>
      <c r="B167" s="15"/>
      <c r="C167" s="15"/>
      <c r="D167" s="15"/>
      <c r="E167" s="15"/>
      <c r="F167" s="15"/>
      <c r="G167" s="15"/>
      <c r="H167" s="15"/>
      <c r="I167" s="15"/>
      <c r="J167" s="59"/>
      <c r="K167" s="15"/>
    </row>
    <row r="168" spans="1:11" ht="18" customHeight="1" x14ac:dyDescent="0.15">
      <c r="A168" s="58"/>
      <c r="B168" s="15"/>
      <c r="C168" s="15"/>
      <c r="D168" s="15"/>
      <c r="E168" s="15"/>
      <c r="F168" s="15"/>
      <c r="G168" s="15"/>
      <c r="H168" s="15"/>
      <c r="I168" s="15"/>
      <c r="J168" s="59"/>
      <c r="K168" s="15"/>
    </row>
    <row r="169" spans="1:11" ht="18" customHeight="1" x14ac:dyDescent="0.15">
      <c r="A169" s="58"/>
      <c r="B169" s="15"/>
      <c r="C169" s="15"/>
      <c r="D169" s="15"/>
      <c r="E169" s="15"/>
      <c r="F169" s="15"/>
      <c r="G169" s="15"/>
      <c r="H169" s="15"/>
      <c r="I169" s="15"/>
      <c r="J169" s="59"/>
      <c r="K169" s="15"/>
    </row>
    <row r="170" spans="1:11" ht="18" customHeight="1" x14ac:dyDescent="0.15">
      <c r="A170" s="58"/>
      <c r="B170" s="15"/>
      <c r="C170" s="15"/>
      <c r="D170" s="15"/>
      <c r="E170" s="15"/>
      <c r="F170" s="15"/>
      <c r="G170" s="15"/>
      <c r="H170" s="15"/>
      <c r="I170" s="15"/>
      <c r="J170" s="59"/>
      <c r="K170" s="15"/>
    </row>
    <row r="171" spans="1:11" ht="18" customHeight="1" x14ac:dyDescent="0.15">
      <c r="A171" s="58"/>
      <c r="B171" s="15"/>
      <c r="C171" s="15"/>
      <c r="D171" s="15"/>
      <c r="E171" s="15"/>
      <c r="F171" s="15"/>
      <c r="G171" s="15"/>
      <c r="H171" s="15"/>
      <c r="I171" s="15"/>
      <c r="J171" s="59"/>
      <c r="K171" s="15"/>
    </row>
    <row r="172" spans="1:11" ht="18" customHeight="1" x14ac:dyDescent="0.15">
      <c r="A172" s="58"/>
      <c r="B172" s="15"/>
      <c r="C172" s="15"/>
      <c r="D172" s="15"/>
      <c r="E172" s="15"/>
      <c r="F172" s="15"/>
      <c r="G172" s="15"/>
      <c r="H172" s="15"/>
      <c r="I172" s="15"/>
      <c r="J172" s="59"/>
      <c r="K172" s="15"/>
    </row>
    <row r="173" spans="1:11" ht="18" customHeight="1" x14ac:dyDescent="0.15">
      <c r="A173" s="58"/>
      <c r="B173" s="15"/>
      <c r="C173" s="15"/>
      <c r="D173" s="15"/>
      <c r="E173" s="15"/>
      <c r="F173" s="15"/>
      <c r="G173" s="15"/>
      <c r="H173" s="15"/>
      <c r="I173" s="15"/>
      <c r="J173" s="59"/>
      <c r="K173" s="15"/>
    </row>
    <row r="174" spans="1:11" ht="18" customHeight="1" x14ac:dyDescent="0.15">
      <c r="A174" s="58"/>
      <c r="B174" s="15"/>
      <c r="C174" s="15"/>
      <c r="D174" s="15"/>
      <c r="E174" s="15"/>
      <c r="F174" s="15"/>
      <c r="G174" s="15"/>
      <c r="H174" s="15"/>
      <c r="I174" s="15"/>
      <c r="J174" s="59"/>
      <c r="K174" s="15"/>
    </row>
    <row r="175" spans="1:11" ht="18" customHeight="1" x14ac:dyDescent="0.15">
      <c r="A175" s="58"/>
      <c r="B175" s="15"/>
      <c r="C175" s="15"/>
      <c r="D175" s="15"/>
      <c r="E175" s="15"/>
      <c r="F175" s="15"/>
      <c r="G175" s="15"/>
      <c r="H175" s="15"/>
      <c r="I175" s="15"/>
      <c r="J175" s="59"/>
      <c r="K175" s="15"/>
    </row>
    <row r="176" spans="1:11" ht="18" customHeight="1" x14ac:dyDescent="0.15">
      <c r="A176" s="58"/>
      <c r="B176" s="15"/>
      <c r="C176" s="15"/>
      <c r="D176" s="15"/>
      <c r="E176" s="15"/>
      <c r="F176" s="15"/>
      <c r="G176" s="15"/>
      <c r="H176" s="15"/>
      <c r="I176" s="15"/>
      <c r="J176" s="59"/>
      <c r="K176" s="15"/>
    </row>
    <row r="177" spans="1:11" ht="18" customHeight="1" x14ac:dyDescent="0.15">
      <c r="A177" s="58"/>
      <c r="B177" s="15"/>
      <c r="C177" s="15"/>
      <c r="D177" s="15"/>
      <c r="E177" s="15"/>
      <c r="F177" s="15"/>
      <c r="G177" s="15"/>
      <c r="H177" s="15"/>
      <c r="I177" s="15"/>
      <c r="J177" s="59"/>
      <c r="K177" s="15"/>
    </row>
    <row r="178" spans="1:11" ht="18" customHeight="1" x14ac:dyDescent="0.15">
      <c r="A178" s="58"/>
      <c r="B178" s="122" t="s">
        <v>179</v>
      </c>
      <c r="C178" s="126"/>
      <c r="D178" s="123"/>
      <c r="E178" s="126" t="str">
        <f>入力シート!C12&amp;"（"&amp;入力シート!C14&amp;"）"</f>
        <v>○○病院（盛岡市○○）</v>
      </c>
      <c r="F178" s="126"/>
      <c r="G178" s="126"/>
      <c r="H178" s="126"/>
      <c r="I178" s="123"/>
      <c r="J178" s="59"/>
      <c r="K178" s="15"/>
    </row>
    <row r="179" spans="1:11" ht="18" customHeight="1" x14ac:dyDescent="0.15">
      <c r="A179" s="58"/>
      <c r="B179" s="124" t="s">
        <v>401</v>
      </c>
      <c r="C179" s="171"/>
      <c r="D179" s="125"/>
      <c r="E179" s="126" t="str">
        <f>入力シート!C84&amp;"（"&amp;入力シート!C86&amp;"）"</f>
        <v>○○地区活動センター（盛岡市○○町○番○号）</v>
      </c>
      <c r="F179" s="126"/>
      <c r="G179" s="126"/>
      <c r="H179" s="126"/>
      <c r="I179" s="123"/>
      <c r="J179" s="59"/>
      <c r="K179" s="15"/>
    </row>
    <row r="180" spans="1:11" ht="18" customHeight="1" thickBot="1" x14ac:dyDescent="0.2">
      <c r="A180" s="25"/>
      <c r="B180" s="26"/>
      <c r="C180" s="26"/>
      <c r="D180" s="26"/>
      <c r="E180" s="26"/>
      <c r="F180" s="26"/>
      <c r="G180" s="26"/>
      <c r="H180" s="26"/>
      <c r="I180" s="26"/>
      <c r="J180" s="60"/>
      <c r="K180" s="15"/>
    </row>
    <row r="181" spans="1:11" ht="18" customHeight="1" x14ac:dyDescent="0.15">
      <c r="A181" s="15"/>
      <c r="B181" s="15"/>
      <c r="C181" s="15"/>
      <c r="D181" s="15"/>
      <c r="E181" s="15"/>
      <c r="F181" s="15"/>
      <c r="G181" s="15"/>
      <c r="H181" s="15"/>
      <c r="I181" s="15"/>
      <c r="J181" s="15"/>
      <c r="K181" s="15"/>
    </row>
    <row r="182" spans="1:11" ht="17.25" x14ac:dyDescent="0.15">
      <c r="A182" s="267" t="s">
        <v>390</v>
      </c>
      <c r="B182" s="267"/>
      <c r="C182" s="267"/>
      <c r="D182" s="267"/>
      <c r="E182" s="267"/>
      <c r="F182" s="267"/>
      <c r="G182" s="267"/>
      <c r="H182" s="267"/>
      <c r="I182" s="267"/>
      <c r="J182" s="267"/>
      <c r="K182" s="8"/>
    </row>
    <row r="183" spans="1:11" ht="18" customHeight="1" x14ac:dyDescent="0.15">
      <c r="A183" s="360" t="s">
        <v>356</v>
      </c>
      <c r="B183" s="360"/>
      <c r="C183" s="360"/>
      <c r="D183" s="360"/>
      <c r="E183" s="360"/>
      <c r="F183" s="360"/>
      <c r="G183" s="360"/>
      <c r="H183" s="360"/>
      <c r="I183" s="360"/>
      <c r="J183" s="360"/>
      <c r="K183" s="10"/>
    </row>
    <row r="184" spans="1:11" ht="18" customHeight="1" x14ac:dyDescent="0.15">
      <c r="A184" s="61"/>
      <c r="B184" s="61"/>
      <c r="C184" s="61"/>
      <c r="D184" s="61"/>
      <c r="E184" s="61"/>
      <c r="F184" s="61"/>
      <c r="G184" s="61"/>
      <c r="H184" s="61"/>
      <c r="I184" s="61"/>
      <c r="J184" s="61"/>
      <c r="K184" s="10"/>
    </row>
    <row r="185" spans="1:11" ht="18" customHeight="1" thickBot="1" x14ac:dyDescent="0.2">
      <c r="A185" s="419" t="s">
        <v>52</v>
      </c>
      <c r="B185" s="419"/>
      <c r="C185" s="419"/>
      <c r="D185" s="419"/>
      <c r="E185" s="419"/>
      <c r="F185" s="419"/>
      <c r="G185" s="419"/>
      <c r="H185" s="419"/>
      <c r="I185" s="419"/>
      <c r="J185" s="419"/>
      <c r="K185" s="10"/>
    </row>
    <row r="186" spans="1:11" ht="18.75" customHeight="1" thickBot="1" x14ac:dyDescent="0.2">
      <c r="A186" s="401" t="s">
        <v>3</v>
      </c>
      <c r="B186" s="402"/>
      <c r="C186" s="402"/>
      <c r="D186" s="402"/>
      <c r="E186" s="403"/>
      <c r="F186" s="163" t="s">
        <v>357</v>
      </c>
      <c r="G186" s="399" t="s">
        <v>4</v>
      </c>
      <c r="H186" s="399"/>
      <c r="I186" s="399" t="s">
        <v>5</v>
      </c>
      <c r="J186" s="399"/>
      <c r="K186" s="41"/>
    </row>
    <row r="187" spans="1:11" ht="18.75" customHeight="1" x14ac:dyDescent="0.15">
      <c r="A187" s="396" t="s">
        <v>20</v>
      </c>
      <c r="B187" s="397"/>
      <c r="C187" s="397"/>
      <c r="D187" s="397"/>
      <c r="E187" s="398"/>
      <c r="F187" s="400"/>
      <c r="G187" s="350" t="s">
        <v>338</v>
      </c>
      <c r="H187" s="351"/>
      <c r="I187" s="350" t="s">
        <v>7</v>
      </c>
      <c r="J187" s="351"/>
      <c r="K187" s="42"/>
    </row>
    <row r="188" spans="1:11" ht="21.75" customHeight="1" thickBot="1" x14ac:dyDescent="0.2">
      <c r="A188" s="75" t="s">
        <v>38</v>
      </c>
      <c r="B188" s="152" t="str">
        <f>入力シート!C16&amp;"に洪水注意報発表"</f>
        <v>盛岡市に洪水注意報発表</v>
      </c>
      <c r="C188" s="152"/>
      <c r="D188" s="152"/>
      <c r="E188" s="153"/>
      <c r="F188" s="400"/>
      <c r="G188" s="352"/>
      <c r="H188" s="353"/>
      <c r="I188" s="352"/>
      <c r="J188" s="353"/>
      <c r="K188" s="42"/>
    </row>
    <row r="189" spans="1:11" ht="21.75" customHeight="1" x14ac:dyDescent="0.15">
      <c r="A189" s="75" t="s">
        <v>39</v>
      </c>
      <c r="B189" s="280" t="str">
        <f>入力シート!C34&amp;"（"&amp;入力シート!C36&amp;"観測所地点）氾濫注意情報発表"</f>
        <v>北上川（館坂橋観測所地点）氾濫注意情報発表</v>
      </c>
      <c r="C189" s="280"/>
      <c r="D189" s="280"/>
      <c r="E189" s="281"/>
      <c r="F189" s="400"/>
      <c r="G189" s="350" t="s">
        <v>358</v>
      </c>
      <c r="H189" s="351"/>
      <c r="I189" s="350" t="s">
        <v>313</v>
      </c>
      <c r="J189" s="351"/>
      <c r="K189" s="42"/>
    </row>
    <row r="190" spans="1:11" ht="21.75" customHeight="1" thickBot="1" x14ac:dyDescent="0.2">
      <c r="A190" s="75" t="s">
        <v>39</v>
      </c>
      <c r="B190" s="280" t="str">
        <f>入力シート!C34&amp;"（"&amp;入力シート!C36&amp;"観測所地点）氾濫注意水位（"&amp;入力シート!C38&amp;"）超過"</f>
        <v>北上川（館坂橋観測所地点）氾濫注意水位（2ｍ）超過</v>
      </c>
      <c r="C190" s="280"/>
      <c r="D190" s="280"/>
      <c r="E190" s="281"/>
      <c r="F190" s="400"/>
      <c r="G190" s="352"/>
      <c r="H190" s="353"/>
      <c r="I190" s="352"/>
      <c r="J190" s="353"/>
      <c r="K190" s="42"/>
    </row>
    <row r="191" spans="1:11" ht="21.75" customHeight="1" x14ac:dyDescent="0.15">
      <c r="A191" s="75" t="str">
        <f>IF(B191&lt;&gt;"","Ø","")</f>
        <v>Ø</v>
      </c>
      <c r="B191" s="433" t="str">
        <f>IF(入力シート!C46&lt;&gt;0,入力シート!C46&amp;"（"&amp;入力シート!C48&amp;"観測所地点）氾濫注意情報発表","")</f>
        <v>雫石川（太田橋観測所地点）氾濫注意情報発表</v>
      </c>
      <c r="C191" s="433"/>
      <c r="D191" s="433"/>
      <c r="E191" s="434"/>
      <c r="F191" s="400"/>
      <c r="G191" s="350" t="s">
        <v>336</v>
      </c>
      <c r="H191" s="351"/>
      <c r="I191" s="350" t="s">
        <v>314</v>
      </c>
      <c r="J191" s="351"/>
      <c r="K191" s="42"/>
    </row>
    <row r="192" spans="1:11" ht="21.75" customHeight="1" thickBot="1" x14ac:dyDescent="0.2">
      <c r="A192" s="75" t="str">
        <f>IF(B192&lt;&gt;"","Ø","")</f>
        <v>Ø</v>
      </c>
      <c r="B192" s="280" t="str">
        <f>IF(入力シート!C46&lt;&gt;0,入力シート!C46&amp;"（"&amp;入力シート!C48&amp;"観測所地点）氾濫注意水位（"&amp;入力シート!C50&amp;"）超過","")</f>
        <v>雫石川（太田橋観測所地点）氾濫注意水位（4.0ｍ）超過</v>
      </c>
      <c r="C192" s="280"/>
      <c r="D192" s="280"/>
      <c r="E192" s="281"/>
      <c r="F192" s="400"/>
      <c r="G192" s="352"/>
      <c r="H192" s="353"/>
      <c r="I192" s="352"/>
      <c r="J192" s="353"/>
      <c r="K192" s="42"/>
    </row>
    <row r="193" spans="1:11" ht="21.75" customHeight="1" x14ac:dyDescent="0.15">
      <c r="A193" s="75" t="str">
        <f>IF(B193&lt;&gt;"","Ø","")</f>
        <v>Ø</v>
      </c>
      <c r="B193" s="433" t="str">
        <f>IF(入力シート!C58&lt;&gt;0,入力シート!C58&amp;"（"&amp;入力シート!C60&amp;"観測所地点）氾濫注意情報発表","")</f>
        <v>中津川（山岸観測所地点）氾濫注意情報発表</v>
      </c>
      <c r="C193" s="433"/>
      <c r="D193" s="433"/>
      <c r="E193" s="434"/>
      <c r="F193" s="400"/>
      <c r="G193" s="350" t="s">
        <v>337</v>
      </c>
      <c r="H193" s="351"/>
      <c r="I193" s="350" t="s">
        <v>315</v>
      </c>
      <c r="J193" s="351"/>
      <c r="K193" s="42"/>
    </row>
    <row r="194" spans="1:11" ht="21.75" customHeight="1" thickBot="1" x14ac:dyDescent="0.2">
      <c r="A194" s="75" t="str">
        <f>IF(B194&lt;&gt;"","Ø","")</f>
        <v>Ø</v>
      </c>
      <c r="B194" s="435" t="str">
        <f>IF(入力シート!C58&lt;&gt;0,入力シート!C58&amp;"（"&amp;入力シート!C60&amp;"観測所地点）氾濫注意水位（"&amp;入力シート!C62&amp;"）超過","")</f>
        <v>中津川（山岸観測所地点）氾濫注意水位（2.2ｍ）超過</v>
      </c>
      <c r="C194" s="435"/>
      <c r="D194" s="435"/>
      <c r="E194" s="436"/>
      <c r="F194" s="400"/>
      <c r="G194" s="352"/>
      <c r="H194" s="353"/>
      <c r="I194" s="352"/>
      <c r="J194" s="353"/>
      <c r="K194" s="42"/>
    </row>
    <row r="195" spans="1:11" ht="17.25" customHeight="1" thickBot="1" x14ac:dyDescent="0.2">
      <c r="A195" s="154"/>
      <c r="B195" s="65"/>
      <c r="C195" s="65"/>
      <c r="D195" s="65"/>
      <c r="E195" s="65"/>
      <c r="F195" s="63"/>
      <c r="G195" s="61"/>
      <c r="H195" s="61"/>
      <c r="I195" s="61"/>
      <c r="J195" s="61"/>
      <c r="K195" s="42"/>
    </row>
    <row r="196" spans="1:11" ht="18.75" customHeight="1" x14ac:dyDescent="0.15">
      <c r="A196" s="396" t="s">
        <v>6</v>
      </c>
      <c r="B196" s="397"/>
      <c r="C196" s="397"/>
      <c r="D196" s="397"/>
      <c r="E196" s="398"/>
      <c r="F196" s="279"/>
      <c r="G196" s="282" t="s">
        <v>339</v>
      </c>
      <c r="H196" s="283"/>
      <c r="I196" s="282" t="s">
        <v>7</v>
      </c>
      <c r="J196" s="286"/>
      <c r="K196" s="43"/>
    </row>
    <row r="197" spans="1:11" ht="21.75" customHeight="1" x14ac:dyDescent="0.15">
      <c r="A197" s="75" t="s">
        <v>39</v>
      </c>
      <c r="B197" s="280" t="str">
        <f>入力シート!C16&amp;"に洪水警報発表"</f>
        <v>盛岡市に洪水警報発表</v>
      </c>
      <c r="C197" s="280"/>
      <c r="D197" s="280"/>
      <c r="E197" s="281"/>
      <c r="F197" s="279"/>
      <c r="G197" s="284"/>
      <c r="H197" s="285"/>
      <c r="I197" s="284"/>
      <c r="J197" s="287"/>
      <c r="K197" s="43"/>
    </row>
    <row r="198" spans="1:11" ht="21.75" customHeight="1" x14ac:dyDescent="0.15">
      <c r="A198" s="460" t="s">
        <v>39</v>
      </c>
      <c r="B198" s="280" t="str">
        <f>入力シート!C18&amp;"地区に高齢者等避難の発令"</f>
        <v>盛岡市○○地区に高齢者等避難の発令</v>
      </c>
      <c r="C198" s="280"/>
      <c r="D198" s="280"/>
      <c r="E198" s="281"/>
      <c r="F198" s="279"/>
      <c r="G198" s="284" t="s">
        <v>8</v>
      </c>
      <c r="H198" s="285"/>
      <c r="I198" s="284" t="s">
        <v>9</v>
      </c>
      <c r="J198" s="287"/>
      <c r="K198" s="43"/>
    </row>
    <row r="199" spans="1:11" ht="21.75" customHeight="1" x14ac:dyDescent="0.15">
      <c r="A199" s="460"/>
      <c r="B199" s="280"/>
      <c r="C199" s="280"/>
      <c r="D199" s="280"/>
      <c r="E199" s="281"/>
      <c r="F199" s="279"/>
      <c r="G199" s="284"/>
      <c r="H199" s="285"/>
      <c r="I199" s="284"/>
      <c r="J199" s="287"/>
      <c r="K199" s="43"/>
    </row>
    <row r="200" spans="1:11" ht="21.75" customHeight="1" x14ac:dyDescent="0.15">
      <c r="A200" s="75" t="s">
        <v>39</v>
      </c>
      <c r="B200" s="280" t="str">
        <f>入力シート!C34&amp;"（"&amp;入力シート!C36&amp;"観測所地点）氾濫警戒情報発表"</f>
        <v>北上川（館坂橋観測所地点）氾濫警戒情報発表</v>
      </c>
      <c r="C200" s="280"/>
      <c r="D200" s="280"/>
      <c r="E200" s="281"/>
      <c r="F200" s="279"/>
      <c r="G200" s="288" t="s">
        <v>340</v>
      </c>
      <c r="H200" s="289"/>
      <c r="I200" s="288" t="s">
        <v>7</v>
      </c>
      <c r="J200" s="289"/>
      <c r="K200" s="43"/>
    </row>
    <row r="201" spans="1:11" ht="21.75" customHeight="1" x14ac:dyDescent="0.15">
      <c r="A201" s="165" t="str">
        <f>IF(B201&lt;&gt;"","Ø","")</f>
        <v>Ø</v>
      </c>
      <c r="B201" s="458" t="str">
        <f>入力シート!C34&amp;"（"&amp;入力シート!C36&amp;"観測所地点）避難判断水位（"&amp;入力シート!C40&amp;"）超過"</f>
        <v>北上川（館坂橋観測所地点）避難判断水位（2.5ｍ）超過</v>
      </c>
      <c r="C201" s="458"/>
      <c r="D201" s="458"/>
      <c r="E201" s="459"/>
      <c r="F201" s="279"/>
      <c r="G201" s="290"/>
      <c r="H201" s="291"/>
      <c r="I201" s="290"/>
      <c r="J201" s="291"/>
      <c r="K201" s="43"/>
    </row>
    <row r="202" spans="1:11" ht="21.75" customHeight="1" x14ac:dyDescent="0.15">
      <c r="A202" s="75" t="str">
        <f>IF(B202&lt;&gt;"","Ø","")</f>
        <v>Ø</v>
      </c>
      <c r="B202" s="280" t="str">
        <f>IF(入力シート!C46&lt;&gt;0,入力シート!C46&amp;"（"&amp;入力シート!C48&amp;"観測所地点）氾濫警戒情報発表","")</f>
        <v>雫石川（太田橋観測所地点）氾濫警戒情報発表</v>
      </c>
      <c r="C202" s="280"/>
      <c r="D202" s="280"/>
      <c r="E202" s="281"/>
      <c r="F202" s="279"/>
      <c r="G202" s="292"/>
      <c r="H202" s="293"/>
      <c r="I202" s="292"/>
      <c r="J202" s="293"/>
      <c r="K202" s="43"/>
    </row>
    <row r="203" spans="1:11" ht="21.75" customHeight="1" x14ac:dyDescent="0.15">
      <c r="A203" s="75" t="str">
        <f>IF(B203&lt;&gt;"","Ø","")</f>
        <v>Ø</v>
      </c>
      <c r="B203" s="433" t="str">
        <f>IF(入力シート!C46&lt;&gt;0,入力シート!C46&amp;"（"&amp;入力シート!C48&amp;"観測所地点）避難判断水位（"&amp;入力シート!C52&amp;"）超過","")</f>
        <v>雫石川（太田橋観測所地点）避難判断水位（4.5ｍ）超過</v>
      </c>
      <c r="C203" s="433"/>
      <c r="D203" s="433"/>
      <c r="E203" s="434"/>
      <c r="F203" s="279"/>
      <c r="G203" s="284" t="s">
        <v>10</v>
      </c>
      <c r="H203" s="285"/>
      <c r="I203" s="284" t="s">
        <v>7</v>
      </c>
      <c r="J203" s="287"/>
      <c r="K203" s="43"/>
    </row>
    <row r="204" spans="1:11" ht="21.75" customHeight="1" x14ac:dyDescent="0.15">
      <c r="A204" s="75" t="str">
        <f>IF(B204&lt;&gt;"","Ø","")</f>
        <v>Ø</v>
      </c>
      <c r="B204" s="280" t="str">
        <f>IF(入力シート!C58&lt;&gt;0,入力シート!C58&amp;"（"&amp;入力シート!C60&amp;"観測所地点）氾濫警戒情報発表","")</f>
        <v>中津川（山岸観測所地点）氾濫警戒情報発表</v>
      </c>
      <c r="C204" s="280"/>
      <c r="D204" s="280"/>
      <c r="E204" s="281"/>
      <c r="F204" s="279"/>
      <c r="G204" s="284"/>
      <c r="H204" s="285"/>
      <c r="I204" s="284"/>
      <c r="J204" s="287"/>
      <c r="K204" s="43"/>
    </row>
    <row r="205" spans="1:11" ht="21.75" customHeight="1" x14ac:dyDescent="0.15">
      <c r="A205" s="75" t="str">
        <f>IF(B205&lt;&gt;"","Ø","")</f>
        <v>Ø</v>
      </c>
      <c r="B205" s="433" t="str">
        <f>IF(入力シート!C58&lt;&gt;0,入力シート!C58&amp;"（"&amp;入力シート!C60&amp;"観測所地点）避難判断水位（"&amp;入力シート!C64&amp;"）超過","")</f>
        <v>中津川（山岸観測所地点）避難判断水位（2.4ｍ）超過</v>
      </c>
      <c r="C205" s="433"/>
      <c r="D205" s="433"/>
      <c r="E205" s="434"/>
      <c r="F205" s="279"/>
      <c r="G205" s="284" t="s">
        <v>11</v>
      </c>
      <c r="H205" s="285"/>
      <c r="I205" s="284" t="s">
        <v>9</v>
      </c>
      <c r="J205" s="287"/>
      <c r="K205" s="43"/>
    </row>
    <row r="206" spans="1:11" ht="21.75" customHeight="1" thickBot="1" x14ac:dyDescent="0.2">
      <c r="A206" s="76"/>
      <c r="B206" s="435"/>
      <c r="C206" s="435"/>
      <c r="D206" s="435"/>
      <c r="E206" s="436"/>
      <c r="F206" s="279"/>
      <c r="G206" s="284"/>
      <c r="H206" s="285"/>
      <c r="I206" s="284"/>
      <c r="J206" s="287"/>
      <c r="K206" s="43"/>
    </row>
    <row r="207" spans="1:11" ht="17.25" customHeight="1" thickBot="1" x14ac:dyDescent="0.2">
      <c r="A207" s="154"/>
      <c r="B207" s="61"/>
      <c r="C207" s="61"/>
      <c r="D207" s="61"/>
      <c r="E207" s="61"/>
      <c r="F207" s="63"/>
      <c r="G207" s="74"/>
      <c r="H207" s="74"/>
      <c r="I207" s="74"/>
      <c r="J207" s="74"/>
      <c r="K207" s="43"/>
    </row>
    <row r="208" spans="1:11" ht="19.5" customHeight="1" x14ac:dyDescent="0.15">
      <c r="A208" s="300" t="s">
        <v>20</v>
      </c>
      <c r="B208" s="301"/>
      <c r="C208" s="301"/>
      <c r="D208" s="301"/>
      <c r="E208" s="302"/>
      <c r="F208" s="279"/>
      <c r="G208" s="294" t="s">
        <v>12</v>
      </c>
      <c r="H208" s="426"/>
      <c r="I208" s="294" t="s">
        <v>9</v>
      </c>
      <c r="J208" s="295"/>
      <c r="K208" s="42"/>
    </row>
    <row r="209" spans="1:11" ht="21.75" customHeight="1" x14ac:dyDescent="0.15">
      <c r="A209" s="460" t="s">
        <v>39</v>
      </c>
      <c r="B209" s="303" t="str">
        <f>入力シート!C18&amp;"地区に避難指示の発令"</f>
        <v>盛岡市○○地区に避難指示の発令</v>
      </c>
      <c r="C209" s="304"/>
      <c r="D209" s="304"/>
      <c r="E209" s="305"/>
      <c r="F209" s="279"/>
      <c r="G209" s="296"/>
      <c r="H209" s="427"/>
      <c r="I209" s="296"/>
      <c r="J209" s="297"/>
      <c r="K209" s="42"/>
    </row>
    <row r="210" spans="1:11" ht="21.75" customHeight="1" x14ac:dyDescent="0.15">
      <c r="A210" s="460"/>
      <c r="B210" s="303"/>
      <c r="C210" s="304"/>
      <c r="D210" s="304"/>
      <c r="E210" s="305"/>
      <c r="F210" s="279"/>
      <c r="G210" s="296"/>
      <c r="H210" s="427"/>
      <c r="I210" s="296"/>
      <c r="J210" s="297"/>
      <c r="K210" s="42"/>
    </row>
    <row r="211" spans="1:11" ht="21.75" customHeight="1" x14ac:dyDescent="0.15">
      <c r="A211" s="75" t="s">
        <v>39</v>
      </c>
      <c r="B211" s="437" t="str">
        <f>入力シート!C34&amp;"（"&amp;入力シート!C36&amp;"観測所地点）氾濫危険情報発表"</f>
        <v>北上川（館坂橋観測所地点）氾濫危険情報発表</v>
      </c>
      <c r="C211" s="437"/>
      <c r="D211" s="437"/>
      <c r="E211" s="438"/>
      <c r="F211" s="279"/>
      <c r="G211" s="296"/>
      <c r="H211" s="427"/>
      <c r="I211" s="296"/>
      <c r="J211" s="297"/>
      <c r="K211" s="42"/>
    </row>
    <row r="212" spans="1:11" ht="21.75" customHeight="1" x14ac:dyDescent="0.15">
      <c r="A212" s="75" t="s">
        <v>39</v>
      </c>
      <c r="B212" s="280" t="str">
        <f>入力シート!C34&amp;"（"&amp;入力シート!C36&amp;"観測所地点）氾濫危険水位（"&amp;入力シート!C42&amp;"）超過"</f>
        <v>北上川（館坂橋観測所地点）氾濫危険水位（2.8ｍ）超過</v>
      </c>
      <c r="C212" s="280"/>
      <c r="D212" s="280"/>
      <c r="E212" s="281"/>
      <c r="F212" s="279"/>
      <c r="G212" s="296"/>
      <c r="H212" s="427"/>
      <c r="I212" s="296"/>
      <c r="J212" s="297"/>
      <c r="K212" s="42"/>
    </row>
    <row r="213" spans="1:11" ht="21.75" customHeight="1" x14ac:dyDescent="0.15">
      <c r="A213" s="75" t="str">
        <f t="shared" ref="A213:A216" si="0">IF(B213&lt;&gt;"","Ø","")</f>
        <v>Ø</v>
      </c>
      <c r="B213" s="280" t="str">
        <f>IF(入力シート!C46&lt;&gt;0,入力シート!C46&amp;"（"&amp;入力シート!C48&amp;"観測所地点）氾濫危険情報発表","")</f>
        <v>雫石川（太田橋観測所地点）氾濫危険情報発表</v>
      </c>
      <c r="C213" s="280"/>
      <c r="D213" s="280"/>
      <c r="E213" s="281"/>
      <c r="F213" s="279"/>
      <c r="G213" s="296"/>
      <c r="H213" s="427"/>
      <c r="I213" s="296"/>
      <c r="J213" s="297"/>
      <c r="K213" s="42"/>
    </row>
    <row r="214" spans="1:11" ht="21.75" customHeight="1" x14ac:dyDescent="0.15">
      <c r="A214" s="75" t="str">
        <f t="shared" si="0"/>
        <v>Ø</v>
      </c>
      <c r="B214" s="433" t="str">
        <f>IF(入力シート!C46&lt;&gt;0,入力シート!C46&amp;"（"&amp;入力シート!C48&amp;"観測所地点）氾濫危険水位（"&amp;入力シート!C54&amp;"）超過","")</f>
        <v>雫石川（太田橋観測所地点）氾濫危険水位（5.2ｍ）超過</v>
      </c>
      <c r="C214" s="433"/>
      <c r="D214" s="433"/>
      <c r="E214" s="434"/>
      <c r="F214" s="279"/>
      <c r="G214" s="296"/>
      <c r="H214" s="427"/>
      <c r="I214" s="296"/>
      <c r="J214" s="297"/>
      <c r="K214" s="42"/>
    </row>
    <row r="215" spans="1:11" ht="21.75" customHeight="1" x14ac:dyDescent="0.15">
      <c r="A215" s="75" t="str">
        <f t="shared" si="0"/>
        <v>Ø</v>
      </c>
      <c r="B215" s="280" t="str">
        <f>IF(入力シート!C58&lt;&gt;0,入力シート!C58&amp;"（"&amp;入力シート!C60&amp;"観測所地点）氾濫危険情報発表","")</f>
        <v>中津川（山岸観測所地点）氾濫危険情報発表</v>
      </c>
      <c r="C215" s="280"/>
      <c r="D215" s="280"/>
      <c r="E215" s="281"/>
      <c r="F215" s="279"/>
      <c r="G215" s="296"/>
      <c r="H215" s="427"/>
      <c r="I215" s="296"/>
      <c r="J215" s="297"/>
      <c r="K215" s="42"/>
    </row>
    <row r="216" spans="1:11" ht="21.75" customHeight="1" thickBot="1" x14ac:dyDescent="0.2">
      <c r="A216" s="76" t="str">
        <f t="shared" si="0"/>
        <v>Ø</v>
      </c>
      <c r="B216" s="464" t="str">
        <f>IF(入力シート!C58&lt;&gt;0,入力シート!C58&amp;"（"&amp;入力シート!C60&amp;"観測所地点）氾濫危険水位（"&amp;入力シート!C66&amp;"）超過","")</f>
        <v>中津川（山岸観測所地点）氾濫危険水位（2.7ｍ）超過</v>
      </c>
      <c r="C216" s="464"/>
      <c r="D216" s="464"/>
      <c r="E216" s="465"/>
      <c r="F216" s="279"/>
      <c r="G216" s="298"/>
      <c r="H216" s="428"/>
      <c r="I216" s="298"/>
      <c r="J216" s="299"/>
      <c r="K216" s="42"/>
    </row>
    <row r="217" spans="1:11" ht="19.5" x14ac:dyDescent="0.15">
      <c r="A217" s="422" t="s">
        <v>185</v>
      </c>
      <c r="B217" s="463"/>
      <c r="C217" s="463"/>
      <c r="D217" s="463"/>
      <c r="E217" s="463"/>
      <c r="F217" s="463"/>
      <c r="G217" s="463"/>
      <c r="H217" s="463"/>
      <c r="I217" s="463"/>
      <c r="J217" s="463"/>
      <c r="K217" s="42"/>
    </row>
    <row r="218" spans="1:11" ht="17.25" customHeight="1" x14ac:dyDescent="0.15"/>
    <row r="219" spans="1:11" ht="17.25" customHeight="1" x14ac:dyDescent="0.15"/>
    <row r="220" spans="1:11" ht="17.25" customHeight="1" x14ac:dyDescent="0.15"/>
    <row r="221" spans="1:11" ht="17.25" customHeight="1" x14ac:dyDescent="0.15"/>
    <row r="222" spans="1:11" ht="17.25" customHeight="1" x14ac:dyDescent="0.15"/>
    <row r="223" spans="1:11" ht="17.25" x14ac:dyDescent="0.15">
      <c r="A223" s="267" t="s">
        <v>391</v>
      </c>
      <c r="B223" s="267"/>
      <c r="C223" s="267"/>
      <c r="D223" s="267"/>
      <c r="E223" s="267"/>
      <c r="F223" s="267"/>
      <c r="G223" s="267"/>
      <c r="H223" s="267"/>
      <c r="I223" s="267"/>
      <c r="J223" s="267"/>
      <c r="K223" s="8"/>
    </row>
    <row r="224" spans="1:11" ht="17.25" x14ac:dyDescent="0.15">
      <c r="A224" s="422" t="s">
        <v>360</v>
      </c>
      <c r="B224" s="422"/>
      <c r="C224" s="422"/>
      <c r="D224" s="422"/>
      <c r="E224" s="422"/>
      <c r="F224" s="422"/>
      <c r="G224" s="422"/>
      <c r="H224" s="422"/>
      <c r="I224" s="422"/>
      <c r="J224" s="422"/>
      <c r="K224" s="8"/>
    </row>
    <row r="225" spans="1:11" ht="18" x14ac:dyDescent="0.15">
      <c r="A225" s="422" t="s">
        <v>359</v>
      </c>
      <c r="B225" s="457"/>
      <c r="C225" s="457"/>
      <c r="D225" s="457"/>
      <c r="E225" s="457"/>
      <c r="F225" s="457"/>
      <c r="G225" s="457"/>
      <c r="H225" s="457"/>
      <c r="I225" s="457"/>
      <c r="J225" s="457"/>
      <c r="K225" s="11"/>
    </row>
    <row r="226" spans="1:11" ht="18" thickBot="1" x14ac:dyDescent="0.2">
      <c r="A226" s="2"/>
    </row>
    <row r="227" spans="1:11" ht="17.25" x14ac:dyDescent="0.15">
      <c r="A227" s="253" t="s">
        <v>13</v>
      </c>
      <c r="B227" s="461"/>
      <c r="C227" s="462" t="s">
        <v>14</v>
      </c>
      <c r="D227" s="384"/>
      <c r="E227" s="384"/>
      <c r="F227" s="384"/>
      <c r="G227" s="384"/>
      <c r="H227" s="384"/>
      <c r="I227" s="384"/>
      <c r="J227" s="385"/>
      <c r="K227" s="44"/>
    </row>
    <row r="228" spans="1:11" ht="18" x14ac:dyDescent="0.15">
      <c r="A228" s="49" t="s">
        <v>36</v>
      </c>
      <c r="B228" s="16"/>
      <c r="C228" s="450" t="s">
        <v>26</v>
      </c>
      <c r="D228" s="451"/>
      <c r="E228" s="451"/>
      <c r="F228" s="451"/>
      <c r="G228" s="451"/>
      <c r="H228" s="451"/>
      <c r="I228" s="451"/>
      <c r="J228" s="452"/>
      <c r="K228" s="11"/>
    </row>
    <row r="229" spans="1:11" ht="18" x14ac:dyDescent="0.15">
      <c r="A229" s="50"/>
      <c r="B229" s="51"/>
      <c r="C229" s="421" t="s">
        <v>24</v>
      </c>
      <c r="D229" s="422"/>
      <c r="E229" s="422"/>
      <c r="F229" s="422"/>
      <c r="G229" s="422"/>
      <c r="H229" s="422"/>
      <c r="I229" s="422"/>
      <c r="J229" s="423"/>
      <c r="K229" s="11"/>
    </row>
    <row r="230" spans="1:11" ht="18" x14ac:dyDescent="0.15">
      <c r="A230" s="50"/>
      <c r="B230" s="51"/>
      <c r="C230" s="421" t="s">
        <v>23</v>
      </c>
      <c r="D230" s="422"/>
      <c r="E230" s="422"/>
      <c r="F230" s="422"/>
      <c r="G230" s="422"/>
      <c r="H230" s="422"/>
      <c r="I230" s="422"/>
      <c r="J230" s="423"/>
      <c r="K230" s="11"/>
    </row>
    <row r="231" spans="1:11" ht="18" customHeight="1" x14ac:dyDescent="0.15">
      <c r="A231" s="52"/>
      <c r="B231" s="53"/>
      <c r="C231" s="18" t="s">
        <v>21</v>
      </c>
      <c r="D231" s="359" t="s">
        <v>320</v>
      </c>
      <c r="E231" s="359"/>
      <c r="F231" s="453"/>
      <c r="G231" s="453"/>
      <c r="H231" s="453"/>
      <c r="I231" s="453"/>
      <c r="J231" s="453"/>
      <c r="K231" s="62"/>
    </row>
    <row r="232" spans="1:11" ht="18" x14ac:dyDescent="0.15">
      <c r="A232" s="21" t="s">
        <v>25</v>
      </c>
      <c r="B232" s="14"/>
      <c r="C232" s="450" t="s">
        <v>329</v>
      </c>
      <c r="D232" s="448"/>
      <c r="E232" s="448"/>
      <c r="F232" s="448"/>
      <c r="G232" s="448"/>
      <c r="H232" s="448"/>
      <c r="I232" s="448"/>
      <c r="J232" s="449"/>
      <c r="K232" s="45"/>
    </row>
    <row r="233" spans="1:11" ht="17.25" customHeight="1" x14ac:dyDescent="0.15">
      <c r="A233" s="22" t="s">
        <v>341</v>
      </c>
      <c r="B233" s="8"/>
      <c r="C233" s="164" t="s">
        <v>21</v>
      </c>
      <c r="D233" s="360" t="str">
        <f>"「岩手県河川情報システム」の"&amp;入力シート!C34&amp;"（"&amp;入力シート!C36&amp;"観測所地点）"&amp;IF(入力シート!C46&lt;&gt;"",","&amp;入力シート!C46&amp;"（"&amp;入力シート!C48&amp;"観測所地点）","")&amp;IF(入力シート!C58&lt;&gt;"",","&amp;入力シート!C58&amp;"（"&amp;入力シート!C60&amp;"観測所地点）","")&amp;"の水位到達情報発表状況"</f>
        <v>「岩手県河川情報システム」の北上川（館坂橋観測所地点）,雫石川（太田橋観測所地点）,中津川（山岸観測所地点）の水位到達情報発表状況</v>
      </c>
      <c r="E233" s="360"/>
      <c r="F233" s="360"/>
      <c r="G233" s="360"/>
      <c r="H233" s="360"/>
      <c r="I233" s="360"/>
      <c r="J233" s="376"/>
      <c r="K233" s="45"/>
    </row>
    <row r="234" spans="1:11" ht="17.25" customHeight="1" x14ac:dyDescent="0.15">
      <c r="A234" s="22"/>
      <c r="B234" s="19"/>
      <c r="C234" s="12"/>
      <c r="D234" s="360"/>
      <c r="E234" s="360"/>
      <c r="F234" s="360"/>
      <c r="G234" s="360"/>
      <c r="H234" s="360"/>
      <c r="I234" s="360"/>
      <c r="J234" s="376"/>
      <c r="K234" s="10"/>
    </row>
    <row r="235" spans="1:11" ht="17.25" x14ac:dyDescent="0.15">
      <c r="A235" s="22"/>
      <c r="B235" s="19"/>
      <c r="D235" s="360"/>
      <c r="E235" s="360"/>
      <c r="F235" s="360"/>
      <c r="G235" s="360"/>
      <c r="H235" s="360"/>
      <c r="I235" s="360"/>
      <c r="J235" s="376"/>
      <c r="K235" s="10"/>
    </row>
    <row r="236" spans="1:11" ht="17.25" x14ac:dyDescent="0.15">
      <c r="A236" s="22"/>
      <c r="B236" s="19"/>
      <c r="C236" s="8" t="s">
        <v>23</v>
      </c>
      <c r="D236" s="61"/>
      <c r="E236" s="61"/>
      <c r="F236" s="61"/>
      <c r="G236" s="61"/>
      <c r="H236" s="61"/>
      <c r="I236" s="61"/>
      <c r="J236" s="159"/>
      <c r="K236" s="10"/>
    </row>
    <row r="237" spans="1:11" ht="17.25" customHeight="1" x14ac:dyDescent="0.15">
      <c r="A237" s="22"/>
      <c r="B237" s="19"/>
      <c r="C237" s="12" t="s">
        <v>21</v>
      </c>
      <c r="D237" s="360" t="str">
        <f>"「岩手県河川情報システム」の"&amp;入力シート!C34&amp;"（"&amp;入力シート!C36&amp;"観測所地点）"&amp;IF(入力シート!C46&lt;&gt;"",","&amp;入力シート!C46&amp;"（"&amp;入力シート!C48&amp;"観測所地点）","")&amp;IF(入力シート!C58&lt;&gt;"",","&amp;入力シート!C58&amp;"（"&amp;入力シート!C60&amp;"観測所地点）","")&amp;"の水位観測所の水位"</f>
        <v>「岩手県河川情報システム」の北上川（館坂橋観測所地点）,雫石川（太田橋観測所地点）,中津川（山岸観測所地点）の水位観測所の水位</v>
      </c>
      <c r="E237" s="360"/>
      <c r="F237" s="360"/>
      <c r="G237" s="360"/>
      <c r="H237" s="360"/>
      <c r="I237" s="360"/>
      <c r="J237" s="376"/>
      <c r="K237" s="10"/>
    </row>
    <row r="238" spans="1:11" ht="17.25" customHeight="1" x14ac:dyDescent="0.15">
      <c r="A238" s="22"/>
      <c r="B238" s="19"/>
      <c r="C238" s="12"/>
      <c r="D238" s="360"/>
      <c r="E238" s="360"/>
      <c r="F238" s="360"/>
      <c r="G238" s="360"/>
      <c r="H238" s="360"/>
      <c r="I238" s="360"/>
      <c r="J238" s="376"/>
      <c r="K238" s="10"/>
    </row>
    <row r="239" spans="1:11" ht="17.25" customHeight="1" x14ac:dyDescent="0.15">
      <c r="A239" s="23"/>
      <c r="B239" s="20"/>
      <c r="D239" s="360"/>
      <c r="E239" s="360"/>
      <c r="F239" s="360"/>
      <c r="G239" s="360"/>
      <c r="H239" s="360"/>
      <c r="I239" s="360"/>
      <c r="J239" s="376"/>
      <c r="K239" s="10"/>
    </row>
    <row r="240" spans="1:11" ht="17.25" customHeight="1" x14ac:dyDescent="0.15">
      <c r="A240" s="23"/>
      <c r="B240" s="20"/>
      <c r="D240" s="360" t="s">
        <v>328</v>
      </c>
      <c r="E240" s="360"/>
      <c r="F240" s="360"/>
      <c r="G240" s="360"/>
      <c r="H240" s="360"/>
      <c r="I240" s="360"/>
      <c r="J240" s="376"/>
      <c r="K240" s="10"/>
    </row>
    <row r="241" spans="1:11" ht="17.25" customHeight="1" x14ac:dyDescent="0.15">
      <c r="A241" s="23"/>
      <c r="B241" s="20"/>
      <c r="C241" s="12" t="s">
        <v>21</v>
      </c>
      <c r="D241" s="387" t="str">
        <f>"気象庁HPの洪水予報のサイト（https://www.jma.go.jp/jp/flood/）"</f>
        <v>気象庁HPの洪水予報のサイト（https://www.jma.go.jp/jp/flood/）</v>
      </c>
      <c r="E241" s="387"/>
      <c r="F241" s="387"/>
      <c r="G241" s="387"/>
      <c r="H241" s="387"/>
      <c r="I241" s="387"/>
      <c r="J241" s="454"/>
      <c r="K241" s="10"/>
    </row>
    <row r="242" spans="1:11" ht="17.25" customHeight="1" x14ac:dyDescent="0.15">
      <c r="A242" s="24"/>
      <c r="B242" s="17"/>
      <c r="C242" s="48"/>
      <c r="D242" s="455"/>
      <c r="E242" s="455"/>
      <c r="F242" s="455"/>
      <c r="G242" s="455"/>
      <c r="H242" s="455"/>
      <c r="I242" s="455"/>
      <c r="J242" s="456"/>
      <c r="K242" s="10"/>
    </row>
    <row r="243" spans="1:11" ht="17.25" customHeight="1" x14ac:dyDescent="0.15">
      <c r="A243" s="49" t="s">
        <v>342</v>
      </c>
      <c r="B243" s="161"/>
      <c r="C243" s="448" t="s">
        <v>26</v>
      </c>
      <c r="D243" s="448"/>
      <c r="E243" s="448"/>
      <c r="F243" s="448"/>
      <c r="G243" s="448"/>
      <c r="H243" s="448"/>
      <c r="I243" s="448"/>
      <c r="J243" s="449"/>
      <c r="K243" s="8"/>
    </row>
    <row r="244" spans="1:11" ht="17.25" customHeight="1" x14ac:dyDescent="0.15">
      <c r="A244" s="78" t="s">
        <v>343</v>
      </c>
      <c r="B244" s="162"/>
      <c r="C244" s="8" t="s">
        <v>24</v>
      </c>
      <c r="D244" s="8"/>
      <c r="E244" s="8"/>
      <c r="F244" s="8"/>
      <c r="G244" s="8"/>
      <c r="H244" s="8"/>
      <c r="I244" s="8"/>
      <c r="J244" s="160"/>
      <c r="K244" s="8"/>
    </row>
    <row r="245" spans="1:11" ht="17.25" customHeight="1" x14ac:dyDescent="0.15">
      <c r="A245" s="78" t="s">
        <v>344</v>
      </c>
      <c r="B245" s="166"/>
      <c r="C245" s="422" t="s">
        <v>23</v>
      </c>
      <c r="D245" s="422"/>
      <c r="E245" s="422"/>
      <c r="F245" s="422"/>
      <c r="G245" s="422"/>
      <c r="H245" s="422"/>
      <c r="I245" s="422"/>
      <c r="J245" s="423"/>
      <c r="K245" s="8"/>
    </row>
    <row r="246" spans="1:11" ht="17.25" customHeight="1" x14ac:dyDescent="0.15">
      <c r="A246" s="78" t="s">
        <v>345</v>
      </c>
      <c r="B246" s="162"/>
      <c r="C246" s="12" t="s">
        <v>21</v>
      </c>
      <c r="D246" s="8" t="s">
        <v>322</v>
      </c>
      <c r="E246" s="8"/>
      <c r="F246" s="8"/>
      <c r="G246" s="8"/>
      <c r="H246" s="8"/>
      <c r="I246" s="8"/>
      <c r="J246" s="160"/>
      <c r="K246" s="8"/>
    </row>
    <row r="247" spans="1:11" ht="17.25" customHeight="1" x14ac:dyDescent="0.15">
      <c r="A247" s="62"/>
      <c r="B247" s="162"/>
      <c r="C247" s="8"/>
      <c r="D247" s="422" t="s">
        <v>325</v>
      </c>
      <c r="E247" s="422"/>
      <c r="F247" s="422"/>
      <c r="G247" s="422"/>
      <c r="H247" s="422"/>
      <c r="I247" s="422"/>
      <c r="J247" s="423"/>
      <c r="K247" s="8"/>
    </row>
    <row r="248" spans="1:11" ht="17.25" customHeight="1" x14ac:dyDescent="0.15">
      <c r="A248" s="62"/>
      <c r="B248" s="162"/>
      <c r="C248" s="12" t="s">
        <v>21</v>
      </c>
      <c r="D248" s="387" t="s">
        <v>323</v>
      </c>
      <c r="E248" s="387"/>
      <c r="F248" s="387"/>
      <c r="G248" s="387"/>
      <c r="H248" s="387"/>
      <c r="I248" s="387"/>
      <c r="J248" s="454"/>
      <c r="K248" s="10"/>
    </row>
    <row r="249" spans="1:11" ht="17.25" customHeight="1" x14ac:dyDescent="0.15">
      <c r="A249" s="62"/>
      <c r="B249" s="162"/>
      <c r="C249" s="15"/>
      <c r="D249" s="387" t="s">
        <v>326</v>
      </c>
      <c r="E249" s="387"/>
      <c r="F249" s="387"/>
      <c r="G249" s="387"/>
      <c r="H249" s="387"/>
      <c r="I249" s="387"/>
      <c r="J249" s="454"/>
      <c r="K249" s="10"/>
    </row>
    <row r="250" spans="1:11" ht="17.25" customHeight="1" x14ac:dyDescent="0.15">
      <c r="A250" s="62"/>
      <c r="B250" s="162"/>
      <c r="C250" s="12" t="s">
        <v>21</v>
      </c>
      <c r="D250" s="387" t="s">
        <v>327</v>
      </c>
      <c r="E250" s="387"/>
      <c r="F250" s="387"/>
      <c r="G250" s="387"/>
      <c r="H250" s="387"/>
      <c r="I250" s="387"/>
      <c r="J250" s="454"/>
      <c r="K250" s="10"/>
    </row>
    <row r="251" spans="1:11" ht="17.25" customHeight="1" thickBot="1" x14ac:dyDescent="0.2">
      <c r="A251" s="62"/>
      <c r="B251" s="162"/>
      <c r="C251" s="421" t="s">
        <v>324</v>
      </c>
      <c r="D251" s="422"/>
      <c r="E251" s="422"/>
      <c r="F251" s="422"/>
      <c r="G251" s="422"/>
      <c r="H251" s="422"/>
      <c r="I251" s="422"/>
      <c r="J251" s="423"/>
      <c r="K251" s="10"/>
    </row>
    <row r="252" spans="1:11" ht="17.25" customHeight="1" x14ac:dyDescent="0.15">
      <c r="A252" s="66" t="s">
        <v>255</v>
      </c>
      <c r="B252" s="424" t="s">
        <v>256</v>
      </c>
      <c r="C252" s="424"/>
      <c r="D252" s="424"/>
      <c r="E252" s="424"/>
      <c r="F252" s="424"/>
      <c r="G252" s="424"/>
      <c r="H252" s="424"/>
      <c r="I252" s="424"/>
      <c r="J252" s="424"/>
      <c r="K252" s="10"/>
    </row>
    <row r="253" spans="1:11" ht="17.25" customHeight="1" x14ac:dyDescent="0.15">
      <c r="A253" s="67"/>
      <c r="B253" s="387"/>
      <c r="C253" s="387"/>
      <c r="D253" s="387"/>
      <c r="E253" s="387"/>
      <c r="F253" s="387"/>
      <c r="G253" s="387"/>
      <c r="H253" s="387"/>
      <c r="I253" s="387"/>
      <c r="J253" s="387"/>
      <c r="K253" s="10"/>
    </row>
    <row r="254" spans="1:11" ht="17.25" customHeight="1" x14ac:dyDescent="0.15">
      <c r="A254" s="67" t="s">
        <v>40</v>
      </c>
      <c r="B254" s="387" t="s">
        <v>257</v>
      </c>
      <c r="C254" s="387"/>
      <c r="D254" s="387"/>
      <c r="E254" s="387"/>
      <c r="F254" s="387"/>
      <c r="G254" s="387"/>
      <c r="H254" s="387"/>
      <c r="I254" s="387"/>
      <c r="J254" s="387"/>
      <c r="K254" s="10"/>
    </row>
    <row r="255" spans="1:11" ht="17.25" customHeight="1" x14ac:dyDescent="0.15">
      <c r="A255" s="67"/>
      <c r="B255" s="387"/>
      <c r="C255" s="387"/>
      <c r="D255" s="387"/>
      <c r="E255" s="387"/>
      <c r="F255" s="387"/>
      <c r="G255" s="387"/>
      <c r="H255" s="387"/>
      <c r="I255" s="387"/>
      <c r="J255" s="387"/>
      <c r="K255" s="10"/>
    </row>
    <row r="256" spans="1:11" ht="17.25" customHeight="1" x14ac:dyDescent="0.15">
      <c r="A256" s="10"/>
      <c r="B256" s="10"/>
      <c r="C256" s="10"/>
      <c r="D256" s="10"/>
      <c r="E256" s="10"/>
      <c r="F256" s="10"/>
      <c r="G256" s="10"/>
      <c r="H256" s="10"/>
      <c r="I256" s="10"/>
      <c r="J256" s="10"/>
      <c r="K256" s="10"/>
    </row>
    <row r="257" spans="1:11" ht="17.25" x14ac:dyDescent="0.15">
      <c r="A257" s="422" t="s">
        <v>361</v>
      </c>
      <c r="B257" s="422"/>
      <c r="C257" s="422"/>
      <c r="D257" s="422"/>
      <c r="E257" s="422"/>
      <c r="F257" s="422"/>
      <c r="G257" s="422"/>
      <c r="H257" s="422"/>
      <c r="I257" s="422"/>
      <c r="J257" s="422"/>
      <c r="K257" s="8"/>
    </row>
    <row r="258" spans="1:11" ht="17.25" customHeight="1" x14ac:dyDescent="0.15">
      <c r="A258" s="387" t="s">
        <v>268</v>
      </c>
      <c r="B258" s="387"/>
      <c r="C258" s="387"/>
      <c r="D258" s="387"/>
      <c r="E258" s="387"/>
      <c r="F258" s="387"/>
      <c r="G258" s="387"/>
      <c r="H258" s="387"/>
      <c r="I258" s="387"/>
      <c r="J258" s="387"/>
      <c r="K258" s="10"/>
    </row>
    <row r="259" spans="1:11" ht="38.25" customHeight="1" x14ac:dyDescent="0.15">
      <c r="A259" s="387"/>
      <c r="B259" s="387"/>
      <c r="C259" s="387"/>
      <c r="D259" s="387"/>
      <c r="E259" s="387"/>
      <c r="F259" s="387"/>
      <c r="G259" s="387"/>
      <c r="H259" s="387"/>
      <c r="I259" s="387"/>
      <c r="J259" s="387"/>
      <c r="K259" s="10"/>
    </row>
    <row r="260" spans="1:11" ht="18" customHeight="1" x14ac:dyDescent="0.15">
      <c r="A260" s="360" t="s">
        <v>270</v>
      </c>
      <c r="B260" s="360"/>
      <c r="C260" s="360"/>
      <c r="D260" s="360"/>
      <c r="E260" s="360"/>
      <c r="F260" s="360"/>
      <c r="G260" s="360"/>
      <c r="H260" s="360"/>
      <c r="I260" s="360"/>
      <c r="J260" s="360"/>
      <c r="K260" s="10"/>
    </row>
    <row r="261" spans="1:11" ht="18" customHeight="1" x14ac:dyDescent="0.15">
      <c r="A261" s="360"/>
      <c r="B261" s="360"/>
      <c r="C261" s="360"/>
      <c r="D261" s="360"/>
      <c r="E261" s="360"/>
      <c r="F261" s="360"/>
      <c r="G261" s="360"/>
      <c r="H261" s="360"/>
      <c r="I261" s="360"/>
      <c r="J261" s="360"/>
      <c r="K261" s="10"/>
    </row>
    <row r="262" spans="1:11" ht="18" customHeight="1" x14ac:dyDescent="0.15">
      <c r="A262" s="360" t="s">
        <v>271</v>
      </c>
      <c r="B262" s="360"/>
      <c r="C262" s="360"/>
      <c r="D262" s="360"/>
      <c r="E262" s="360"/>
      <c r="F262" s="360"/>
      <c r="G262" s="360"/>
      <c r="H262" s="360"/>
      <c r="I262" s="360"/>
      <c r="J262" s="360"/>
      <c r="K262" s="10"/>
    </row>
    <row r="263" spans="1:11" ht="18" customHeight="1" x14ac:dyDescent="0.15">
      <c r="B263" s="360" t="str">
        <f>入力シート!C16&amp;入力シート!C76&amp;"　"&amp;入力シート!C78&amp;"（計画提出の窓口となる所管課）"</f>
        <v>盛岡市　（計画提出の窓口となる所管課）</v>
      </c>
      <c r="C263" s="360"/>
      <c r="D263" s="360"/>
      <c r="E263" s="360"/>
      <c r="F263" s="360"/>
      <c r="G263" s="360"/>
      <c r="H263" s="360"/>
      <c r="I263" s="360"/>
      <c r="J263" s="360"/>
      <c r="K263" s="10"/>
    </row>
    <row r="264" spans="1:11" ht="17.25" customHeight="1" x14ac:dyDescent="0.15">
      <c r="A264" s="61"/>
      <c r="B264" s="447" t="s">
        <v>269</v>
      </c>
      <c r="C264" s="447"/>
      <c r="D264" s="447"/>
      <c r="E264" s="447"/>
      <c r="F264" s="447"/>
      <c r="G264" s="447"/>
      <c r="H264" s="447"/>
      <c r="I264" s="447"/>
      <c r="J264" s="447"/>
      <c r="K264" s="10"/>
    </row>
    <row r="265" spans="1:11" ht="8.25" customHeight="1" x14ac:dyDescent="0.15">
      <c r="A265" s="61"/>
      <c r="B265" s="61"/>
      <c r="C265" s="61"/>
      <c r="D265" s="61"/>
      <c r="E265" s="61"/>
      <c r="F265" s="61"/>
      <c r="G265" s="61"/>
      <c r="H265" s="61"/>
      <c r="I265" s="61"/>
      <c r="J265" s="61"/>
      <c r="K265" s="10"/>
    </row>
    <row r="266" spans="1:11" ht="10.5" customHeight="1" x14ac:dyDescent="0.15">
      <c r="A266" s="61"/>
      <c r="B266" s="61"/>
      <c r="C266" s="61"/>
      <c r="D266" s="61"/>
      <c r="E266" s="61"/>
      <c r="F266" s="61"/>
      <c r="G266" s="61"/>
      <c r="H266" s="61"/>
      <c r="I266" s="61"/>
      <c r="J266" s="61"/>
      <c r="K266" s="10"/>
    </row>
    <row r="267" spans="1:11" ht="17.25" customHeight="1" x14ac:dyDescent="0.15">
      <c r="A267" s="61"/>
      <c r="B267" s="61"/>
      <c r="C267" s="61"/>
      <c r="D267" s="61"/>
      <c r="E267" s="61"/>
      <c r="F267" s="61"/>
      <c r="G267" s="61"/>
      <c r="H267" s="61"/>
      <c r="I267" s="61"/>
      <c r="J267" s="61"/>
      <c r="K267" s="10"/>
    </row>
    <row r="268" spans="1:11" ht="17.25" customHeight="1" x14ac:dyDescent="0.15">
      <c r="A268" s="61"/>
      <c r="B268" s="61"/>
      <c r="C268" s="61"/>
      <c r="D268" s="61"/>
      <c r="E268" s="61"/>
      <c r="F268" s="61"/>
      <c r="G268" s="61"/>
      <c r="H268" s="61"/>
      <c r="I268" s="61"/>
      <c r="J268" s="61"/>
      <c r="K268" s="10"/>
    </row>
    <row r="269" spans="1:11" ht="17.25" x14ac:dyDescent="0.15">
      <c r="A269" s="267" t="s">
        <v>392</v>
      </c>
      <c r="B269" s="267"/>
      <c r="C269" s="267"/>
      <c r="D269" s="267"/>
      <c r="E269" s="267"/>
      <c r="F269" s="267"/>
      <c r="G269" s="267"/>
      <c r="H269" s="267"/>
      <c r="I269" s="267"/>
      <c r="J269" s="267"/>
      <c r="K269" s="8"/>
    </row>
    <row r="270" spans="1:11" ht="17.25" x14ac:dyDescent="0.15">
      <c r="A270" s="8" t="s">
        <v>362</v>
      </c>
      <c r="B270" s="8"/>
      <c r="C270" s="8"/>
      <c r="D270" s="8"/>
      <c r="E270" s="8"/>
      <c r="F270" s="8"/>
      <c r="G270" s="8"/>
      <c r="H270" s="8"/>
      <c r="I270" s="8"/>
      <c r="J270" s="8"/>
      <c r="K270" s="8"/>
    </row>
    <row r="271" spans="1:11" ht="17.25" x14ac:dyDescent="0.15">
      <c r="A271" s="422" t="s">
        <v>363</v>
      </c>
      <c r="B271" s="422"/>
      <c r="C271" s="422"/>
      <c r="D271" s="422"/>
      <c r="E271" s="422"/>
      <c r="F271" s="422"/>
      <c r="G271" s="422"/>
      <c r="H271" s="422"/>
      <c r="I271" s="422"/>
      <c r="J271" s="422"/>
      <c r="K271" s="8"/>
    </row>
    <row r="272" spans="1:11" ht="17.25" customHeight="1" x14ac:dyDescent="0.15">
      <c r="A272" s="360" t="s">
        <v>364</v>
      </c>
      <c r="B272" s="360"/>
      <c r="C272" s="360"/>
      <c r="D272" s="360"/>
      <c r="E272" s="360"/>
      <c r="F272" s="360"/>
      <c r="G272" s="360"/>
      <c r="H272" s="360"/>
      <c r="I272" s="360"/>
      <c r="J272" s="360"/>
      <c r="K272" s="10"/>
    </row>
    <row r="273" spans="1:11" ht="17.25" customHeight="1" x14ac:dyDescent="0.15">
      <c r="A273" s="360"/>
      <c r="B273" s="360"/>
      <c r="C273" s="360"/>
      <c r="D273" s="360"/>
      <c r="E273" s="360"/>
      <c r="F273" s="360"/>
      <c r="G273" s="360"/>
      <c r="H273" s="360"/>
      <c r="I273" s="360"/>
      <c r="J273" s="360"/>
      <c r="K273" s="10"/>
    </row>
    <row r="274" spans="1:11" ht="17.25" customHeight="1" x14ac:dyDescent="0.15">
      <c r="A274" s="360"/>
      <c r="B274" s="360"/>
      <c r="C274" s="360"/>
      <c r="D274" s="360"/>
      <c r="E274" s="360"/>
      <c r="F274" s="360"/>
      <c r="G274" s="360"/>
      <c r="H274" s="360"/>
      <c r="I274" s="360"/>
      <c r="J274" s="360"/>
      <c r="K274" s="10"/>
    </row>
    <row r="275" spans="1:11" ht="17.25" customHeight="1" x14ac:dyDescent="0.15">
      <c r="A275" s="360"/>
      <c r="B275" s="360"/>
      <c r="C275" s="360"/>
      <c r="D275" s="360"/>
      <c r="E275" s="360"/>
      <c r="F275" s="360"/>
      <c r="G275" s="360"/>
      <c r="H275" s="360"/>
      <c r="I275" s="360"/>
      <c r="J275" s="360"/>
      <c r="K275" s="10"/>
    </row>
    <row r="276" spans="1:11" ht="17.25" x14ac:dyDescent="0.15">
      <c r="A276" s="2"/>
      <c r="B276" s="15"/>
      <c r="C276" s="15"/>
      <c r="D276" s="15"/>
      <c r="E276" s="15"/>
      <c r="F276" s="15"/>
      <c r="G276" s="15"/>
      <c r="H276" s="15"/>
      <c r="I276" s="15"/>
      <c r="J276" s="15"/>
      <c r="K276" s="15"/>
    </row>
    <row r="277" spans="1:11" ht="17.25" x14ac:dyDescent="0.15">
      <c r="A277" s="422" t="s">
        <v>15</v>
      </c>
      <c r="B277" s="422"/>
      <c r="C277" s="422"/>
      <c r="D277" s="422"/>
      <c r="E277" s="422"/>
      <c r="F277" s="422"/>
      <c r="G277" s="422"/>
      <c r="H277" s="422"/>
      <c r="I277" s="422"/>
      <c r="J277" s="422"/>
      <c r="K277" s="8"/>
    </row>
    <row r="278" spans="1:11" ht="17.25" customHeight="1" x14ac:dyDescent="0.15">
      <c r="A278" s="360" t="s">
        <v>407</v>
      </c>
      <c r="B278" s="360"/>
      <c r="C278" s="360"/>
      <c r="D278" s="360"/>
      <c r="E278" s="360"/>
      <c r="F278" s="360"/>
      <c r="G278" s="360"/>
      <c r="H278" s="360"/>
      <c r="I278" s="360"/>
      <c r="J278" s="360"/>
      <c r="K278" s="10"/>
    </row>
    <row r="279" spans="1:11" ht="17.25" customHeight="1" x14ac:dyDescent="0.15">
      <c r="A279" s="360"/>
      <c r="B279" s="360"/>
      <c r="C279" s="360"/>
      <c r="D279" s="360"/>
      <c r="E279" s="360"/>
      <c r="F279" s="360"/>
      <c r="G279" s="360"/>
      <c r="H279" s="360"/>
      <c r="I279" s="360"/>
      <c r="J279" s="360"/>
      <c r="K279" s="10"/>
    </row>
    <row r="280" spans="1:11" ht="17.25" x14ac:dyDescent="0.15">
      <c r="A280" s="2"/>
      <c r="B280" s="15"/>
      <c r="C280" s="15"/>
      <c r="D280" s="15"/>
      <c r="E280" s="15"/>
      <c r="F280" s="15"/>
      <c r="G280" s="15"/>
      <c r="H280" s="15"/>
      <c r="I280" s="15"/>
      <c r="J280" s="15"/>
      <c r="K280" s="15"/>
    </row>
    <row r="281" spans="1:11" ht="17.25" x14ac:dyDescent="0.15">
      <c r="A281" s="422" t="s">
        <v>53</v>
      </c>
      <c r="B281" s="422"/>
      <c r="C281" s="422"/>
      <c r="D281" s="422"/>
      <c r="E281" s="422"/>
      <c r="F281" s="422"/>
      <c r="G281" s="422"/>
      <c r="H281" s="422"/>
      <c r="I281" s="422"/>
      <c r="J281" s="422"/>
      <c r="K281" s="8"/>
    </row>
    <row r="282" spans="1:11" ht="17.25" customHeight="1" x14ac:dyDescent="0.15">
      <c r="A282" s="360" t="s">
        <v>414</v>
      </c>
      <c r="B282" s="360"/>
      <c r="C282" s="360"/>
      <c r="D282" s="360"/>
      <c r="E282" s="360"/>
      <c r="F282" s="360"/>
      <c r="G282" s="360"/>
      <c r="H282" s="360"/>
      <c r="I282" s="360"/>
      <c r="J282" s="360"/>
      <c r="K282" s="10"/>
    </row>
    <row r="283" spans="1:11" ht="18" thickBot="1" x14ac:dyDescent="0.2">
      <c r="A283" s="2"/>
      <c r="B283" s="15"/>
      <c r="C283" s="15"/>
      <c r="D283" s="15"/>
      <c r="E283" s="15"/>
      <c r="F283" s="15"/>
      <c r="G283" s="15"/>
      <c r="H283" s="15"/>
      <c r="I283" s="15"/>
      <c r="J283" s="15"/>
      <c r="K283" s="15"/>
    </row>
    <row r="284" spans="1:11" ht="17.25" x14ac:dyDescent="0.15">
      <c r="A284" s="253"/>
      <c r="B284" s="254"/>
      <c r="C284" s="261" t="s">
        <v>56</v>
      </c>
      <c r="D284" s="262"/>
      <c r="E284" s="261" t="s">
        <v>54</v>
      </c>
      <c r="F284" s="262"/>
      <c r="G284" s="261" t="s">
        <v>55</v>
      </c>
      <c r="H284" s="263"/>
      <c r="I284" s="264" t="s">
        <v>409</v>
      </c>
      <c r="J284" s="265"/>
      <c r="K284" s="15"/>
    </row>
    <row r="285" spans="1:11" ht="17.25" customHeight="1" x14ac:dyDescent="0.15">
      <c r="A285" s="255" t="s">
        <v>408</v>
      </c>
      <c r="B285" s="256"/>
      <c r="C285" s="233" t="str">
        <f>入力シート!C84</f>
        <v>○○地区活動センター</v>
      </c>
      <c r="D285" s="234"/>
      <c r="E285" s="233" t="str">
        <f>入力シート!C88&amp;"m"</f>
        <v>0m</v>
      </c>
      <c r="F285" s="234"/>
      <c r="G285" s="233" t="str">
        <f>入力シート!C90&amp;IF(入力シート!C90="車両"," "&amp;入力シート!I90&amp;"台","")</f>
        <v>車両 0台</v>
      </c>
      <c r="H285" s="243"/>
      <c r="I285" s="247" t="str">
        <f>入力シート!F88&amp;"分"</f>
        <v>0分</v>
      </c>
      <c r="J285" s="248"/>
      <c r="K285" s="15"/>
    </row>
    <row r="286" spans="1:11" ht="17.25" customHeight="1" x14ac:dyDescent="0.15">
      <c r="A286" s="255"/>
      <c r="B286" s="256"/>
      <c r="C286" s="237"/>
      <c r="D286" s="238"/>
      <c r="E286" s="237"/>
      <c r="F286" s="238"/>
      <c r="G286" s="237"/>
      <c r="H286" s="244"/>
      <c r="I286" s="247"/>
      <c r="J286" s="248"/>
      <c r="K286" s="15"/>
    </row>
    <row r="287" spans="1:11" ht="17.25" customHeight="1" x14ac:dyDescent="0.15">
      <c r="A287" s="257" t="s">
        <v>57</v>
      </c>
      <c r="B287" s="258"/>
      <c r="C287" s="233" t="str">
        <f>IF(入力シート!C94="","-",入力シート!C94)</f>
        <v>３階○○室</v>
      </c>
      <c r="D287" s="234"/>
      <c r="E287" s="239"/>
      <c r="F287" s="240"/>
      <c r="G287" s="239"/>
      <c r="H287" s="245"/>
      <c r="I287" s="249"/>
      <c r="J287" s="250"/>
      <c r="K287" s="15"/>
    </row>
    <row r="288" spans="1:11" ht="18" customHeight="1" thickBot="1" x14ac:dyDescent="0.2">
      <c r="A288" s="259"/>
      <c r="B288" s="260"/>
      <c r="C288" s="235"/>
      <c r="D288" s="236"/>
      <c r="E288" s="241"/>
      <c r="F288" s="242"/>
      <c r="G288" s="241"/>
      <c r="H288" s="246"/>
      <c r="I288" s="251"/>
      <c r="J288" s="252"/>
      <c r="K288" s="15"/>
    </row>
    <row r="289" spans="1:11" ht="17.25" x14ac:dyDescent="0.15">
      <c r="A289" s="2"/>
      <c r="B289" s="15"/>
      <c r="C289" s="15"/>
      <c r="D289" s="15"/>
      <c r="E289" s="15"/>
      <c r="F289" s="15"/>
      <c r="G289" s="15"/>
      <c r="H289" s="15"/>
      <c r="I289" s="15"/>
      <c r="J289" s="15"/>
      <c r="K289" s="15"/>
    </row>
    <row r="290" spans="1:11" ht="17.25" x14ac:dyDescent="0.15">
      <c r="A290" s="266" t="s">
        <v>403</v>
      </c>
      <c r="B290" s="266"/>
      <c r="C290" s="266"/>
      <c r="D290" s="266"/>
      <c r="E290" s="266"/>
      <c r="F290" s="266"/>
      <c r="G290" s="266"/>
      <c r="H290" s="266"/>
      <c r="I290" s="266"/>
      <c r="J290" s="266"/>
      <c r="K290" s="15"/>
    </row>
    <row r="291" spans="1:11" ht="17.25" x14ac:dyDescent="0.15">
      <c r="A291" s="266" t="s">
        <v>404</v>
      </c>
      <c r="B291" s="266"/>
      <c r="C291" s="266"/>
      <c r="D291" s="266"/>
      <c r="E291" s="266"/>
      <c r="F291" s="266"/>
      <c r="G291" s="266"/>
      <c r="H291" s="266"/>
      <c r="I291" s="266"/>
      <c r="J291" s="266"/>
      <c r="K291" s="15"/>
    </row>
    <row r="292" spans="1:11" ht="17.25" x14ac:dyDescent="0.15">
      <c r="A292" s="266" t="s">
        <v>405</v>
      </c>
      <c r="B292" s="266"/>
      <c r="C292" s="266"/>
      <c r="D292" s="266"/>
      <c r="E292" s="266"/>
      <c r="F292" s="266"/>
      <c r="G292" s="266"/>
      <c r="H292" s="266"/>
      <c r="I292" s="266"/>
      <c r="J292" s="266"/>
      <c r="K292" s="15"/>
    </row>
    <row r="293" spans="1:11" ht="17.25" x14ac:dyDescent="0.15">
      <c r="A293" s="15"/>
      <c r="B293" s="172" t="s">
        <v>402</v>
      </c>
      <c r="C293" s="8" t="str">
        <f>B197</f>
        <v>盛岡市に洪水警報発表</v>
      </c>
      <c r="D293" s="8"/>
      <c r="E293" s="8"/>
      <c r="F293" s="8"/>
      <c r="G293" s="8"/>
      <c r="H293" s="8"/>
      <c r="I293" s="8"/>
      <c r="J293" s="8"/>
      <c r="K293" s="15"/>
    </row>
    <row r="294" spans="1:11" ht="17.25" x14ac:dyDescent="0.15">
      <c r="A294" s="2"/>
      <c r="B294" s="172" t="s">
        <v>402</v>
      </c>
      <c r="C294" s="8" t="str">
        <f>B198</f>
        <v>盛岡市○○地区に高齢者等避難の発令</v>
      </c>
      <c r="D294" s="8"/>
      <c r="E294" s="8"/>
      <c r="F294" s="8"/>
      <c r="G294" s="8"/>
      <c r="H294" s="8"/>
      <c r="I294" s="8"/>
      <c r="J294" s="15"/>
      <c r="K294" s="15"/>
    </row>
    <row r="295" spans="1:11" ht="17.25" x14ac:dyDescent="0.15">
      <c r="A295" s="2"/>
      <c r="B295" s="172" t="s">
        <v>402</v>
      </c>
      <c r="C295" s="8" t="str">
        <f t="shared" ref="C295:C300" si="1">B200</f>
        <v>北上川（館坂橋観測所地点）氾濫警戒情報発表</v>
      </c>
      <c r="D295" s="8"/>
      <c r="E295" s="8"/>
      <c r="F295" s="8"/>
      <c r="G295" s="8"/>
      <c r="H295" s="8"/>
      <c r="I295" s="8"/>
      <c r="J295" s="15"/>
      <c r="K295" s="15"/>
    </row>
    <row r="296" spans="1:11" ht="17.25" x14ac:dyDescent="0.15">
      <c r="A296" s="2"/>
      <c r="B296" s="172" t="s">
        <v>402</v>
      </c>
      <c r="C296" s="8" t="str">
        <f t="shared" si="1"/>
        <v>北上川（館坂橋観測所地点）避難判断水位（2.5ｍ）超過</v>
      </c>
      <c r="D296" s="8"/>
      <c r="E296" s="8"/>
      <c r="F296" s="8"/>
      <c r="G296" s="8"/>
      <c r="H296" s="8"/>
      <c r="I296" s="8"/>
      <c r="J296" s="15"/>
      <c r="K296" s="15"/>
    </row>
    <row r="297" spans="1:11" ht="17.25" x14ac:dyDescent="0.15">
      <c r="A297" s="2"/>
      <c r="B297" s="172" t="s">
        <v>402</v>
      </c>
      <c r="C297" s="8" t="str">
        <f t="shared" si="1"/>
        <v>雫石川（太田橋観測所地点）氾濫警戒情報発表</v>
      </c>
      <c r="D297" s="8"/>
      <c r="E297" s="8"/>
      <c r="F297" s="8"/>
      <c r="G297" s="8"/>
      <c r="H297" s="8"/>
      <c r="I297" s="8"/>
      <c r="J297" s="15"/>
      <c r="K297" s="15"/>
    </row>
    <row r="298" spans="1:11" ht="17.25" x14ac:dyDescent="0.15">
      <c r="A298" s="2"/>
      <c r="B298" s="172" t="s">
        <v>402</v>
      </c>
      <c r="C298" s="8" t="str">
        <f t="shared" si="1"/>
        <v>雫石川（太田橋観測所地点）避難判断水位（4.5ｍ）超過</v>
      </c>
      <c r="D298" s="8"/>
      <c r="E298" s="8"/>
      <c r="F298" s="8"/>
      <c r="G298" s="8"/>
      <c r="H298" s="8"/>
      <c r="I298" s="8"/>
      <c r="J298" s="15"/>
      <c r="K298" s="15"/>
    </row>
    <row r="299" spans="1:11" ht="17.25" x14ac:dyDescent="0.15">
      <c r="A299" s="2"/>
      <c r="B299" s="172" t="s">
        <v>402</v>
      </c>
      <c r="C299" s="8" t="str">
        <f t="shared" si="1"/>
        <v>中津川（山岸観測所地点）氾濫警戒情報発表</v>
      </c>
      <c r="D299" s="8"/>
      <c r="E299" s="8"/>
      <c r="F299" s="8"/>
      <c r="G299" s="8"/>
      <c r="H299" s="8"/>
      <c r="I299" s="8"/>
      <c r="J299" s="15"/>
      <c r="K299" s="15"/>
    </row>
    <row r="300" spans="1:11" ht="17.25" x14ac:dyDescent="0.15">
      <c r="A300" s="2"/>
      <c r="B300" s="172" t="s">
        <v>402</v>
      </c>
      <c r="C300" s="8" t="str">
        <f t="shared" si="1"/>
        <v>中津川（山岸観測所地点）避難判断水位（2.4ｍ）超過</v>
      </c>
      <c r="D300" s="8"/>
      <c r="E300" s="8"/>
      <c r="F300" s="8"/>
      <c r="G300" s="8"/>
      <c r="H300" s="8"/>
      <c r="I300" s="8"/>
      <c r="J300" s="15"/>
      <c r="K300" s="15"/>
    </row>
    <row r="301" spans="1:11" ht="17.25" x14ac:dyDescent="0.15">
      <c r="A301" s="2"/>
      <c r="B301" s="15"/>
      <c r="C301" s="15"/>
      <c r="D301" s="15"/>
      <c r="E301" s="15"/>
      <c r="F301" s="15"/>
      <c r="G301" s="15"/>
      <c r="H301" s="15"/>
      <c r="I301" s="15"/>
      <c r="J301" s="15"/>
      <c r="K301" s="15"/>
    </row>
    <row r="302" spans="1:11" ht="17.25" x14ac:dyDescent="0.15">
      <c r="A302" s="2"/>
      <c r="B302" s="15"/>
      <c r="C302" s="15"/>
      <c r="D302" s="15"/>
      <c r="E302" s="15"/>
      <c r="F302" s="15"/>
      <c r="G302" s="15"/>
      <c r="H302" s="15"/>
      <c r="I302" s="15"/>
      <c r="J302" s="15"/>
      <c r="K302" s="15"/>
    </row>
    <row r="303" spans="1:11" ht="17.25" x14ac:dyDescent="0.15">
      <c r="A303" s="2"/>
      <c r="B303" s="15"/>
      <c r="C303" s="15"/>
      <c r="D303" s="15"/>
      <c r="E303" s="15"/>
      <c r="F303" s="15"/>
      <c r="G303" s="15"/>
      <c r="H303" s="15"/>
      <c r="I303" s="15"/>
      <c r="J303" s="15"/>
      <c r="K303" s="15"/>
    </row>
    <row r="304" spans="1:11" ht="17.25" x14ac:dyDescent="0.15">
      <c r="A304" s="2"/>
      <c r="B304" s="15"/>
      <c r="C304" s="15"/>
      <c r="D304" s="15"/>
      <c r="E304" s="15"/>
      <c r="F304" s="15"/>
      <c r="G304" s="15"/>
      <c r="H304" s="15"/>
      <c r="I304" s="15"/>
      <c r="J304" s="15"/>
      <c r="K304" s="15"/>
    </row>
    <row r="305" spans="1:11" ht="17.25" x14ac:dyDescent="0.15">
      <c r="A305" s="2"/>
      <c r="B305" s="15"/>
      <c r="C305" s="15"/>
      <c r="D305" s="15"/>
      <c r="E305" s="15"/>
      <c r="F305" s="15"/>
      <c r="G305" s="15"/>
      <c r="H305" s="15"/>
      <c r="I305" s="15"/>
      <c r="J305" s="15"/>
      <c r="K305" s="15"/>
    </row>
    <row r="306" spans="1:11" ht="17.25" x14ac:dyDescent="0.15">
      <c r="A306" s="2"/>
      <c r="B306" s="15"/>
      <c r="C306" s="15"/>
      <c r="D306" s="15"/>
      <c r="E306" s="15"/>
      <c r="F306" s="15"/>
      <c r="G306" s="15"/>
      <c r="H306" s="15"/>
      <c r="I306" s="15"/>
      <c r="J306" s="15"/>
      <c r="K306" s="15"/>
    </row>
    <row r="307" spans="1:11" ht="17.25" x14ac:dyDescent="0.15">
      <c r="A307" s="2"/>
      <c r="B307" s="15"/>
      <c r="C307" s="15"/>
      <c r="D307" s="15"/>
      <c r="E307" s="15"/>
      <c r="F307" s="15"/>
      <c r="G307" s="15"/>
      <c r="H307" s="15"/>
      <c r="I307" s="15"/>
      <c r="J307" s="15"/>
      <c r="K307" s="15"/>
    </row>
    <row r="308" spans="1:11" ht="17.25" x14ac:dyDescent="0.15">
      <c r="A308" s="2"/>
      <c r="B308" s="15"/>
      <c r="C308" s="15"/>
      <c r="D308" s="15"/>
      <c r="E308" s="15"/>
      <c r="F308" s="15"/>
      <c r="G308" s="15"/>
      <c r="H308" s="15"/>
      <c r="I308" s="15"/>
      <c r="J308" s="15"/>
      <c r="K308" s="15"/>
    </row>
    <row r="309" spans="1:11" ht="17.25" x14ac:dyDescent="0.15">
      <c r="A309" s="2"/>
      <c r="B309" s="15"/>
      <c r="C309" s="15"/>
      <c r="D309" s="15"/>
      <c r="E309" s="15"/>
      <c r="F309" s="15"/>
      <c r="G309" s="15"/>
      <c r="H309" s="15"/>
      <c r="I309" s="15"/>
      <c r="J309" s="15"/>
      <c r="K309" s="15"/>
    </row>
    <row r="310" spans="1:11" ht="17.25" x14ac:dyDescent="0.15">
      <c r="A310" s="2"/>
      <c r="B310" s="15"/>
      <c r="C310" s="15"/>
      <c r="D310" s="15"/>
      <c r="E310" s="15"/>
      <c r="F310" s="15"/>
      <c r="G310" s="15"/>
      <c r="H310" s="15"/>
      <c r="I310" s="15"/>
      <c r="J310" s="15"/>
      <c r="K310" s="15"/>
    </row>
    <row r="311" spans="1:11" ht="17.25" x14ac:dyDescent="0.15">
      <c r="A311" s="2"/>
      <c r="B311" s="15"/>
      <c r="C311" s="15"/>
      <c r="D311" s="15"/>
      <c r="E311" s="15"/>
      <c r="F311" s="15"/>
      <c r="G311" s="15"/>
      <c r="H311" s="15"/>
      <c r="I311" s="15"/>
      <c r="J311" s="15"/>
      <c r="K311" s="15"/>
    </row>
    <row r="312" spans="1:11" ht="17.25" x14ac:dyDescent="0.15">
      <c r="A312" s="2"/>
      <c r="B312" s="15"/>
      <c r="C312" s="15"/>
      <c r="D312" s="15"/>
      <c r="E312" s="15"/>
      <c r="F312" s="15"/>
      <c r="G312" s="15"/>
      <c r="H312" s="15"/>
      <c r="I312" s="15"/>
      <c r="J312" s="15"/>
      <c r="K312" s="15"/>
    </row>
    <row r="313" spans="1:11" ht="17.25" x14ac:dyDescent="0.15">
      <c r="A313" s="2"/>
      <c r="B313" s="15"/>
      <c r="C313" s="15"/>
      <c r="D313" s="15"/>
      <c r="E313" s="15"/>
      <c r="F313" s="15"/>
      <c r="G313" s="15"/>
      <c r="H313" s="15"/>
      <c r="I313" s="15"/>
      <c r="J313" s="15"/>
      <c r="K313" s="15"/>
    </row>
    <row r="314" spans="1:11" ht="17.25" x14ac:dyDescent="0.15">
      <c r="A314" s="2"/>
      <c r="B314" s="15"/>
      <c r="C314" s="15"/>
      <c r="D314" s="15"/>
      <c r="E314" s="15"/>
      <c r="F314" s="15"/>
      <c r="G314" s="15"/>
      <c r="H314" s="15"/>
      <c r="I314" s="15"/>
      <c r="J314" s="15"/>
      <c r="K314" s="15"/>
    </row>
    <row r="315" spans="1:11" ht="17.25" x14ac:dyDescent="0.15">
      <c r="A315" s="2"/>
      <c r="B315" s="15"/>
      <c r="C315" s="15"/>
      <c r="D315" s="15"/>
      <c r="E315" s="15"/>
      <c r="F315" s="15"/>
      <c r="G315" s="15"/>
      <c r="H315" s="15"/>
      <c r="I315" s="15"/>
      <c r="J315" s="15"/>
      <c r="K315" s="15"/>
    </row>
    <row r="316" spans="1:11" ht="17.25" x14ac:dyDescent="0.15">
      <c r="A316" s="267" t="s">
        <v>393</v>
      </c>
      <c r="B316" s="267"/>
      <c r="C316" s="267"/>
      <c r="D316" s="267"/>
      <c r="E316" s="267"/>
      <c r="F316" s="267"/>
      <c r="G316" s="267"/>
      <c r="H316" s="267"/>
      <c r="I316" s="267"/>
      <c r="J316" s="267"/>
      <c r="K316" s="8"/>
    </row>
    <row r="317" spans="1:11" ht="17.25" customHeight="1" x14ac:dyDescent="0.15">
      <c r="A317" s="387" t="s">
        <v>365</v>
      </c>
      <c r="B317" s="387"/>
      <c r="C317" s="387"/>
      <c r="D317" s="387"/>
      <c r="E317" s="387"/>
      <c r="F317" s="387"/>
      <c r="G317" s="387"/>
      <c r="H317" s="387"/>
      <c r="I317" s="387"/>
      <c r="J317" s="387"/>
      <c r="K317" s="10"/>
    </row>
    <row r="318" spans="1:11" ht="17.25" customHeight="1" x14ac:dyDescent="0.15">
      <c r="A318" s="387"/>
      <c r="B318" s="387"/>
      <c r="C318" s="387"/>
      <c r="D318" s="387"/>
      <c r="E318" s="387"/>
      <c r="F318" s="387"/>
      <c r="G318" s="387"/>
      <c r="H318" s="387"/>
      <c r="I318" s="387"/>
      <c r="J318" s="387"/>
      <c r="K318" s="10"/>
    </row>
    <row r="319" spans="1:11" ht="17.25" customHeight="1" x14ac:dyDescent="0.15">
      <c r="A319" s="387"/>
      <c r="B319" s="387"/>
      <c r="C319" s="387"/>
      <c r="D319" s="387"/>
      <c r="E319" s="387"/>
      <c r="F319" s="387"/>
      <c r="G319" s="387"/>
      <c r="H319" s="387"/>
      <c r="I319" s="387"/>
      <c r="J319" s="387"/>
      <c r="K319" s="10"/>
    </row>
    <row r="320" spans="1:11" ht="17.25" customHeight="1" x14ac:dyDescent="0.15">
      <c r="A320" s="387"/>
      <c r="B320" s="387"/>
      <c r="C320" s="387"/>
      <c r="D320" s="387"/>
      <c r="E320" s="387"/>
      <c r="F320" s="387"/>
      <c r="G320" s="387"/>
      <c r="H320" s="387"/>
      <c r="I320" s="387"/>
      <c r="J320" s="387"/>
      <c r="K320" s="10"/>
    </row>
    <row r="321" spans="1:12" ht="17.25" x14ac:dyDescent="0.15">
      <c r="A321" s="2"/>
      <c r="B321" s="15"/>
      <c r="C321" s="15"/>
      <c r="D321" s="15"/>
      <c r="E321" s="15"/>
      <c r="F321" s="15"/>
      <c r="G321" s="15"/>
      <c r="H321" s="15"/>
      <c r="I321" s="15"/>
      <c r="J321" s="15"/>
      <c r="K321" s="15"/>
    </row>
    <row r="322" spans="1:12" ht="18" thickBot="1" x14ac:dyDescent="0.2">
      <c r="A322" s="386" t="s">
        <v>16</v>
      </c>
      <c r="B322" s="386"/>
      <c r="C322" s="386"/>
      <c r="D322" s="386"/>
      <c r="E322" s="386"/>
      <c r="F322" s="386"/>
      <c r="G322" s="386"/>
      <c r="H322" s="386"/>
      <c r="I322" s="386"/>
      <c r="J322" s="386"/>
      <c r="K322" s="8"/>
    </row>
    <row r="323" spans="1:12" ht="17.25" customHeight="1" x14ac:dyDescent="0.15">
      <c r="B323" s="253" t="s">
        <v>58</v>
      </c>
      <c r="C323" s="384"/>
      <c r="D323" s="384"/>
      <c r="E323" s="384"/>
      <c r="F323" s="384"/>
      <c r="G323" s="384"/>
      <c r="H323" s="384"/>
      <c r="I323" s="385"/>
      <c r="J323" s="22"/>
      <c r="K323" s="41"/>
    </row>
    <row r="324" spans="1:12" ht="17.25" customHeight="1" x14ac:dyDescent="0.15">
      <c r="B324" s="361" t="s">
        <v>366</v>
      </c>
      <c r="C324" s="362"/>
      <c r="D324" s="366" t="str">
        <f>IF(L324&lt;&gt;"",RIGHT(L324,LEN(L324)-1),"")</f>
        <v/>
      </c>
      <c r="E324" s="367"/>
      <c r="F324" s="367"/>
      <c r="G324" s="367"/>
      <c r="H324" s="367"/>
      <c r="I324" s="368"/>
      <c r="J324" s="77"/>
      <c r="K324" s="13"/>
      <c r="L324" s="91" t="str">
        <f>IF(入力シート!C100="有","、"&amp;入力シート!B100&amp;IF(入力シート!G100&lt;&gt;"",入力シート!G100&amp;入力シート!I100,""),"")&amp;IF(入力シート!C102="有","、"&amp;入力シート!B102&amp;IF(入力シート!G102&lt;&gt;"",入力シート!G102&amp;入力シート!I102,""),"")&amp;IF(入力シート!C104="有","、"&amp;入力シート!B104&amp;IF(入力シート!G104&lt;&gt;"",入力シート!G104&amp;入力シート!I104,""),"")&amp;IF(入力シート!C106="有","、"&amp;入力シート!B106&amp;IF(入力シート!G106&lt;&gt;"",入力シート!G106&amp;入力シート!I106,""),"")&amp;IF(入力シート!C108="有","、"&amp;入力シート!B108&amp;IF(入力シート!G108&lt;&gt;"",入力シート!G108&amp;入力シート!I108,""),"")&amp;IF(入力シート!C110="有","、"&amp;入力シート!B110&amp;IF(入力シート!G110&lt;&gt;"",入力シート!G110&amp;入力シート!I110,""),"")&amp;IF(入力シート!C112="有","、"&amp;入力シート!B112&amp;IF(入力シート!G112&lt;&gt;"",入力シート!G112&amp;入力シート!I112,""),"")&amp;IF(入力シート!C114&lt;&gt;"","、"&amp;入力シート!C114,"")</f>
        <v/>
      </c>
    </row>
    <row r="325" spans="1:12" ht="17.25" customHeight="1" x14ac:dyDescent="0.15">
      <c r="B325" s="279"/>
      <c r="C325" s="363"/>
      <c r="D325" s="369"/>
      <c r="E325" s="370"/>
      <c r="F325" s="370"/>
      <c r="G325" s="370"/>
      <c r="H325" s="370"/>
      <c r="I325" s="371"/>
      <c r="J325" s="77"/>
      <c r="K325" s="13"/>
    </row>
    <row r="326" spans="1:12" ht="17.25" customHeight="1" x14ac:dyDescent="0.15">
      <c r="B326" s="364"/>
      <c r="C326" s="365"/>
      <c r="D326" s="372"/>
      <c r="E326" s="373"/>
      <c r="F326" s="373"/>
      <c r="G326" s="373"/>
      <c r="H326" s="373"/>
      <c r="I326" s="374"/>
      <c r="J326" s="77"/>
      <c r="K326" s="13"/>
    </row>
    <row r="327" spans="1:12" ht="17.25" customHeight="1" x14ac:dyDescent="0.15">
      <c r="B327" s="361" t="s">
        <v>102</v>
      </c>
      <c r="C327" s="362"/>
      <c r="D327" s="354" t="str">
        <f>IF(L327&lt;&gt;"",RIGHT(L327,LEN(L327)-1),"")</f>
        <v/>
      </c>
      <c r="E327" s="355"/>
      <c r="F327" s="355"/>
      <c r="G327" s="355"/>
      <c r="H327" s="355"/>
      <c r="I327" s="356"/>
      <c r="J327" s="77"/>
      <c r="K327" s="13"/>
      <c r="L327" s="91" t="str">
        <f>IF(入力シート!C119="有","、"&amp;入力シート!B119,"")&amp;IF(入力シート!C121="有","、"&amp;入力シート!B121,"")&amp;IF(入力シート!C123="有","、"&amp;入力シート!B123&amp;IF(入力シート!G123&lt;&gt;"",入力シート!G123&amp;入力シート!I123,""),"")&amp;IF(入力シート!C125="有","、"&amp;入力シート!B125&amp;IF(入力シート!G125&lt;&gt;"",入力シート!G125&amp;入力シート!I125,""),"")&amp;IF(入力シート!C127="有","、"&amp;入力シート!B127&amp;IF(入力シート!G127&lt;&gt;"",入力シート!G127&amp;入力シート!I127,""),"")&amp;IF(入力シート!C129="有","、"&amp;入力シート!B129&amp;IF(入力シート!G129&lt;&gt;"",入力シート!G129&amp;入力シート!I129,""),"")&amp;IF(入力シート!C131="有","、"&amp;入力シート!B131&amp;IF(入力シート!G131&lt;&gt;"",入力シート!G131&amp;入力シート!I131,""),"")&amp;IF(入力シート!C133="有","、"&amp;入力シート!B133&amp;IF(入力シート!G133&lt;&gt;"",入力シート!G133&amp;入力シート!I133,""),"")&amp;IF(入力シート!C135="有","、"&amp;入力シート!B135&amp;IF(入力シート!G135&lt;&gt;"",入力シート!G135&amp;入力シート!I135,""),"")&amp;IF(入力シート!C137="有","、"&amp;入力シート!B137&amp;IF(入力シート!G137&lt;&gt;"",入力シート!G137&amp;入力シート!I137,""),"")&amp;IF(入力シート!C139&lt;&gt;"","、"&amp;入力シート!C139,"")</f>
        <v/>
      </c>
    </row>
    <row r="328" spans="1:12" ht="17.25" customHeight="1" x14ac:dyDescent="0.15">
      <c r="B328" s="279"/>
      <c r="C328" s="363"/>
      <c r="D328" s="375"/>
      <c r="E328" s="360"/>
      <c r="F328" s="360"/>
      <c r="G328" s="360"/>
      <c r="H328" s="360"/>
      <c r="I328" s="376"/>
      <c r="J328" s="77"/>
      <c r="K328" s="13"/>
    </row>
    <row r="329" spans="1:12" ht="17.25" customHeight="1" x14ac:dyDescent="0.15">
      <c r="B329" s="279"/>
      <c r="C329" s="363"/>
      <c r="D329" s="375"/>
      <c r="E329" s="360"/>
      <c r="F329" s="360"/>
      <c r="G329" s="360"/>
      <c r="H329" s="360"/>
      <c r="I329" s="376"/>
      <c r="J329" s="77"/>
      <c r="K329" s="13"/>
    </row>
    <row r="330" spans="1:12" ht="17.25" customHeight="1" x14ac:dyDescent="0.15">
      <c r="B330" s="364"/>
      <c r="C330" s="365"/>
      <c r="D330" s="375"/>
      <c r="E330" s="360"/>
      <c r="F330" s="360"/>
      <c r="G330" s="360"/>
      <c r="H330" s="360"/>
      <c r="I330" s="376"/>
      <c r="J330" s="77"/>
      <c r="K330" s="13"/>
    </row>
    <row r="331" spans="1:12" ht="17.25" customHeight="1" x14ac:dyDescent="0.15">
      <c r="B331" s="361" t="s">
        <v>367</v>
      </c>
      <c r="C331" s="362"/>
      <c r="D331" s="354" t="str">
        <f>IF(L331&lt;&gt;"",RIGHT(L331,LEN(L331)-1),"")</f>
        <v/>
      </c>
      <c r="E331" s="355"/>
      <c r="F331" s="355"/>
      <c r="G331" s="355"/>
      <c r="H331" s="355"/>
      <c r="I331" s="356"/>
      <c r="J331" s="78"/>
      <c r="K331" s="13"/>
      <c r="L331" s="91" t="str">
        <f>IF(入力シート!C144="有","、"&amp;入力シート!B144&amp;IF(入力シート!G144&lt;&gt;"",入力シート!G144&amp;入力シート!I144,""),"")&amp;IF(入力シート!C146="有","、"&amp;入力シート!B146&amp;IF(入力シート!G146&lt;&gt;"",入力シート!G146&amp;入力シート!I146,""),"")&amp;IF(入力シート!C148="有","、"&amp;入力シート!B148&amp;IF(入力シート!G148&lt;&gt;"",入力シート!G148&amp;入力シート!I148,""),"")&amp;IF(入力シート!C150="有","、"&amp;入力シート!B150&amp;IF(入力シート!G150&lt;&gt;"",入力シート!G150&amp;入力シート!I150,""),"")&amp;IF(入力シート!C152&lt;&gt;"","、"&amp;入力シート!C152,"")</f>
        <v/>
      </c>
    </row>
    <row r="332" spans="1:12" ht="17.25" customHeight="1" x14ac:dyDescent="0.15">
      <c r="B332" s="364"/>
      <c r="C332" s="365"/>
      <c r="D332" s="357"/>
      <c r="E332" s="358"/>
      <c r="F332" s="358"/>
      <c r="G332" s="358"/>
      <c r="H332" s="358"/>
      <c r="I332" s="359"/>
      <c r="J332" s="78"/>
      <c r="K332" s="13"/>
    </row>
    <row r="333" spans="1:12" ht="17.25" customHeight="1" x14ac:dyDescent="0.15">
      <c r="B333" s="361" t="s">
        <v>368</v>
      </c>
      <c r="C333" s="362"/>
      <c r="D333" s="354" t="str">
        <f>IF(L333&lt;&gt;"",RIGHT(L333,LEN(L333)-1),"")</f>
        <v/>
      </c>
      <c r="E333" s="355"/>
      <c r="F333" s="355"/>
      <c r="G333" s="355"/>
      <c r="H333" s="355"/>
      <c r="I333" s="356"/>
      <c r="J333" s="78"/>
      <c r="K333" s="13"/>
      <c r="L333" s="91" t="str">
        <f>IF(入力シート!C157="有","、"&amp;入力シート!B157&amp;IF(入力シート!G157&lt;&gt;"",入力シート!G157&amp;入力シート!I157,""),"")&amp;IF(入力シート!C159="有","、"&amp;入力シート!B159&amp;IF(入力シート!G159&lt;&gt;"",入力シート!G159&amp;入力シート!I159,""),"")&amp;IF(入力シート!C161="有","、"&amp;入力シート!B161&amp;IF(入力シート!G161&lt;&gt;"",入力シート!G161&amp;入力シート!I161,""),"")&amp;IF(入力シート!C163="有","、"&amp;入力シート!B163&amp;IF(入力シート!G163&lt;&gt;"",入力シート!G163&amp;入力シート!I163,""),"")&amp;IF(入力シート!C165&lt;&gt;"","、"&amp;入力シート!C165,"")</f>
        <v/>
      </c>
    </row>
    <row r="334" spans="1:12" ht="17.25" customHeight="1" x14ac:dyDescent="0.15">
      <c r="B334" s="364"/>
      <c r="C334" s="365"/>
      <c r="D334" s="357"/>
      <c r="E334" s="358"/>
      <c r="F334" s="358"/>
      <c r="G334" s="358"/>
      <c r="H334" s="358"/>
      <c r="I334" s="359"/>
      <c r="J334" s="78"/>
      <c r="K334" s="13"/>
    </row>
    <row r="335" spans="1:12" ht="17.25" customHeight="1" x14ac:dyDescent="0.15">
      <c r="B335" s="361" t="s">
        <v>369</v>
      </c>
      <c r="C335" s="362"/>
      <c r="D335" s="354" t="str">
        <f>IF(L335&lt;&gt;"",RIGHT(L335,LEN(L335)-1),"")</f>
        <v/>
      </c>
      <c r="E335" s="355"/>
      <c r="F335" s="355"/>
      <c r="G335" s="355"/>
      <c r="H335" s="355"/>
      <c r="I335" s="356"/>
      <c r="J335" s="78"/>
      <c r="K335" s="13"/>
      <c r="L335" s="91" t="str">
        <f>IF(入力シート!C169="有","、"&amp;入力シート!B169&amp;IF(入力シート!G169&lt;&gt;"",入力シート!G169&amp;入力シート!I169,""),"")&amp;IF(入力シート!C171="有","、"&amp;入力シート!B171&amp;IF(入力シート!G171&lt;&gt;"",入力シート!G171&amp;入力シート!I171,""),"")&amp;IF(入力シート!C173="有","、"&amp;入力シート!B173&amp;IF(入力シート!G173&lt;&gt;"",入力シート!G173&amp;入力シート!I173,""),"")&amp;IF(入力シート!C175&lt;&gt;"","、"&amp;入力シート!C175,"")</f>
        <v/>
      </c>
    </row>
    <row r="336" spans="1:12" ht="17.25" customHeight="1" thickBot="1" x14ac:dyDescent="0.2">
      <c r="B336" s="379"/>
      <c r="C336" s="380"/>
      <c r="D336" s="381"/>
      <c r="E336" s="382"/>
      <c r="F336" s="382"/>
      <c r="G336" s="382"/>
      <c r="H336" s="382"/>
      <c r="I336" s="383"/>
      <c r="J336" s="78"/>
      <c r="K336" s="13"/>
    </row>
    <row r="337" spans="1:12" ht="17.25" customHeight="1" x14ac:dyDescent="0.15">
      <c r="B337" s="440" t="s">
        <v>353</v>
      </c>
      <c r="C337" s="440"/>
      <c r="D337" s="440"/>
      <c r="E337" s="440"/>
      <c r="F337" s="440"/>
      <c r="G337" s="440"/>
      <c r="H337" s="440"/>
      <c r="I337" s="440"/>
      <c r="J337" s="151"/>
      <c r="K337" s="13"/>
    </row>
    <row r="338" spans="1:12" ht="17.25" customHeight="1" thickBot="1" x14ac:dyDescent="0.2">
      <c r="A338" s="2"/>
      <c r="B338" s="378"/>
      <c r="C338" s="378"/>
      <c r="D338" s="378"/>
      <c r="E338" s="378"/>
      <c r="F338" s="378"/>
      <c r="G338" s="378"/>
      <c r="H338" s="378"/>
      <c r="I338" s="378"/>
      <c r="J338" s="4"/>
      <c r="K338" s="4"/>
    </row>
    <row r="339" spans="1:12" ht="17.25" customHeight="1" x14ac:dyDescent="0.15">
      <c r="B339" s="253" t="s">
        <v>59</v>
      </c>
      <c r="C339" s="384"/>
      <c r="D339" s="384"/>
      <c r="E339" s="384"/>
      <c r="F339" s="384"/>
      <c r="G339" s="384"/>
      <c r="H339" s="384"/>
      <c r="I339" s="385"/>
      <c r="J339" s="22"/>
      <c r="K339" s="41"/>
    </row>
    <row r="340" spans="1:12" ht="17.25" customHeight="1" x14ac:dyDescent="0.15">
      <c r="B340" s="288" t="str">
        <f>IF(L340&lt;&gt;"",RIGHT(L340,LEN(L340)-1),"")</f>
        <v/>
      </c>
      <c r="C340" s="377"/>
      <c r="D340" s="377"/>
      <c r="E340" s="377"/>
      <c r="F340" s="377"/>
      <c r="G340" s="377"/>
      <c r="H340" s="377"/>
      <c r="I340" s="289"/>
      <c r="J340" s="78"/>
      <c r="K340" s="13"/>
      <c r="L340" s="91" t="str">
        <f>IF(入力シート!C180="有","、"&amp;入力シート!B180&amp;IF(入力シート!G180&lt;&gt;"",入力シート!G180&amp;入力シート!I180,""),"")&amp;IF(入力シート!C182="有","、"&amp;入力シート!B182&amp;IF(入力シート!G182&lt;&gt;"",入力シート!G182&amp;入力シート!I182,""),"")&amp;IF(入力シート!C184&lt;&gt;"","、"&amp;入力シート!C184,"")</f>
        <v/>
      </c>
    </row>
    <row r="341" spans="1:12" ht="17.25" customHeight="1" thickBot="1" x14ac:dyDescent="0.2">
      <c r="B341" s="352"/>
      <c r="C341" s="378"/>
      <c r="D341" s="378"/>
      <c r="E341" s="378"/>
      <c r="F341" s="378"/>
      <c r="G341" s="378"/>
      <c r="H341" s="378"/>
      <c r="I341" s="353"/>
      <c r="J341" s="78"/>
      <c r="K341" s="13"/>
    </row>
    <row r="342" spans="1:12" ht="18" customHeight="1" x14ac:dyDescent="0.15">
      <c r="A342" s="10"/>
      <c r="B342" s="10"/>
      <c r="C342" s="10"/>
      <c r="D342" s="10"/>
      <c r="E342" s="10"/>
      <c r="F342" s="10"/>
      <c r="G342" s="10"/>
      <c r="H342" s="10"/>
      <c r="I342" s="10"/>
      <c r="J342" s="10"/>
      <c r="K342" s="10"/>
    </row>
    <row r="343" spans="1:12" ht="18" customHeight="1" x14ac:dyDescent="0.15">
      <c r="A343" s="10"/>
      <c r="B343" s="10"/>
      <c r="C343" s="10"/>
      <c r="D343" s="10"/>
      <c r="E343" s="10"/>
      <c r="F343" s="10"/>
      <c r="G343" s="10"/>
      <c r="H343" s="10"/>
      <c r="I343" s="10"/>
      <c r="J343" s="10"/>
      <c r="K343" s="10"/>
    </row>
    <row r="344" spans="1:12" ht="18" customHeight="1" x14ac:dyDescent="0.15">
      <c r="A344" s="267" t="s">
        <v>394</v>
      </c>
      <c r="B344" s="267"/>
      <c r="C344" s="267"/>
      <c r="D344" s="267"/>
      <c r="E344" s="267"/>
      <c r="F344" s="267"/>
      <c r="G344" s="267"/>
      <c r="H344" s="267"/>
      <c r="I344" s="267"/>
      <c r="J344" s="267"/>
      <c r="K344" s="10"/>
    </row>
    <row r="345" spans="1:12" ht="18" customHeight="1" x14ac:dyDescent="0.15">
      <c r="A345" s="439" t="s">
        <v>258</v>
      </c>
      <c r="B345" s="439"/>
      <c r="C345" s="439"/>
      <c r="D345" s="439"/>
      <c r="E345" s="439"/>
      <c r="F345" s="439"/>
      <c r="G345" s="439"/>
      <c r="H345" s="439"/>
      <c r="I345" s="439"/>
      <c r="J345" s="439"/>
      <c r="K345" s="10"/>
    </row>
    <row r="346" spans="1:12" ht="18" customHeight="1" x14ac:dyDescent="0.15">
      <c r="A346" s="439"/>
      <c r="B346" s="439"/>
      <c r="C346" s="439"/>
      <c r="D346" s="439"/>
      <c r="E346" s="439"/>
      <c r="F346" s="439"/>
      <c r="G346" s="439"/>
      <c r="H346" s="439"/>
      <c r="I346" s="439"/>
      <c r="J346" s="439"/>
      <c r="K346" s="10"/>
    </row>
    <row r="347" spans="1:12" ht="18" customHeight="1" x14ac:dyDescent="0.15">
      <c r="A347" s="150"/>
      <c r="B347" s="150"/>
      <c r="C347" s="150"/>
      <c r="D347" s="150"/>
      <c r="E347" s="150"/>
      <c r="F347" s="150"/>
      <c r="G347" s="150"/>
      <c r="H347" s="150"/>
      <c r="I347" s="150"/>
      <c r="J347" s="150"/>
      <c r="K347" s="10"/>
    </row>
    <row r="348" spans="1:12" ht="18" customHeight="1" x14ac:dyDescent="0.15">
      <c r="A348" s="387" t="s">
        <v>82</v>
      </c>
      <c r="B348" s="387"/>
      <c r="C348" s="387"/>
      <c r="D348" s="387"/>
      <c r="E348" s="387"/>
      <c r="F348" s="387"/>
      <c r="G348" s="387"/>
      <c r="H348" s="387"/>
      <c r="I348" s="387"/>
      <c r="J348" s="387"/>
      <c r="K348" s="10"/>
    </row>
    <row r="349" spans="1:12" ht="18" customHeight="1" x14ac:dyDescent="0.15">
      <c r="A349" s="360" t="str">
        <f>IF(入力シート!C191&lt;&gt;"","　毎年"&amp;入力シート!C193&amp;"月に"&amp;入力シート!C191&amp;"を対象に"&amp;入力シート!C195&amp;"に関する研修を実施する。","")&amp;IF(入力シート!C197&lt;&gt;"","毎年"&amp;入力シート!C199&amp;"月に"&amp;入力シート!C197&amp;"を対象に"&amp;入力シート!C201&amp;"に関する研修を実施する。","")</f>
        <v>　毎年4月に全従業員を対象に防災情報及び避難誘導に関する研修を実施する。</v>
      </c>
      <c r="B349" s="360"/>
      <c r="C349" s="360"/>
      <c r="D349" s="360"/>
      <c r="E349" s="360"/>
      <c r="F349" s="360"/>
      <c r="G349" s="360"/>
      <c r="H349" s="360"/>
      <c r="I349" s="360"/>
      <c r="J349" s="360"/>
      <c r="K349" s="10"/>
    </row>
    <row r="350" spans="1:12" ht="18" customHeight="1" x14ac:dyDescent="0.15">
      <c r="A350" s="360"/>
      <c r="B350" s="360"/>
      <c r="C350" s="360"/>
      <c r="D350" s="360"/>
      <c r="E350" s="360"/>
      <c r="F350" s="360"/>
      <c r="G350" s="360"/>
      <c r="H350" s="360"/>
      <c r="I350" s="360"/>
      <c r="J350" s="360"/>
      <c r="K350" s="10"/>
    </row>
    <row r="351" spans="1:12" ht="18" customHeight="1" x14ac:dyDescent="0.15">
      <c r="A351" s="360"/>
      <c r="B351" s="360"/>
      <c r="C351" s="360"/>
      <c r="D351" s="360"/>
      <c r="E351" s="360"/>
      <c r="F351" s="360"/>
      <c r="G351" s="360"/>
      <c r="H351" s="360"/>
      <c r="I351" s="360"/>
      <c r="J351" s="360"/>
      <c r="K351" s="10"/>
    </row>
    <row r="352" spans="1:12" ht="18" customHeight="1" x14ac:dyDescent="0.15">
      <c r="A352" s="360" t="s">
        <v>83</v>
      </c>
      <c r="B352" s="360"/>
      <c r="C352" s="360"/>
      <c r="D352" s="360"/>
      <c r="E352" s="360"/>
      <c r="F352" s="360"/>
      <c r="G352" s="360"/>
      <c r="H352" s="360"/>
      <c r="I352" s="360"/>
      <c r="J352" s="360"/>
      <c r="K352" s="10"/>
    </row>
    <row r="353" spans="1:11" ht="18" customHeight="1" x14ac:dyDescent="0.15">
      <c r="A353" s="360" t="str">
        <f>IF(入力シート!C205&lt;&gt;"","　毎年"&amp;入力シート!C207&amp;"月に"&amp;入力シート!C205&amp;"を対象に"&amp;入力シート!C209&amp;"に関する訓練を実施する。","")&amp;IF(入力シート!C212&lt;&gt;"","毎年"&amp;入力シート!C214&amp;"月に"&amp;入力シート!C212&amp;"を対象に"&amp;入力シート!C216&amp;"に関する訓練を実施する。","")</f>
        <v>　毎年4月に新規採用の従業員を対象に避難誘導に関する訓練を実施する。毎年5月に全従業員を対象に情報収集・伝達及び避難誘導に関する訓練を実施する。</v>
      </c>
      <c r="B353" s="360"/>
      <c r="C353" s="360"/>
      <c r="D353" s="360"/>
      <c r="E353" s="360"/>
      <c r="F353" s="360"/>
      <c r="G353" s="360"/>
      <c r="H353" s="360"/>
      <c r="I353" s="360"/>
      <c r="J353" s="360"/>
      <c r="K353" s="10"/>
    </row>
    <row r="354" spans="1:11" ht="32.25" customHeight="1" x14ac:dyDescent="0.15">
      <c r="A354" s="360"/>
      <c r="B354" s="360"/>
      <c r="C354" s="360"/>
      <c r="D354" s="360"/>
      <c r="E354" s="360"/>
      <c r="F354" s="360"/>
      <c r="G354" s="360"/>
      <c r="H354" s="360"/>
      <c r="I354" s="360"/>
      <c r="J354" s="360"/>
      <c r="K354" s="10"/>
    </row>
    <row r="355" spans="1:11" ht="3.75" customHeight="1" x14ac:dyDescent="0.15">
      <c r="A355" s="360"/>
      <c r="B355" s="360"/>
      <c r="C355" s="360"/>
      <c r="D355" s="360"/>
      <c r="E355" s="360"/>
      <c r="F355" s="360"/>
      <c r="G355" s="360"/>
      <c r="H355" s="360"/>
      <c r="I355" s="360"/>
      <c r="J355" s="360"/>
      <c r="K355" s="10"/>
    </row>
    <row r="356" spans="1:11" ht="18" customHeight="1" x14ac:dyDescent="0.15">
      <c r="A356" s="360" t="str">
        <f>IF(入力シート!C218&lt;&gt;"","　施設関係者以外の関係者が参加する訓練として、"&amp;入力シート!C218&amp;"を毎年"&amp;入力シート!C220&amp;"月に実施する。","")</f>
        <v>　施設関係者以外の関係者が参加する訓練として、利用者家族への情報伝達手段（メール、電話等）の確認訓練を毎年5月に実施する。</v>
      </c>
      <c r="B356" s="360"/>
      <c r="C356" s="360"/>
      <c r="D356" s="360"/>
      <c r="E356" s="360"/>
      <c r="F356" s="360"/>
      <c r="G356" s="360"/>
      <c r="H356" s="360"/>
      <c r="I356" s="360"/>
      <c r="J356" s="360"/>
      <c r="K356" s="10"/>
    </row>
    <row r="357" spans="1:11" ht="18" customHeight="1" x14ac:dyDescent="0.15">
      <c r="A357" s="360"/>
      <c r="B357" s="360"/>
      <c r="C357" s="360"/>
      <c r="D357" s="360"/>
      <c r="E357" s="360"/>
      <c r="F357" s="360"/>
      <c r="G357" s="360"/>
      <c r="H357" s="360"/>
      <c r="I357" s="360"/>
      <c r="J357" s="360"/>
      <c r="K357" s="10"/>
    </row>
    <row r="358" spans="1:11" ht="18" customHeight="1" x14ac:dyDescent="0.15">
      <c r="A358" s="360"/>
      <c r="B358" s="360"/>
      <c r="C358" s="360"/>
      <c r="D358" s="360"/>
      <c r="E358" s="360"/>
      <c r="F358" s="360"/>
      <c r="G358" s="360"/>
      <c r="H358" s="360"/>
      <c r="I358" s="360"/>
      <c r="J358" s="360"/>
      <c r="K358" s="10"/>
    </row>
    <row r="359" spans="1:11" ht="17.25" x14ac:dyDescent="0.15">
      <c r="A359" s="61"/>
      <c r="B359" s="61"/>
      <c r="C359" s="61"/>
      <c r="D359" s="61"/>
      <c r="E359" s="61"/>
      <c r="F359" s="61"/>
      <c r="G359" s="61"/>
      <c r="H359" s="61"/>
      <c r="I359" s="61"/>
      <c r="J359" s="61"/>
      <c r="K359" s="8"/>
    </row>
    <row r="360" spans="1:11" ht="17.25" x14ac:dyDescent="0.15">
      <c r="A360" s="167" t="s">
        <v>395</v>
      </c>
      <c r="B360" s="8"/>
      <c r="C360" s="8"/>
      <c r="D360" s="8"/>
      <c r="E360" s="8"/>
      <c r="F360" s="8"/>
      <c r="G360" s="8"/>
      <c r="H360" s="8"/>
      <c r="I360" s="8"/>
      <c r="J360" s="8"/>
      <c r="K360" s="8"/>
    </row>
    <row r="361" spans="1:11" ht="17.25" x14ac:dyDescent="0.15">
      <c r="A361" s="441" t="s">
        <v>349</v>
      </c>
      <c r="B361" s="442"/>
      <c r="C361" s="442"/>
      <c r="D361" s="442"/>
      <c r="E361" s="442"/>
      <c r="F361" s="442"/>
      <c r="G361" s="442"/>
      <c r="H361" s="442"/>
      <c r="I361" s="442"/>
      <c r="J361" s="443"/>
      <c r="K361" s="8"/>
    </row>
    <row r="362" spans="1:11" ht="17.25" x14ac:dyDescent="0.15">
      <c r="A362" s="444"/>
      <c r="B362" s="445"/>
      <c r="C362" s="445"/>
      <c r="D362" s="445"/>
      <c r="E362" s="445"/>
      <c r="F362" s="445"/>
      <c r="G362" s="445"/>
      <c r="H362" s="445"/>
      <c r="I362" s="445"/>
      <c r="J362" s="446"/>
      <c r="K362" s="8"/>
    </row>
    <row r="363" spans="1:11" ht="17.25" x14ac:dyDescent="0.15">
      <c r="A363" s="8"/>
      <c r="B363" s="8"/>
      <c r="C363" s="8"/>
      <c r="D363" s="8"/>
      <c r="E363" s="8"/>
      <c r="F363" s="8"/>
      <c r="G363" s="8"/>
      <c r="H363" s="8"/>
      <c r="I363" s="8"/>
      <c r="J363" s="8"/>
      <c r="K363" s="8"/>
    </row>
    <row r="364" spans="1:11" ht="17.25" x14ac:dyDescent="0.15">
      <c r="A364" s="422" t="s">
        <v>274</v>
      </c>
      <c r="B364" s="422"/>
      <c r="C364" s="422"/>
      <c r="D364" s="422"/>
      <c r="E364" s="422"/>
      <c r="F364" s="422"/>
      <c r="G364" s="422"/>
      <c r="H364" s="422"/>
      <c r="I364" s="422"/>
      <c r="J364" s="422"/>
      <c r="K364" s="8"/>
    </row>
    <row r="365" spans="1:11" ht="17.25" x14ac:dyDescent="0.15">
      <c r="A365" s="2"/>
      <c r="B365" s="15"/>
      <c r="C365" s="15"/>
      <c r="D365" s="15"/>
      <c r="E365" s="15"/>
      <c r="F365" s="15"/>
      <c r="G365" s="15"/>
      <c r="H365" s="15"/>
      <c r="I365" s="15"/>
      <c r="J365" s="15"/>
      <c r="K365" s="15"/>
    </row>
    <row r="366" spans="1:11" ht="17.25" x14ac:dyDescent="0.15">
      <c r="A366" s="422" t="s">
        <v>350</v>
      </c>
      <c r="B366" s="422"/>
      <c r="C366" s="422"/>
      <c r="D366" s="422"/>
      <c r="E366" s="422"/>
      <c r="F366" s="422"/>
      <c r="G366" s="422"/>
      <c r="H366" s="422"/>
      <c r="I366" s="422"/>
      <c r="J366" s="422"/>
      <c r="K366" s="8"/>
    </row>
    <row r="367" spans="1:11" ht="17.25" x14ac:dyDescent="0.15">
      <c r="A367" s="447" t="s">
        <v>186</v>
      </c>
      <c r="B367" s="447"/>
      <c r="C367" s="447"/>
      <c r="D367" s="447"/>
      <c r="E367" s="447"/>
      <c r="F367" s="447"/>
      <c r="G367" s="447"/>
      <c r="H367" s="447"/>
      <c r="I367" s="447"/>
      <c r="J367" s="447"/>
      <c r="K367" s="8"/>
    </row>
    <row r="368" spans="1:11" ht="17.25" x14ac:dyDescent="0.15">
      <c r="A368" s="447"/>
      <c r="B368" s="447"/>
      <c r="C368" s="447"/>
      <c r="D368" s="447"/>
      <c r="E368" s="447"/>
      <c r="F368" s="447"/>
      <c r="G368" s="447"/>
      <c r="H368" s="447"/>
      <c r="I368" s="447"/>
      <c r="J368" s="447"/>
      <c r="K368" s="8"/>
    </row>
    <row r="369" spans="1:11" ht="17.25" customHeight="1" x14ac:dyDescent="0.15">
      <c r="A369" s="360" t="s">
        <v>351</v>
      </c>
      <c r="B369" s="360"/>
      <c r="C369" s="360"/>
      <c r="D369" s="360"/>
      <c r="E369" s="360"/>
      <c r="F369" s="360"/>
      <c r="G369" s="360"/>
      <c r="H369" s="360"/>
      <c r="I369" s="360"/>
      <c r="J369" s="360"/>
      <c r="K369" s="10"/>
    </row>
    <row r="370" spans="1:11" ht="17.25" customHeight="1" x14ac:dyDescent="0.15">
      <c r="A370" s="360"/>
      <c r="B370" s="360"/>
      <c r="C370" s="360"/>
      <c r="D370" s="360"/>
      <c r="E370" s="360"/>
      <c r="F370" s="360"/>
      <c r="G370" s="360"/>
      <c r="H370" s="360"/>
      <c r="I370" s="360"/>
      <c r="J370" s="360"/>
      <c r="K370" s="10"/>
    </row>
    <row r="371" spans="1:11" ht="17.25" x14ac:dyDescent="0.15">
      <c r="A371" s="2"/>
      <c r="B371" s="15"/>
      <c r="C371" s="15"/>
      <c r="D371" s="15"/>
      <c r="E371" s="15"/>
      <c r="F371" s="15"/>
      <c r="G371" s="15"/>
      <c r="H371" s="15"/>
      <c r="I371" s="15"/>
      <c r="J371" s="15"/>
      <c r="K371" s="15"/>
    </row>
    <row r="372" spans="1:11" ht="17.25" x14ac:dyDescent="0.15">
      <c r="A372" s="422" t="s">
        <v>187</v>
      </c>
      <c r="B372" s="422"/>
      <c r="C372" s="422"/>
      <c r="D372" s="422"/>
      <c r="E372" s="422"/>
      <c r="F372" s="422"/>
      <c r="G372" s="422"/>
      <c r="H372" s="422"/>
      <c r="I372" s="422"/>
      <c r="J372" s="422"/>
      <c r="K372" s="8"/>
    </row>
    <row r="373" spans="1:11" ht="17.25" customHeight="1" x14ac:dyDescent="0.15">
      <c r="A373" s="447" t="s">
        <v>352</v>
      </c>
      <c r="B373" s="447"/>
      <c r="C373" s="447"/>
      <c r="D373" s="447"/>
      <c r="E373" s="447"/>
      <c r="F373" s="447"/>
      <c r="G373" s="447"/>
      <c r="H373" s="447"/>
      <c r="I373" s="447"/>
      <c r="J373" s="447"/>
      <c r="K373" s="10"/>
    </row>
    <row r="374" spans="1:11" ht="17.25" customHeight="1" x14ac:dyDescent="0.15">
      <c r="A374" s="447"/>
      <c r="B374" s="447"/>
      <c r="C374" s="447"/>
      <c r="D374" s="447"/>
      <c r="E374" s="447"/>
      <c r="F374" s="447"/>
      <c r="G374" s="447"/>
      <c r="H374" s="447"/>
      <c r="I374" s="447"/>
      <c r="J374" s="447"/>
      <c r="K374" s="15"/>
    </row>
    <row r="375" spans="1:11" ht="17.25" customHeight="1" x14ac:dyDescent="0.15"/>
    <row r="376" spans="1:11" ht="17.25" x14ac:dyDescent="0.15">
      <c r="A376" s="267" t="s">
        <v>406</v>
      </c>
      <c r="B376" s="267"/>
      <c r="C376" s="267"/>
      <c r="D376" s="267"/>
      <c r="E376" s="267"/>
      <c r="F376" s="267"/>
      <c r="G376" s="267"/>
      <c r="H376" s="267"/>
      <c r="I376" s="267"/>
      <c r="J376" s="267"/>
      <c r="K376" s="8"/>
    </row>
    <row r="377" spans="1:11" ht="17.25" x14ac:dyDescent="0.15">
      <c r="A377" s="8"/>
      <c r="B377" s="8"/>
      <c r="C377" s="8"/>
      <c r="D377" s="8"/>
      <c r="E377" s="8"/>
      <c r="F377" s="8"/>
      <c r="G377" s="8"/>
      <c r="H377" s="8"/>
      <c r="I377" s="8"/>
      <c r="J377" s="8"/>
      <c r="K377" s="8"/>
    </row>
    <row r="378" spans="1:11" ht="17.25" x14ac:dyDescent="0.15">
      <c r="K378" s="8"/>
    </row>
    <row r="379" spans="1:11" ht="17.25" customHeight="1" x14ac:dyDescent="0.15"/>
    <row r="380" spans="1:11" ht="17.25" customHeight="1" x14ac:dyDescent="0.15"/>
    <row r="381" spans="1:11" ht="17.25" customHeight="1" x14ac:dyDescent="0.15"/>
    <row r="382" spans="1:11" ht="17.25" customHeight="1" x14ac:dyDescent="0.15"/>
    <row r="383" spans="1:11" ht="17.25" customHeight="1" x14ac:dyDescent="0.15"/>
    <row r="384" spans="1:11"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spans="1:11" ht="17.25" customHeight="1" x14ac:dyDescent="0.15"/>
    <row r="418" spans="1:11" ht="17.25" x14ac:dyDescent="0.15">
      <c r="A418" s="267" t="s">
        <v>396</v>
      </c>
      <c r="B418" s="267"/>
      <c r="C418" s="267"/>
      <c r="D418" s="267"/>
      <c r="E418" s="267"/>
      <c r="F418" s="267"/>
      <c r="G418" s="267"/>
      <c r="H418" s="267"/>
      <c r="I418" s="267"/>
      <c r="J418" s="267"/>
      <c r="K418" s="8"/>
    </row>
    <row r="419" spans="1:11" ht="17.25" x14ac:dyDescent="0.15">
      <c r="A419" s="8"/>
      <c r="B419" s="8"/>
      <c r="C419" s="8"/>
      <c r="D419" s="8"/>
      <c r="E419" s="8"/>
      <c r="F419" s="8"/>
      <c r="G419" s="8"/>
      <c r="H419" s="8"/>
      <c r="I419" s="8"/>
      <c r="J419" s="8"/>
      <c r="K419" s="8"/>
    </row>
    <row r="420" spans="1:11" ht="17.25" x14ac:dyDescent="0.15">
      <c r="A420" s="8"/>
      <c r="B420" s="8"/>
      <c r="C420" s="8"/>
      <c r="D420" s="8"/>
      <c r="E420" s="8"/>
      <c r="F420" s="8"/>
      <c r="G420" s="8"/>
      <c r="H420" s="8"/>
      <c r="I420" s="8"/>
      <c r="J420" s="8"/>
      <c r="K420" s="8"/>
    </row>
    <row r="421" spans="1:11" ht="17.25" customHeight="1" x14ac:dyDescent="0.15">
      <c r="A421" s="342" t="s">
        <v>188</v>
      </c>
      <c r="B421" s="342"/>
      <c r="C421" s="342"/>
      <c r="D421" s="342"/>
      <c r="E421" s="342" t="s">
        <v>189</v>
      </c>
      <c r="F421" s="342"/>
      <c r="G421" s="342"/>
      <c r="H421" s="342"/>
      <c r="I421" s="342"/>
      <c r="J421" s="128" t="s">
        <v>190</v>
      </c>
    </row>
    <row r="422" spans="1:11" ht="17.25" customHeight="1" x14ac:dyDescent="0.15">
      <c r="A422" s="131" t="s">
        <v>192</v>
      </c>
      <c r="B422" s="133" t="s">
        <v>193</v>
      </c>
      <c r="C422" s="349" t="s">
        <v>170</v>
      </c>
      <c r="D422" s="342"/>
      <c r="E422" s="131" t="s">
        <v>192</v>
      </c>
      <c r="F422" s="133" t="s">
        <v>194</v>
      </c>
      <c r="G422" s="133" t="s">
        <v>195</v>
      </c>
      <c r="H422" s="349" t="s">
        <v>170</v>
      </c>
      <c r="I422" s="342"/>
      <c r="J422" s="129" t="s">
        <v>191</v>
      </c>
    </row>
    <row r="423" spans="1:11" ht="17.25" customHeight="1" x14ac:dyDescent="0.15">
      <c r="A423" s="132"/>
      <c r="B423" s="134"/>
      <c r="C423" s="348"/>
      <c r="D423" s="339"/>
      <c r="E423" s="132"/>
      <c r="F423" s="134"/>
      <c r="G423" s="134"/>
      <c r="H423" s="339"/>
      <c r="I423" s="337"/>
      <c r="J423" s="130"/>
    </row>
    <row r="424" spans="1:11" ht="17.25" customHeight="1" x14ac:dyDescent="0.15">
      <c r="A424" s="132"/>
      <c r="B424" s="134"/>
      <c r="C424" s="348"/>
      <c r="D424" s="339"/>
      <c r="E424" s="132"/>
      <c r="F424" s="134"/>
      <c r="G424" s="134"/>
      <c r="H424" s="339"/>
      <c r="I424" s="337"/>
      <c r="J424" s="130"/>
    </row>
    <row r="425" spans="1:11" ht="17.25" customHeight="1" x14ac:dyDescent="0.15">
      <c r="A425" s="132"/>
      <c r="B425" s="134"/>
      <c r="C425" s="348"/>
      <c r="D425" s="339"/>
      <c r="E425" s="132"/>
      <c r="F425" s="134"/>
      <c r="G425" s="134"/>
      <c r="H425" s="339"/>
      <c r="I425" s="337"/>
      <c r="J425" s="130"/>
    </row>
    <row r="426" spans="1:11" ht="17.25" customHeight="1" x14ac:dyDescent="0.15">
      <c r="A426" s="132"/>
      <c r="B426" s="134"/>
      <c r="C426" s="348"/>
      <c r="D426" s="339"/>
      <c r="E426" s="132"/>
      <c r="F426" s="134"/>
      <c r="G426" s="134"/>
      <c r="H426" s="339"/>
      <c r="I426" s="337"/>
      <c r="J426" s="130"/>
    </row>
    <row r="427" spans="1:11" ht="17.25" customHeight="1" x14ac:dyDescent="0.15">
      <c r="A427" s="132"/>
      <c r="B427" s="134"/>
      <c r="C427" s="348"/>
      <c r="D427" s="339"/>
      <c r="E427" s="132"/>
      <c r="F427" s="134"/>
      <c r="G427" s="134"/>
      <c r="H427" s="339"/>
      <c r="I427" s="337"/>
      <c r="J427" s="130"/>
    </row>
    <row r="428" spans="1:11" ht="17.25" customHeight="1" x14ac:dyDescent="0.15">
      <c r="A428" s="132"/>
      <c r="B428" s="134"/>
      <c r="C428" s="348"/>
      <c r="D428" s="339"/>
      <c r="E428" s="132"/>
      <c r="F428" s="134"/>
      <c r="G428" s="134"/>
      <c r="H428" s="339"/>
      <c r="I428" s="337"/>
      <c r="J428" s="130"/>
    </row>
    <row r="429" spans="1:11" ht="17.25" customHeight="1" x14ac:dyDescent="0.15">
      <c r="A429" s="132"/>
      <c r="B429" s="134"/>
      <c r="C429" s="348"/>
      <c r="D429" s="339"/>
      <c r="E429" s="132"/>
      <c r="F429" s="134"/>
      <c r="G429" s="134"/>
      <c r="H429" s="339"/>
      <c r="I429" s="337"/>
      <c r="J429" s="130"/>
    </row>
    <row r="430" spans="1:11" ht="17.25" customHeight="1" x14ac:dyDescent="0.15">
      <c r="A430" s="132"/>
      <c r="B430" s="134"/>
      <c r="C430" s="348"/>
      <c r="D430" s="339"/>
      <c r="E430" s="132"/>
      <c r="F430" s="134"/>
      <c r="G430" s="134"/>
      <c r="H430" s="339"/>
      <c r="I430" s="337"/>
      <c r="J430" s="130"/>
    </row>
    <row r="431" spans="1:11" ht="17.25" customHeight="1" x14ac:dyDescent="0.15">
      <c r="A431" s="132"/>
      <c r="B431" s="134"/>
      <c r="C431" s="348"/>
      <c r="D431" s="339"/>
      <c r="E431" s="132"/>
      <c r="F431" s="134"/>
      <c r="G431" s="134"/>
      <c r="H431" s="339"/>
      <c r="I431" s="337"/>
      <c r="J431" s="130"/>
    </row>
    <row r="432" spans="1:11" ht="17.25" customHeight="1" x14ac:dyDescent="0.15">
      <c r="A432" s="132"/>
      <c r="B432" s="134"/>
      <c r="C432" s="348"/>
      <c r="D432" s="339"/>
      <c r="E432" s="132"/>
      <c r="F432" s="134"/>
      <c r="G432" s="134"/>
      <c r="H432" s="339"/>
      <c r="I432" s="337"/>
      <c r="J432" s="130"/>
    </row>
    <row r="433" spans="1:10" ht="17.25" customHeight="1" x14ac:dyDescent="0.15">
      <c r="A433" s="132"/>
      <c r="B433" s="134"/>
      <c r="C433" s="348"/>
      <c r="D433" s="339"/>
      <c r="E433" s="132"/>
      <c r="F433" s="134"/>
      <c r="G433" s="134"/>
      <c r="H433" s="339"/>
      <c r="I433" s="337"/>
      <c r="J433" s="130"/>
    </row>
    <row r="434" spans="1:10" ht="17.25" customHeight="1" x14ac:dyDescent="0.15">
      <c r="A434" s="132"/>
      <c r="B434" s="134"/>
      <c r="C434" s="348"/>
      <c r="D434" s="339"/>
      <c r="E434" s="132"/>
      <c r="F434" s="134"/>
      <c r="G434" s="134"/>
      <c r="H434" s="339"/>
      <c r="I434" s="337"/>
      <c r="J434" s="130"/>
    </row>
    <row r="435" spans="1:10" ht="17.25" customHeight="1" x14ac:dyDescent="0.15">
      <c r="A435" s="132"/>
      <c r="B435" s="134"/>
      <c r="C435" s="348"/>
      <c r="D435" s="339"/>
      <c r="E435" s="132"/>
      <c r="F435" s="134"/>
      <c r="G435" s="134"/>
      <c r="H435" s="339"/>
      <c r="I435" s="337"/>
      <c r="J435" s="130"/>
    </row>
    <row r="436" spans="1:10" ht="17.25" customHeight="1" x14ac:dyDescent="0.15">
      <c r="A436" s="132"/>
      <c r="B436" s="134"/>
      <c r="C436" s="348"/>
      <c r="D436" s="339"/>
      <c r="E436" s="132"/>
      <c r="F436" s="134"/>
      <c r="G436" s="134"/>
      <c r="H436" s="339"/>
      <c r="I436" s="337"/>
      <c r="J436" s="130"/>
    </row>
    <row r="437" spans="1:10" ht="17.25" customHeight="1" x14ac:dyDescent="0.15">
      <c r="A437" s="132"/>
      <c r="B437" s="134"/>
      <c r="C437" s="348"/>
      <c r="D437" s="339"/>
      <c r="E437" s="132"/>
      <c r="F437" s="134"/>
      <c r="G437" s="134"/>
      <c r="H437" s="339"/>
      <c r="I437" s="337"/>
      <c r="J437" s="130"/>
    </row>
    <row r="438" spans="1:10" ht="17.25" customHeight="1" x14ac:dyDescent="0.15">
      <c r="A438" s="132"/>
      <c r="B438" s="134"/>
      <c r="C438" s="348"/>
      <c r="D438" s="339"/>
      <c r="E438" s="132"/>
      <c r="F438" s="134"/>
      <c r="G438" s="134"/>
      <c r="H438" s="339"/>
      <c r="I438" s="337"/>
      <c r="J438" s="130"/>
    </row>
    <row r="439" spans="1:10" ht="17.25" customHeight="1" x14ac:dyDescent="0.15">
      <c r="A439" s="132"/>
      <c r="B439" s="134"/>
      <c r="C439" s="348"/>
      <c r="D439" s="339"/>
      <c r="E439" s="132"/>
      <c r="F439" s="134"/>
      <c r="G439" s="134"/>
      <c r="H439" s="339"/>
      <c r="I439" s="337"/>
      <c r="J439" s="130"/>
    </row>
    <row r="440" spans="1:10" ht="17.25" customHeight="1" x14ac:dyDescent="0.15">
      <c r="A440" s="132"/>
      <c r="B440" s="134"/>
      <c r="C440" s="348"/>
      <c r="D440" s="339"/>
      <c r="E440" s="132"/>
      <c r="F440" s="134"/>
      <c r="G440" s="134"/>
      <c r="H440" s="339"/>
      <c r="I440" s="337"/>
      <c r="J440" s="130"/>
    </row>
    <row r="441" spans="1:10" ht="17.25" customHeight="1" x14ac:dyDescent="0.15">
      <c r="A441" s="132"/>
      <c r="B441" s="134"/>
      <c r="C441" s="348"/>
      <c r="D441" s="339"/>
      <c r="E441" s="132"/>
      <c r="F441" s="134"/>
      <c r="G441" s="134"/>
      <c r="H441" s="339"/>
      <c r="I441" s="337"/>
      <c r="J441" s="130"/>
    </row>
    <row r="442" spans="1:10" ht="17.25" customHeight="1" x14ac:dyDescent="0.15">
      <c r="A442" s="132"/>
      <c r="B442" s="134"/>
      <c r="C442" s="348"/>
      <c r="D442" s="339"/>
      <c r="E442" s="132"/>
      <c r="F442" s="134"/>
      <c r="G442" s="134"/>
      <c r="H442" s="339"/>
      <c r="I442" s="337"/>
      <c r="J442" s="130"/>
    </row>
    <row r="443" spans="1:10" ht="17.25" customHeight="1" x14ac:dyDescent="0.15">
      <c r="A443" s="132"/>
      <c r="B443" s="134"/>
      <c r="C443" s="348"/>
      <c r="D443" s="339"/>
      <c r="E443" s="132"/>
      <c r="F443" s="134"/>
      <c r="G443" s="134"/>
      <c r="H443" s="339"/>
      <c r="I443" s="337"/>
      <c r="J443" s="130"/>
    </row>
    <row r="444" spans="1:10" ht="17.25" customHeight="1" x14ac:dyDescent="0.15">
      <c r="A444" s="132"/>
      <c r="B444" s="134"/>
      <c r="C444" s="348"/>
      <c r="D444" s="339"/>
      <c r="E444" s="132"/>
      <c r="F444" s="134"/>
      <c r="G444" s="134"/>
      <c r="H444" s="339"/>
      <c r="I444" s="337"/>
      <c r="J444" s="130"/>
    </row>
    <row r="445" spans="1:10" ht="17.25" customHeight="1" x14ac:dyDescent="0.15">
      <c r="A445" s="132"/>
      <c r="B445" s="134"/>
      <c r="C445" s="348"/>
      <c r="D445" s="339"/>
      <c r="E445" s="132"/>
      <c r="F445" s="134"/>
      <c r="G445" s="134"/>
      <c r="H445" s="339"/>
      <c r="I445" s="337"/>
      <c r="J445" s="130"/>
    </row>
    <row r="446" spans="1:10" ht="17.25" customHeight="1" x14ac:dyDescent="0.15">
      <c r="A446" s="132"/>
      <c r="B446" s="134"/>
      <c r="C446" s="348"/>
      <c r="D446" s="339"/>
      <c r="E446" s="132"/>
      <c r="F446" s="134"/>
      <c r="G446" s="134"/>
      <c r="H446" s="339"/>
      <c r="I446" s="337"/>
      <c r="J446" s="130"/>
    </row>
    <row r="447" spans="1:10" ht="17.25" customHeight="1" x14ac:dyDescent="0.15">
      <c r="A447" s="132"/>
      <c r="B447" s="134"/>
      <c r="C447" s="348"/>
      <c r="D447" s="339"/>
      <c r="E447" s="132"/>
      <c r="F447" s="134"/>
      <c r="G447" s="134"/>
      <c r="H447" s="339"/>
      <c r="I447" s="337"/>
      <c r="J447" s="130"/>
    </row>
    <row r="448" spans="1:10" ht="17.25" customHeight="1" x14ac:dyDescent="0.15">
      <c r="A448" s="132"/>
      <c r="B448" s="134"/>
      <c r="C448" s="348"/>
      <c r="D448" s="339"/>
      <c r="E448" s="132"/>
      <c r="F448" s="134"/>
      <c r="G448" s="134"/>
      <c r="H448" s="339"/>
      <c r="I448" s="337"/>
      <c r="J448" s="130"/>
    </row>
    <row r="449" spans="1:11" ht="17.25" customHeight="1" x14ac:dyDescent="0.15">
      <c r="A449" s="132"/>
      <c r="B449" s="134"/>
      <c r="C449" s="348"/>
      <c r="D449" s="339"/>
      <c r="E449" s="132"/>
      <c r="F449" s="134"/>
      <c r="G449" s="134"/>
      <c r="H449" s="339"/>
      <c r="I449" s="337"/>
      <c r="J449" s="130"/>
    </row>
    <row r="450" spans="1:11" ht="17.25" customHeight="1" x14ac:dyDescent="0.15">
      <c r="A450" s="132"/>
      <c r="B450" s="134"/>
      <c r="C450" s="348"/>
      <c r="D450" s="339"/>
      <c r="E450" s="132"/>
      <c r="F450" s="134"/>
      <c r="G450" s="134"/>
      <c r="H450" s="339"/>
      <c r="I450" s="337"/>
      <c r="J450" s="130"/>
    </row>
    <row r="451" spans="1:11" ht="17.25" customHeight="1" x14ac:dyDescent="0.15">
      <c r="A451" s="132"/>
      <c r="B451" s="134"/>
      <c r="C451" s="348"/>
      <c r="D451" s="339"/>
      <c r="E451" s="132"/>
      <c r="F451" s="134"/>
      <c r="G451" s="134"/>
      <c r="H451" s="339"/>
      <c r="I451" s="337"/>
      <c r="J451" s="130"/>
    </row>
    <row r="452" spans="1:11" ht="17.25" customHeight="1" x14ac:dyDescent="0.15"/>
    <row r="453" spans="1:11" ht="17.25" x14ac:dyDescent="0.15">
      <c r="A453" s="267" t="s">
        <v>397</v>
      </c>
      <c r="B453" s="267"/>
      <c r="C453" s="267"/>
      <c r="D453" s="267"/>
      <c r="E453" s="267"/>
      <c r="F453" s="267"/>
      <c r="G453" s="267"/>
      <c r="H453" s="267"/>
      <c r="I453" s="267"/>
      <c r="J453" s="267"/>
      <c r="K453" s="8"/>
    </row>
    <row r="454" spans="1:11" ht="17.25" x14ac:dyDescent="0.15">
      <c r="A454" s="8"/>
      <c r="B454" s="8"/>
      <c r="C454" s="8"/>
      <c r="D454" s="8"/>
      <c r="E454" s="8"/>
      <c r="F454" s="8"/>
      <c r="G454" s="8"/>
      <c r="H454" s="8"/>
      <c r="I454" s="8"/>
      <c r="J454" s="8"/>
      <c r="K454" s="8"/>
    </row>
    <row r="455" spans="1:11" ht="17.25" customHeight="1" x14ac:dyDescent="0.15"/>
    <row r="456" spans="1:11" ht="17.25" customHeight="1" x14ac:dyDescent="0.15">
      <c r="D456" s="136"/>
      <c r="E456" s="344"/>
      <c r="F456" s="345"/>
    </row>
    <row r="457" spans="1:11" ht="17.25" customHeight="1" x14ac:dyDescent="0.15">
      <c r="D457" s="136"/>
      <c r="E457" s="346"/>
      <c r="F457" s="347"/>
    </row>
    <row r="458" spans="1:11" ht="17.25" customHeight="1" x14ac:dyDescent="0.15">
      <c r="E458" s="137"/>
      <c r="F458" s="137"/>
    </row>
    <row r="459" spans="1:11" ht="17.25" customHeight="1" x14ac:dyDescent="0.15"/>
    <row r="460" spans="1:11" ht="17.25" customHeight="1" x14ac:dyDescent="0.15">
      <c r="E460" s="344"/>
      <c r="F460" s="345"/>
    </row>
    <row r="461" spans="1:11" ht="17.25" customHeight="1" x14ac:dyDescent="0.15">
      <c r="E461" s="346"/>
      <c r="F461" s="347"/>
    </row>
    <row r="462" spans="1:11" ht="17.25" customHeight="1" x14ac:dyDescent="0.15"/>
    <row r="463" spans="1:11" ht="17.25" customHeight="1" x14ac:dyDescent="0.15"/>
    <row r="464" spans="1:11" ht="17.25" customHeight="1" x14ac:dyDescent="0.15">
      <c r="B464" s="344"/>
      <c r="C464" s="345"/>
      <c r="E464" s="344"/>
      <c r="F464" s="345"/>
      <c r="H464" s="344"/>
      <c r="I464" s="345"/>
    </row>
    <row r="465" spans="1:11" ht="17.25" customHeight="1" x14ac:dyDescent="0.15">
      <c r="B465" s="346"/>
      <c r="C465" s="347"/>
      <c r="E465" s="346"/>
      <c r="F465" s="347"/>
      <c r="H465" s="346"/>
      <c r="I465" s="347"/>
    </row>
    <row r="466" spans="1:11" ht="17.25" customHeight="1" x14ac:dyDescent="0.15"/>
    <row r="467" spans="1:11" ht="17.25" customHeight="1" x14ac:dyDescent="0.15"/>
    <row r="468" spans="1:11" ht="17.25" customHeight="1" x14ac:dyDescent="0.15">
      <c r="B468" s="344"/>
      <c r="C468" s="345"/>
      <c r="E468" s="344"/>
      <c r="F468" s="345"/>
      <c r="H468" s="344"/>
      <c r="I468" s="345"/>
    </row>
    <row r="469" spans="1:11" ht="17.25" customHeight="1" x14ac:dyDescent="0.15">
      <c r="B469" s="346"/>
      <c r="C469" s="347"/>
      <c r="E469" s="346"/>
      <c r="F469" s="347"/>
      <c r="H469" s="346"/>
      <c r="I469" s="347"/>
    </row>
    <row r="470" spans="1:11" ht="17.25" customHeight="1" x14ac:dyDescent="0.15"/>
    <row r="471" spans="1:11" ht="17.25" customHeight="1" x14ac:dyDescent="0.15"/>
    <row r="472" spans="1:11" ht="17.25" customHeight="1" x14ac:dyDescent="0.15">
      <c r="B472" s="344"/>
      <c r="C472" s="345"/>
      <c r="E472" s="344"/>
      <c r="F472" s="345"/>
      <c r="H472" s="344"/>
      <c r="I472" s="345"/>
    </row>
    <row r="473" spans="1:11" ht="17.25" customHeight="1" x14ac:dyDescent="0.15">
      <c r="B473" s="346"/>
      <c r="C473" s="347"/>
      <c r="E473" s="346"/>
      <c r="F473" s="347"/>
      <c r="H473" s="346"/>
      <c r="I473" s="347"/>
    </row>
    <row r="474" spans="1:11" ht="17.25" customHeight="1" x14ac:dyDescent="0.15"/>
    <row r="475" spans="1:11" ht="17.25" customHeight="1" x14ac:dyDescent="0.15"/>
    <row r="476" spans="1:11" ht="17.25" customHeight="1" x14ac:dyDescent="0.15">
      <c r="B476" s="344"/>
      <c r="C476" s="345"/>
      <c r="E476" s="344"/>
      <c r="F476" s="345"/>
      <c r="H476" s="344"/>
      <c r="I476" s="345"/>
    </row>
    <row r="477" spans="1:11" ht="17.25" customHeight="1" x14ac:dyDescent="0.15">
      <c r="B477" s="346"/>
      <c r="C477" s="347"/>
      <c r="E477" s="346"/>
      <c r="F477" s="347"/>
      <c r="H477" s="346"/>
      <c r="I477" s="347"/>
    </row>
    <row r="478" spans="1:11" ht="17.25" customHeight="1" x14ac:dyDescent="0.15"/>
    <row r="479" spans="1:11" ht="17.25" customHeight="1" x14ac:dyDescent="0.15"/>
    <row r="480" spans="1:11" ht="17.25" x14ac:dyDescent="0.15">
      <c r="A480" s="267" t="s">
        <v>398</v>
      </c>
      <c r="B480" s="267"/>
      <c r="C480" s="267"/>
      <c r="D480" s="267"/>
      <c r="E480" s="267"/>
      <c r="F480" s="267"/>
      <c r="G480" s="267"/>
      <c r="H480" s="267"/>
      <c r="I480" s="267"/>
      <c r="J480" s="267"/>
      <c r="K480" s="8"/>
    </row>
    <row r="481" spans="1:11" ht="17.25" x14ac:dyDescent="0.15">
      <c r="A481" s="8"/>
      <c r="B481" s="8"/>
      <c r="C481" s="8"/>
      <c r="D481" s="8"/>
      <c r="E481" s="8"/>
      <c r="F481" s="8"/>
      <c r="G481" s="8"/>
      <c r="H481" s="8"/>
      <c r="I481" s="8"/>
      <c r="J481" s="8"/>
      <c r="K481" s="8"/>
    </row>
    <row r="482" spans="1:11" ht="17.25" customHeight="1" x14ac:dyDescent="0.15"/>
    <row r="483" spans="1:11" ht="17.25" customHeight="1" x14ac:dyDescent="0.15">
      <c r="A483" s="342" t="s">
        <v>196</v>
      </c>
      <c r="B483" s="342"/>
      <c r="C483" s="342" t="s">
        <v>197</v>
      </c>
      <c r="D483" s="342"/>
      <c r="E483" s="342" t="s">
        <v>195</v>
      </c>
      <c r="F483" s="342"/>
      <c r="G483" s="342" t="s">
        <v>198</v>
      </c>
      <c r="H483" s="342"/>
      <c r="I483" s="342" t="s">
        <v>199</v>
      </c>
      <c r="J483" s="342"/>
    </row>
    <row r="484" spans="1:11" ht="17.25" customHeight="1" x14ac:dyDescent="0.15">
      <c r="A484" s="340" t="s">
        <v>200</v>
      </c>
      <c r="B484" s="340"/>
      <c r="C484" s="343" t="s">
        <v>275</v>
      </c>
      <c r="D484" s="339"/>
      <c r="E484" s="338" t="s">
        <v>311</v>
      </c>
      <c r="F484" s="339"/>
      <c r="G484" s="338"/>
      <c r="H484" s="339"/>
      <c r="I484" s="341"/>
      <c r="J484" s="341"/>
    </row>
    <row r="485" spans="1:11" ht="17.25" customHeight="1" x14ac:dyDescent="0.15">
      <c r="A485" s="340" t="s">
        <v>201</v>
      </c>
      <c r="B485" s="340"/>
      <c r="C485" s="338"/>
      <c r="D485" s="339"/>
      <c r="E485" s="338"/>
      <c r="F485" s="339"/>
      <c r="G485" s="338"/>
      <c r="H485" s="339"/>
      <c r="I485" s="341"/>
      <c r="J485" s="341"/>
    </row>
    <row r="486" spans="1:11" ht="17.25" customHeight="1" x14ac:dyDescent="0.15">
      <c r="A486" s="340" t="s">
        <v>202</v>
      </c>
      <c r="B486" s="340"/>
      <c r="C486" s="338"/>
      <c r="D486" s="339"/>
      <c r="E486" s="338"/>
      <c r="F486" s="339"/>
      <c r="G486" s="338"/>
      <c r="H486" s="339"/>
      <c r="I486" s="341"/>
      <c r="J486" s="341"/>
    </row>
    <row r="487" spans="1:11" ht="17.25" customHeight="1" x14ac:dyDescent="0.15">
      <c r="A487" s="340" t="s">
        <v>203</v>
      </c>
      <c r="B487" s="340"/>
      <c r="C487" s="338"/>
      <c r="D487" s="339"/>
      <c r="E487" s="338"/>
      <c r="F487" s="339"/>
      <c r="G487" s="338"/>
      <c r="H487" s="339"/>
      <c r="I487" s="341"/>
      <c r="J487" s="341"/>
    </row>
    <row r="488" spans="1:11" ht="17.25" customHeight="1" x14ac:dyDescent="0.15">
      <c r="A488" s="340" t="s">
        <v>204</v>
      </c>
      <c r="B488" s="340"/>
      <c r="C488" s="338"/>
      <c r="D488" s="339"/>
      <c r="E488" s="338"/>
      <c r="F488" s="339"/>
      <c r="G488" s="338"/>
      <c r="H488" s="339"/>
      <c r="I488" s="341"/>
      <c r="J488" s="341"/>
    </row>
    <row r="489" spans="1:11" ht="17.25" customHeight="1" x14ac:dyDescent="0.15">
      <c r="A489" s="340" t="s">
        <v>205</v>
      </c>
      <c r="B489" s="340"/>
      <c r="C489" s="338"/>
      <c r="D489" s="339"/>
      <c r="E489" s="338"/>
      <c r="F489" s="339"/>
      <c r="G489" s="338"/>
      <c r="H489" s="339"/>
      <c r="I489" s="341"/>
      <c r="J489" s="341"/>
    </row>
    <row r="490" spans="1:11" ht="17.25" customHeight="1" x14ac:dyDescent="0.15">
      <c r="A490" s="340"/>
      <c r="B490" s="340"/>
      <c r="C490" s="338"/>
      <c r="D490" s="339"/>
      <c r="E490" s="338"/>
      <c r="F490" s="339"/>
      <c r="G490" s="338"/>
      <c r="H490" s="339"/>
      <c r="I490" s="341"/>
      <c r="J490" s="341"/>
    </row>
    <row r="491" spans="1:11" ht="17.25" customHeight="1" x14ac:dyDescent="0.15">
      <c r="A491" s="340"/>
      <c r="B491" s="340"/>
      <c r="C491" s="338"/>
      <c r="D491" s="339"/>
      <c r="E491" s="338"/>
      <c r="F491" s="339"/>
      <c r="G491" s="338"/>
      <c r="H491" s="339"/>
      <c r="I491" s="341"/>
      <c r="J491" s="341"/>
    </row>
    <row r="492" spans="1:11" ht="17.25" customHeight="1" x14ac:dyDescent="0.15">
      <c r="A492" s="340"/>
      <c r="B492" s="340"/>
      <c r="C492" s="338"/>
      <c r="D492" s="339"/>
      <c r="E492" s="338"/>
      <c r="F492" s="339"/>
      <c r="G492" s="338"/>
      <c r="H492" s="339"/>
      <c r="I492" s="341"/>
      <c r="J492" s="341"/>
    </row>
    <row r="493" spans="1:11" ht="17.25" customHeight="1" x14ac:dyDescent="0.15"/>
    <row r="494" spans="1:11" ht="17.25" x14ac:dyDescent="0.15">
      <c r="A494" s="267" t="s">
        <v>399</v>
      </c>
      <c r="B494" s="267"/>
      <c r="C494" s="267"/>
      <c r="D494" s="267"/>
      <c r="E494" s="267"/>
      <c r="F494" s="267"/>
      <c r="G494" s="267"/>
      <c r="H494" s="267"/>
      <c r="I494" s="267"/>
      <c r="J494" s="267"/>
      <c r="K494" s="8"/>
    </row>
    <row r="495" spans="1:11" ht="17.25" x14ac:dyDescent="0.15">
      <c r="A495" s="8"/>
      <c r="B495" s="8"/>
      <c r="C495" s="8"/>
      <c r="D495" s="8"/>
      <c r="E495" s="8"/>
      <c r="F495" s="8"/>
      <c r="G495" s="8"/>
      <c r="H495" s="8"/>
      <c r="I495" s="8"/>
      <c r="J495" s="8"/>
      <c r="K495" s="8"/>
    </row>
    <row r="496" spans="1:11" ht="17.25" customHeight="1" x14ac:dyDescent="0.15"/>
    <row r="497" spans="1:10" ht="17.25" customHeight="1" x14ac:dyDescent="0.15">
      <c r="A497" s="128" t="s">
        <v>206</v>
      </c>
      <c r="B497" s="138" t="s">
        <v>192</v>
      </c>
      <c r="C497" s="336" t="s">
        <v>207</v>
      </c>
      <c r="D497" s="336"/>
      <c r="E497" s="336" t="s">
        <v>208</v>
      </c>
      <c r="F497" s="336"/>
      <c r="G497" s="138" t="s">
        <v>209</v>
      </c>
      <c r="H497" s="336" t="s">
        <v>199</v>
      </c>
      <c r="I497" s="336"/>
      <c r="J497" s="336"/>
    </row>
    <row r="498" spans="1:10" ht="17.25" customHeight="1" x14ac:dyDescent="0.15">
      <c r="A498" s="135"/>
      <c r="B498" s="135"/>
      <c r="C498" s="337"/>
      <c r="D498" s="337"/>
      <c r="E498" s="335"/>
      <c r="F498" s="335"/>
      <c r="G498" s="130"/>
      <c r="H498" s="335"/>
      <c r="I498" s="335"/>
      <c r="J498" s="335"/>
    </row>
    <row r="499" spans="1:10" ht="17.25" customHeight="1" x14ac:dyDescent="0.15">
      <c r="A499" s="135"/>
      <c r="B499" s="135"/>
      <c r="C499" s="337"/>
      <c r="D499" s="337"/>
      <c r="E499" s="335"/>
      <c r="F499" s="335"/>
      <c r="G499" s="130"/>
      <c r="H499" s="335"/>
      <c r="I499" s="335"/>
      <c r="J499" s="335"/>
    </row>
    <row r="500" spans="1:10" ht="17.25" customHeight="1" x14ac:dyDescent="0.15">
      <c r="A500" s="135"/>
      <c r="B500" s="135"/>
      <c r="C500" s="337"/>
      <c r="D500" s="337"/>
      <c r="E500" s="335"/>
      <c r="F500" s="335"/>
      <c r="G500" s="130"/>
      <c r="H500" s="335"/>
      <c r="I500" s="335"/>
      <c r="J500" s="335"/>
    </row>
    <row r="501" spans="1:10" ht="17.25" customHeight="1" x14ac:dyDescent="0.15">
      <c r="A501" s="135"/>
      <c r="B501" s="135"/>
      <c r="C501" s="337"/>
      <c r="D501" s="337"/>
      <c r="E501" s="335"/>
      <c r="F501" s="335"/>
      <c r="G501" s="130"/>
      <c r="H501" s="335"/>
      <c r="I501" s="335"/>
      <c r="J501" s="335"/>
    </row>
    <row r="502" spans="1:10" ht="17.25" customHeight="1" x14ac:dyDescent="0.15">
      <c r="A502" s="135"/>
      <c r="B502" s="135"/>
      <c r="C502" s="337"/>
      <c r="D502" s="337"/>
      <c r="E502" s="335"/>
      <c r="F502" s="335"/>
      <c r="G502" s="130"/>
      <c r="H502" s="335"/>
      <c r="I502" s="335"/>
      <c r="J502" s="335"/>
    </row>
    <row r="503" spans="1:10" ht="17.25" customHeight="1" x14ac:dyDescent="0.15">
      <c r="A503" s="135"/>
      <c r="B503" s="135"/>
      <c r="C503" s="337"/>
      <c r="D503" s="337"/>
      <c r="E503" s="335"/>
      <c r="F503" s="335"/>
      <c r="G503" s="130"/>
      <c r="H503" s="335"/>
      <c r="I503" s="335"/>
      <c r="J503" s="335"/>
    </row>
    <row r="504" spans="1:10" ht="17.25" customHeight="1" x14ac:dyDescent="0.15">
      <c r="A504" s="135"/>
      <c r="B504" s="135"/>
      <c r="C504" s="337"/>
      <c r="D504" s="337"/>
      <c r="E504" s="335"/>
      <c r="F504" s="335"/>
      <c r="G504" s="130"/>
      <c r="H504" s="335"/>
      <c r="I504" s="335"/>
      <c r="J504" s="335"/>
    </row>
    <row r="505" spans="1:10" ht="17.25" customHeight="1" x14ac:dyDescent="0.15">
      <c r="A505" s="135"/>
      <c r="B505" s="135"/>
      <c r="C505" s="337"/>
      <c r="D505" s="337"/>
      <c r="E505" s="335"/>
      <c r="F505" s="335"/>
      <c r="G505" s="130"/>
      <c r="H505" s="335"/>
      <c r="I505" s="335"/>
      <c r="J505" s="335"/>
    </row>
    <row r="506" spans="1:10" ht="17.25" customHeight="1" x14ac:dyDescent="0.15">
      <c r="A506" s="135"/>
      <c r="B506" s="135"/>
      <c r="C506" s="337"/>
      <c r="D506" s="337"/>
      <c r="E506" s="335"/>
      <c r="F506" s="335"/>
      <c r="G506" s="130"/>
      <c r="H506" s="335"/>
      <c r="I506" s="335"/>
      <c r="J506" s="335"/>
    </row>
    <row r="507" spans="1:10" ht="17.25" customHeight="1" x14ac:dyDescent="0.15">
      <c r="A507" s="135"/>
      <c r="B507" s="135"/>
      <c r="C507" s="337"/>
      <c r="D507" s="337"/>
      <c r="E507" s="335"/>
      <c r="F507" s="335"/>
      <c r="G507" s="130"/>
      <c r="H507" s="335"/>
      <c r="I507" s="335"/>
      <c r="J507" s="335"/>
    </row>
    <row r="508" spans="1:10" ht="17.25" customHeight="1" x14ac:dyDescent="0.15">
      <c r="A508" s="135"/>
      <c r="B508" s="135"/>
      <c r="C508" s="337"/>
      <c r="D508" s="337"/>
      <c r="E508" s="335"/>
      <c r="F508" s="335"/>
      <c r="G508" s="130"/>
      <c r="H508" s="335"/>
      <c r="I508" s="335"/>
      <c r="J508" s="335"/>
    </row>
    <row r="509" spans="1:10" ht="17.25" customHeight="1" x14ac:dyDescent="0.15">
      <c r="A509" s="135"/>
      <c r="B509" s="135"/>
      <c r="C509" s="337"/>
      <c r="D509" s="337"/>
      <c r="E509" s="335"/>
      <c r="F509" s="335"/>
      <c r="G509" s="130"/>
      <c r="H509" s="335"/>
      <c r="I509" s="335"/>
      <c r="J509" s="335"/>
    </row>
    <row r="510" spans="1:10" ht="17.25" customHeight="1" x14ac:dyDescent="0.15">
      <c r="A510" s="135"/>
      <c r="B510" s="135"/>
      <c r="C510" s="337"/>
      <c r="D510" s="337"/>
      <c r="E510" s="335"/>
      <c r="F510" s="335"/>
      <c r="G510" s="130"/>
      <c r="H510" s="335"/>
      <c r="I510" s="335"/>
      <c r="J510" s="335"/>
    </row>
    <row r="511" spans="1:10" ht="17.25" customHeight="1" x14ac:dyDescent="0.15">
      <c r="A511" s="135"/>
      <c r="B511" s="135"/>
      <c r="C511" s="337"/>
      <c r="D511" s="337"/>
      <c r="E511" s="335"/>
      <c r="F511" s="335"/>
      <c r="G511" s="130"/>
      <c r="H511" s="335"/>
      <c r="I511" s="335"/>
      <c r="J511" s="335"/>
    </row>
    <row r="512" spans="1:10" ht="17.25" customHeight="1" x14ac:dyDescent="0.15">
      <c r="A512" s="135"/>
      <c r="B512" s="135"/>
      <c r="C512" s="337"/>
      <c r="D512" s="337"/>
      <c r="E512" s="335"/>
      <c r="F512" s="335"/>
      <c r="G512" s="130"/>
      <c r="H512" s="335"/>
      <c r="I512" s="335"/>
      <c r="J512" s="335"/>
    </row>
    <row r="513" spans="1:10" ht="17.25" customHeight="1" x14ac:dyDescent="0.15">
      <c r="A513" s="135"/>
      <c r="B513" s="135"/>
      <c r="C513" s="337"/>
      <c r="D513" s="337"/>
      <c r="E513" s="335"/>
      <c r="F513" s="335"/>
      <c r="G513" s="130"/>
      <c r="H513" s="335"/>
      <c r="I513" s="335"/>
      <c r="J513" s="335"/>
    </row>
    <row r="514" spans="1:10" ht="17.25" customHeight="1" x14ac:dyDescent="0.15">
      <c r="A514" s="135"/>
      <c r="B514" s="135"/>
      <c r="C514" s="337"/>
      <c r="D514" s="337"/>
      <c r="E514" s="335"/>
      <c r="F514" s="335"/>
      <c r="G514" s="130"/>
      <c r="H514" s="335"/>
      <c r="I514" s="335"/>
      <c r="J514" s="335"/>
    </row>
    <row r="515" spans="1:10" ht="17.25" customHeight="1" x14ac:dyDescent="0.15">
      <c r="A515" s="135"/>
      <c r="B515" s="135"/>
      <c r="C515" s="337"/>
      <c r="D515" s="337"/>
      <c r="E515" s="335"/>
      <c r="F515" s="335"/>
      <c r="G515" s="130"/>
      <c r="H515" s="335"/>
      <c r="I515" s="335"/>
      <c r="J515" s="335"/>
    </row>
    <row r="516" spans="1:10" ht="17.25" customHeight="1" x14ac:dyDescent="0.15">
      <c r="A516" s="135"/>
      <c r="B516" s="135"/>
      <c r="C516" s="337"/>
      <c r="D516" s="337"/>
      <c r="E516" s="335"/>
      <c r="F516" s="335"/>
      <c r="G516" s="130"/>
      <c r="H516" s="335"/>
      <c r="I516" s="335"/>
      <c r="J516" s="335"/>
    </row>
    <row r="517" spans="1:10" ht="17.25" customHeight="1" x14ac:dyDescent="0.15">
      <c r="A517" s="135"/>
      <c r="B517" s="135"/>
      <c r="C517" s="337"/>
      <c r="D517" s="337"/>
      <c r="E517" s="335"/>
      <c r="F517" s="335"/>
      <c r="G517" s="130"/>
      <c r="H517" s="335"/>
      <c r="I517" s="335"/>
      <c r="J517" s="335"/>
    </row>
    <row r="518" spans="1:10" ht="17.25" customHeight="1" x14ac:dyDescent="0.15">
      <c r="A518" s="135"/>
      <c r="B518" s="135"/>
      <c r="C518" s="337"/>
      <c r="D518" s="337"/>
      <c r="E518" s="335"/>
      <c r="F518" s="335"/>
      <c r="G518" s="130"/>
      <c r="H518" s="335"/>
      <c r="I518" s="335"/>
      <c r="J518" s="335"/>
    </row>
    <row r="519" spans="1:10" ht="17.25" customHeight="1" x14ac:dyDescent="0.15">
      <c r="A519" s="135"/>
      <c r="B519" s="135"/>
      <c r="C519" s="337"/>
      <c r="D519" s="337"/>
      <c r="E519" s="335"/>
      <c r="F519" s="335"/>
      <c r="G519" s="130"/>
      <c r="H519" s="335"/>
      <c r="I519" s="335"/>
      <c r="J519" s="335"/>
    </row>
    <row r="520" spans="1:10" ht="17.25" customHeight="1" x14ac:dyDescent="0.15">
      <c r="A520" s="135"/>
      <c r="B520" s="135"/>
      <c r="C520" s="337"/>
      <c r="D520" s="337"/>
      <c r="E520" s="335"/>
      <c r="F520" s="335"/>
      <c r="G520" s="130"/>
      <c r="H520" s="335"/>
      <c r="I520" s="335"/>
      <c r="J520" s="335"/>
    </row>
    <row r="521" spans="1:10" ht="17.25" customHeight="1" x14ac:dyDescent="0.15">
      <c r="A521" s="135"/>
      <c r="B521" s="135"/>
      <c r="C521" s="337"/>
      <c r="D521" s="337"/>
      <c r="E521" s="335"/>
      <c r="F521" s="335"/>
      <c r="G521" s="130"/>
      <c r="H521" s="335"/>
      <c r="I521" s="335"/>
      <c r="J521" s="335"/>
    </row>
    <row r="522" spans="1:10" ht="17.25" customHeight="1" x14ac:dyDescent="0.15">
      <c r="A522" s="135"/>
      <c r="B522" s="135"/>
      <c r="C522" s="337"/>
      <c r="D522" s="337"/>
      <c r="E522" s="335"/>
      <c r="F522" s="335"/>
      <c r="G522" s="130"/>
      <c r="H522" s="335"/>
      <c r="I522" s="335"/>
      <c r="J522" s="335"/>
    </row>
    <row r="523" spans="1:10" ht="17.25" customHeight="1" x14ac:dyDescent="0.15">
      <c r="A523" s="135"/>
      <c r="B523" s="135"/>
      <c r="C523" s="337"/>
      <c r="D523" s="337"/>
      <c r="E523" s="335"/>
      <c r="F523" s="335"/>
      <c r="G523" s="130"/>
      <c r="H523" s="335"/>
      <c r="I523" s="335"/>
      <c r="J523" s="335"/>
    </row>
    <row r="524" spans="1:10" ht="17.25" customHeight="1" x14ac:dyDescent="0.15">
      <c r="A524" s="135"/>
      <c r="B524" s="135"/>
      <c r="C524" s="337"/>
      <c r="D524" s="337"/>
      <c r="E524" s="335"/>
      <c r="F524" s="335"/>
      <c r="G524" s="130"/>
      <c r="H524" s="335"/>
      <c r="I524" s="335"/>
      <c r="J524" s="335"/>
    </row>
    <row r="525" spans="1:10" ht="17.25" customHeight="1" x14ac:dyDescent="0.15"/>
    <row r="526" spans="1:10" ht="17.25" customHeight="1" x14ac:dyDescent="0.15"/>
    <row r="527" spans="1:10" ht="17.25" customHeight="1" x14ac:dyDescent="0.15"/>
    <row r="528" spans="1:10" ht="17.25" customHeight="1" x14ac:dyDescent="0.15"/>
    <row r="529" spans="1:11" ht="17.25" customHeight="1" x14ac:dyDescent="0.15"/>
    <row r="530" spans="1:11" ht="17.25" x14ac:dyDescent="0.15">
      <c r="A530" s="267" t="s">
        <v>400</v>
      </c>
      <c r="B530" s="267"/>
      <c r="C530" s="267"/>
      <c r="D530" s="267"/>
      <c r="E530" s="267"/>
      <c r="F530" s="267"/>
      <c r="G530" s="267"/>
      <c r="H530" s="267"/>
      <c r="I530" s="267"/>
      <c r="J530" s="267"/>
      <c r="K530" s="8"/>
    </row>
    <row r="531" spans="1:11" ht="17.25" x14ac:dyDescent="0.15">
      <c r="A531" s="8"/>
      <c r="B531" s="8"/>
      <c r="C531" s="8"/>
      <c r="D531" s="8"/>
      <c r="E531" s="8"/>
      <c r="F531" s="8"/>
      <c r="G531" s="8"/>
      <c r="H531" s="8"/>
      <c r="I531" s="8"/>
      <c r="J531" s="8"/>
      <c r="K531" s="8"/>
    </row>
    <row r="532" spans="1:11" ht="17.25" customHeight="1" x14ac:dyDescent="0.15">
      <c r="B532" s="127"/>
    </row>
    <row r="533" spans="1:11" ht="17.25" customHeight="1" thickBot="1" x14ac:dyDescent="0.2"/>
    <row r="534" spans="1:11" ht="17.25" customHeight="1" thickBot="1" x14ac:dyDescent="0.2">
      <c r="A534" s="332" t="s">
        <v>224</v>
      </c>
      <c r="B534" s="333"/>
      <c r="C534" s="333"/>
      <c r="D534" s="333"/>
      <c r="E534" s="333" t="s">
        <v>225</v>
      </c>
      <c r="F534" s="333"/>
      <c r="G534" s="333"/>
      <c r="H534" s="333"/>
      <c r="I534" s="146" t="s">
        <v>226</v>
      </c>
    </row>
    <row r="535" spans="1:11" ht="17.25" customHeight="1" thickBot="1" x14ac:dyDescent="0.2">
      <c r="B535" s="139"/>
    </row>
    <row r="536" spans="1:11" ht="17.25" customHeight="1" thickBot="1" x14ac:dyDescent="0.2">
      <c r="B536" s="309" t="s">
        <v>222</v>
      </c>
      <c r="C536" s="312" t="s">
        <v>209</v>
      </c>
      <c r="D536" s="313"/>
      <c r="E536" s="313"/>
      <c r="F536" s="314"/>
      <c r="G536" s="315" t="s">
        <v>211</v>
      </c>
      <c r="H536" s="313"/>
      <c r="I536" s="313"/>
      <c r="J536" s="316"/>
    </row>
    <row r="537" spans="1:11" ht="17.25" customHeight="1" x14ac:dyDescent="0.15">
      <c r="B537" s="310"/>
      <c r="C537" s="329" t="s">
        <v>212</v>
      </c>
      <c r="D537" s="317"/>
      <c r="E537" s="317"/>
      <c r="F537" s="322" t="s">
        <v>210</v>
      </c>
      <c r="G537" s="318" t="s">
        <v>213</v>
      </c>
      <c r="H537" s="319"/>
      <c r="I537" s="319"/>
      <c r="J537" s="320"/>
    </row>
    <row r="538" spans="1:11" ht="17.25" customHeight="1" x14ac:dyDescent="0.15">
      <c r="B538" s="310"/>
      <c r="C538" s="329"/>
      <c r="D538" s="317"/>
      <c r="E538" s="317"/>
      <c r="F538" s="322"/>
      <c r="G538" s="318"/>
      <c r="H538" s="319"/>
      <c r="I538" s="319"/>
      <c r="J538" s="320"/>
    </row>
    <row r="539" spans="1:11" ht="17.25" customHeight="1" x14ac:dyDescent="0.15">
      <c r="B539" s="310"/>
      <c r="C539" s="142" t="s">
        <v>217</v>
      </c>
      <c r="D539" s="143"/>
      <c r="E539" s="321" t="s">
        <v>218</v>
      </c>
      <c r="F539" s="322"/>
      <c r="G539" s="318" t="s">
        <v>214</v>
      </c>
      <c r="H539" s="319"/>
      <c r="I539" s="319"/>
      <c r="J539" s="320"/>
    </row>
    <row r="540" spans="1:11" ht="17.25" customHeight="1" x14ac:dyDescent="0.15">
      <c r="B540" s="310"/>
      <c r="C540" s="144" t="s">
        <v>219</v>
      </c>
      <c r="D540" s="214"/>
      <c r="E540" s="214"/>
      <c r="F540" s="323"/>
      <c r="G540" s="318" t="s">
        <v>215</v>
      </c>
      <c r="H540" s="319"/>
      <c r="I540" s="319"/>
      <c r="J540" s="320"/>
    </row>
    <row r="541" spans="1:11" ht="17.25" customHeight="1" x14ac:dyDescent="0.15">
      <c r="B541" s="310"/>
      <c r="C541" s="144" t="s">
        <v>219</v>
      </c>
      <c r="D541" s="214"/>
      <c r="E541" s="214"/>
      <c r="F541" s="323"/>
      <c r="G541" s="318" t="s">
        <v>216</v>
      </c>
      <c r="H541" s="319"/>
      <c r="I541" s="319"/>
      <c r="J541" s="320"/>
    </row>
    <row r="542" spans="1:11" ht="17.25" customHeight="1" x14ac:dyDescent="0.15">
      <c r="B542" s="310"/>
      <c r="C542" s="144" t="s">
        <v>219</v>
      </c>
      <c r="D542" s="214"/>
      <c r="E542" s="214"/>
      <c r="F542" s="323"/>
      <c r="G542" s="318"/>
      <c r="H542" s="319"/>
      <c r="I542" s="319"/>
      <c r="J542" s="320"/>
    </row>
    <row r="543" spans="1:11" ht="17.25" customHeight="1" thickBot="1" x14ac:dyDescent="0.2">
      <c r="B543" s="311"/>
      <c r="C543" s="145" t="s">
        <v>219</v>
      </c>
      <c r="D543" s="324"/>
      <c r="E543" s="324"/>
      <c r="F543" s="325"/>
      <c r="G543" s="326"/>
      <c r="H543" s="327"/>
      <c r="I543" s="327"/>
      <c r="J543" s="328"/>
    </row>
    <row r="544" spans="1:11" ht="17.25" customHeight="1" x14ac:dyDescent="0.15">
      <c r="B544" s="141"/>
      <c r="C544" s="141"/>
      <c r="D544" s="141"/>
      <c r="E544" s="141"/>
      <c r="F544" s="141"/>
      <c r="G544" s="141"/>
    </row>
    <row r="545" spans="1:11" ht="17.25" customHeight="1" thickBot="1" x14ac:dyDescent="0.2">
      <c r="B545" s="127"/>
    </row>
    <row r="546" spans="1:11" ht="17.25" customHeight="1" thickBot="1" x14ac:dyDescent="0.2">
      <c r="B546" s="309" t="s">
        <v>223</v>
      </c>
      <c r="C546" s="312" t="s">
        <v>209</v>
      </c>
      <c r="D546" s="313"/>
      <c r="E546" s="313"/>
      <c r="F546" s="314"/>
      <c r="G546" s="315" t="s">
        <v>211</v>
      </c>
      <c r="H546" s="313"/>
      <c r="I546" s="313"/>
      <c r="J546" s="316"/>
    </row>
    <row r="547" spans="1:11" ht="17.25" customHeight="1" x14ac:dyDescent="0.15">
      <c r="B547" s="310"/>
      <c r="C547" s="142" t="s">
        <v>212</v>
      </c>
      <c r="D547" s="317"/>
      <c r="E547" s="317"/>
      <c r="F547" s="140" t="s">
        <v>210</v>
      </c>
      <c r="G547" s="318" t="s">
        <v>220</v>
      </c>
      <c r="H547" s="319"/>
      <c r="I547" s="319"/>
      <c r="J547" s="320"/>
    </row>
    <row r="548" spans="1:11" ht="17.25" customHeight="1" x14ac:dyDescent="0.15">
      <c r="B548" s="310"/>
      <c r="C548" s="142" t="s">
        <v>217</v>
      </c>
      <c r="D548" s="143"/>
      <c r="E548" s="321" t="s">
        <v>218</v>
      </c>
      <c r="F548" s="322"/>
      <c r="G548" s="318" t="s">
        <v>221</v>
      </c>
      <c r="H548" s="319"/>
      <c r="I548" s="319"/>
      <c r="J548" s="320"/>
    </row>
    <row r="549" spans="1:11" ht="17.25" customHeight="1" x14ac:dyDescent="0.15">
      <c r="B549" s="310"/>
      <c r="C549" s="144" t="s">
        <v>219</v>
      </c>
      <c r="D549" s="214"/>
      <c r="E549" s="214"/>
      <c r="F549" s="323"/>
      <c r="G549" s="318"/>
      <c r="H549" s="319"/>
      <c r="I549" s="319"/>
      <c r="J549" s="320"/>
    </row>
    <row r="550" spans="1:11" ht="17.25" customHeight="1" x14ac:dyDescent="0.15">
      <c r="B550" s="310"/>
      <c r="C550" s="144" t="s">
        <v>219</v>
      </c>
      <c r="D550" s="214"/>
      <c r="E550" s="214"/>
      <c r="F550" s="323"/>
      <c r="G550" s="318"/>
      <c r="H550" s="319"/>
      <c r="I550" s="319"/>
      <c r="J550" s="320"/>
    </row>
    <row r="551" spans="1:11" ht="17.25" customHeight="1" x14ac:dyDescent="0.15">
      <c r="B551" s="310"/>
      <c r="C551" s="144" t="s">
        <v>219</v>
      </c>
      <c r="D551" s="214"/>
      <c r="E551" s="214"/>
      <c r="F551" s="323"/>
      <c r="G551" s="318"/>
      <c r="H551" s="319"/>
      <c r="I551" s="319"/>
      <c r="J551" s="320"/>
    </row>
    <row r="552" spans="1:11" ht="17.25" customHeight="1" thickBot="1" x14ac:dyDescent="0.2">
      <c r="B552" s="311"/>
      <c r="C552" s="145" t="s">
        <v>219</v>
      </c>
      <c r="D552" s="324"/>
      <c r="E552" s="324"/>
      <c r="F552" s="325"/>
      <c r="G552" s="326"/>
      <c r="H552" s="327"/>
      <c r="I552" s="327"/>
      <c r="J552" s="328"/>
    </row>
    <row r="553" spans="1:11" ht="17.25" customHeight="1" x14ac:dyDescent="0.15">
      <c r="B553" s="141"/>
      <c r="C553" s="141"/>
      <c r="D553" s="141"/>
      <c r="E553" s="141"/>
      <c r="F553" s="141"/>
      <c r="G553" s="141"/>
    </row>
    <row r="554" spans="1:11" ht="17.25" x14ac:dyDescent="0.15">
      <c r="A554" s="267" t="s">
        <v>276</v>
      </c>
      <c r="B554" s="267"/>
      <c r="C554" s="267"/>
      <c r="D554" s="267"/>
      <c r="E554" s="267"/>
      <c r="F554" s="267"/>
      <c r="G554" s="267"/>
      <c r="H554" s="267"/>
      <c r="I554" s="267"/>
      <c r="J554" s="267"/>
      <c r="K554" s="8"/>
    </row>
    <row r="555" spans="1:11" ht="17.25" x14ac:dyDescent="0.15">
      <c r="A555" s="8"/>
      <c r="B555" s="8"/>
      <c r="C555" s="8"/>
      <c r="D555" s="8"/>
      <c r="E555" s="8"/>
      <c r="F555" s="8"/>
      <c r="G555" s="8"/>
      <c r="H555" s="8"/>
      <c r="I555" s="8"/>
      <c r="J555" s="8"/>
      <c r="K555" s="8"/>
    </row>
    <row r="556" spans="1:11" ht="17.25" customHeight="1" x14ac:dyDescent="0.15">
      <c r="A556" s="149"/>
      <c r="B556" s="149"/>
      <c r="C556" s="149"/>
      <c r="D556" s="149"/>
      <c r="E556" s="149"/>
      <c r="F556" s="149"/>
      <c r="G556" s="149"/>
      <c r="H556" s="149"/>
      <c r="I556" s="149"/>
      <c r="J556" s="149"/>
    </row>
    <row r="557" spans="1:11" ht="17.25" customHeight="1" x14ac:dyDescent="0.15">
      <c r="A557" s="149"/>
      <c r="B557" s="149"/>
      <c r="C557" s="149"/>
      <c r="D557" s="149"/>
      <c r="E557" s="149"/>
      <c r="F557" s="149"/>
      <c r="G557" s="149"/>
      <c r="H557" s="149"/>
      <c r="I557" s="149"/>
      <c r="J557" s="149"/>
    </row>
    <row r="558" spans="1:11" ht="17.25" customHeight="1" x14ac:dyDescent="0.15">
      <c r="A558" s="147" t="s">
        <v>227</v>
      </c>
      <c r="B558" s="147"/>
      <c r="C558" s="147"/>
      <c r="D558" s="147"/>
      <c r="E558" s="147"/>
      <c r="F558" s="147"/>
      <c r="G558" s="147"/>
      <c r="H558" s="147"/>
      <c r="I558" s="147"/>
      <c r="J558" s="147"/>
    </row>
    <row r="559" spans="1:11" ht="17.25" customHeight="1" x14ac:dyDescent="0.15">
      <c r="A559" s="330" t="s">
        <v>228</v>
      </c>
      <c r="B559" s="330"/>
      <c r="C559" s="330"/>
      <c r="D559" s="330"/>
      <c r="E559" s="330"/>
      <c r="F559" s="330"/>
      <c r="G559" s="330"/>
      <c r="H559" s="330"/>
      <c r="I559" s="330"/>
      <c r="J559" s="330"/>
    </row>
    <row r="560" spans="1:11" ht="17.25" customHeight="1" x14ac:dyDescent="0.15">
      <c r="A560" s="330"/>
      <c r="B560" s="330"/>
      <c r="C560" s="330"/>
      <c r="D560" s="330"/>
      <c r="E560" s="330"/>
      <c r="F560" s="330"/>
      <c r="G560" s="330"/>
      <c r="H560" s="330"/>
      <c r="I560" s="330"/>
      <c r="J560" s="330"/>
    </row>
    <row r="561" spans="1:10" ht="17.25" customHeight="1" x14ac:dyDescent="0.15">
      <c r="A561" s="147" t="s">
        <v>229</v>
      </c>
      <c r="B561" s="147"/>
      <c r="C561" s="147"/>
      <c r="D561" s="147"/>
      <c r="E561" s="147"/>
      <c r="F561" s="147"/>
      <c r="G561" s="147"/>
      <c r="H561" s="147"/>
      <c r="I561" s="147"/>
      <c r="J561" s="147"/>
    </row>
    <row r="562" spans="1:10" ht="17.25" customHeight="1" x14ac:dyDescent="0.15">
      <c r="A562" s="334" t="s">
        <v>230</v>
      </c>
      <c r="B562" s="334"/>
      <c r="C562" s="334"/>
      <c r="D562" s="334"/>
      <c r="E562" s="334"/>
      <c r="F562" s="334"/>
      <c r="G562" s="334"/>
      <c r="H562" s="334"/>
      <c r="I562" s="334"/>
      <c r="J562" s="334"/>
    </row>
    <row r="563" spans="1:10" ht="17.25" customHeight="1" x14ac:dyDescent="0.15">
      <c r="A563" s="334"/>
      <c r="B563" s="334"/>
      <c r="C563" s="334"/>
      <c r="D563" s="334"/>
      <c r="E563" s="334"/>
      <c r="F563" s="334"/>
      <c r="G563" s="334"/>
      <c r="H563" s="334"/>
      <c r="I563" s="334"/>
      <c r="J563" s="334"/>
    </row>
    <row r="564" spans="1:10" ht="17.25" customHeight="1" x14ac:dyDescent="0.15">
      <c r="A564" s="330" t="s">
        <v>231</v>
      </c>
      <c r="B564" s="330"/>
      <c r="C564" s="330"/>
      <c r="D564" s="330"/>
      <c r="E564" s="330"/>
      <c r="F564" s="330"/>
      <c r="G564" s="330"/>
      <c r="H564" s="330"/>
      <c r="I564" s="330"/>
      <c r="J564" s="330"/>
    </row>
    <row r="565" spans="1:10" ht="17.25" customHeight="1" x14ac:dyDescent="0.15">
      <c r="A565" s="330"/>
      <c r="B565" s="330"/>
      <c r="C565" s="330"/>
      <c r="D565" s="330"/>
      <c r="E565" s="330"/>
      <c r="F565" s="330"/>
      <c r="G565" s="330"/>
      <c r="H565" s="330"/>
      <c r="I565" s="330"/>
      <c r="J565" s="330"/>
    </row>
    <row r="566" spans="1:10" ht="17.25" customHeight="1" x14ac:dyDescent="0.15">
      <c r="A566" s="330" t="s">
        <v>232</v>
      </c>
      <c r="B566" s="330"/>
      <c r="C566" s="330"/>
      <c r="D566" s="330"/>
      <c r="E566" s="330"/>
      <c r="F566" s="330"/>
      <c r="G566" s="330"/>
      <c r="H566" s="330"/>
      <c r="I566" s="330"/>
      <c r="J566" s="330"/>
    </row>
    <row r="567" spans="1:10" ht="17.25" customHeight="1" x14ac:dyDescent="0.15">
      <c r="A567" s="330"/>
      <c r="B567" s="330"/>
      <c r="C567" s="330"/>
      <c r="D567" s="330"/>
      <c r="E567" s="330"/>
      <c r="F567" s="330"/>
      <c r="G567" s="330"/>
      <c r="H567" s="330"/>
      <c r="I567" s="330"/>
      <c r="J567" s="330"/>
    </row>
    <row r="568" spans="1:10" ht="17.25" customHeight="1" x14ac:dyDescent="0.15">
      <c r="A568" s="147" t="s">
        <v>233</v>
      </c>
      <c r="B568" s="147"/>
      <c r="C568" s="147"/>
      <c r="D568" s="147"/>
      <c r="E568" s="147"/>
      <c r="F568" s="147"/>
      <c r="G568" s="147"/>
      <c r="H568" s="147"/>
      <c r="I568" s="147"/>
      <c r="J568" s="147"/>
    </row>
    <row r="569" spans="1:10" ht="17.25" customHeight="1" x14ac:dyDescent="0.15">
      <c r="A569" s="148" t="s">
        <v>234</v>
      </c>
      <c r="B569" s="147"/>
      <c r="C569" s="147"/>
      <c r="D569" s="147"/>
      <c r="E569" s="147"/>
      <c r="F569" s="147"/>
      <c r="G569" s="147"/>
      <c r="H569" s="147"/>
      <c r="I569" s="147"/>
      <c r="J569" s="147"/>
    </row>
    <row r="570" spans="1:10" ht="17.25" customHeight="1" x14ac:dyDescent="0.15">
      <c r="A570" s="148" t="s">
        <v>235</v>
      </c>
      <c r="B570" s="147"/>
      <c r="C570" s="147"/>
      <c r="D570" s="147"/>
      <c r="E570" s="147"/>
      <c r="F570" s="147"/>
      <c r="G570" s="147"/>
      <c r="H570" s="147"/>
      <c r="I570" s="147"/>
      <c r="J570" s="147"/>
    </row>
    <row r="571" spans="1:10" ht="17.25" customHeight="1" x14ac:dyDescent="0.15">
      <c r="A571" s="334" t="s">
        <v>236</v>
      </c>
      <c r="B571" s="334"/>
      <c r="C571" s="334"/>
      <c r="D571" s="334"/>
      <c r="E571" s="334"/>
      <c r="F571" s="334"/>
      <c r="G571" s="334"/>
      <c r="H571" s="334"/>
      <c r="I571" s="334"/>
      <c r="J571" s="334"/>
    </row>
    <row r="572" spans="1:10" ht="17.25" customHeight="1" x14ac:dyDescent="0.15">
      <c r="A572" s="334"/>
      <c r="B572" s="334"/>
      <c r="C572" s="334"/>
      <c r="D572" s="334"/>
      <c r="E572" s="334"/>
      <c r="F572" s="334"/>
      <c r="G572" s="334"/>
      <c r="H572" s="334"/>
      <c r="I572" s="334"/>
      <c r="J572" s="334"/>
    </row>
    <row r="573" spans="1:10" ht="17.25" customHeight="1" x14ac:dyDescent="0.15">
      <c r="A573" s="334"/>
      <c r="B573" s="334"/>
      <c r="C573" s="334"/>
      <c r="D573" s="334"/>
      <c r="E573" s="334"/>
      <c r="F573" s="334"/>
      <c r="G573" s="334"/>
      <c r="H573" s="334"/>
      <c r="I573" s="334"/>
      <c r="J573" s="334"/>
    </row>
    <row r="574" spans="1:10" ht="17.25" customHeight="1" x14ac:dyDescent="0.15">
      <c r="A574" s="147"/>
      <c r="B574" s="147"/>
      <c r="C574" s="147"/>
      <c r="D574" s="147"/>
      <c r="E574" s="147"/>
      <c r="F574" s="147"/>
      <c r="G574" s="147"/>
      <c r="H574" s="147"/>
      <c r="I574" s="147"/>
      <c r="J574" s="147"/>
    </row>
    <row r="575" spans="1:10" ht="17.25" customHeight="1" x14ac:dyDescent="0.15">
      <c r="A575" s="147" t="s">
        <v>237</v>
      </c>
      <c r="B575" s="147"/>
      <c r="C575" s="147"/>
      <c r="D575" s="147"/>
      <c r="E575" s="147"/>
      <c r="F575" s="147"/>
      <c r="G575" s="147"/>
      <c r="H575" s="147"/>
      <c r="I575" s="147"/>
      <c r="J575" s="147"/>
    </row>
    <row r="576" spans="1:10" ht="17.25" customHeight="1" x14ac:dyDescent="0.15">
      <c r="A576" s="334" t="s">
        <v>238</v>
      </c>
      <c r="B576" s="334"/>
      <c r="C576" s="334"/>
      <c r="D576" s="334"/>
      <c r="E576" s="334"/>
      <c r="F576" s="334"/>
      <c r="G576" s="334"/>
      <c r="H576" s="334"/>
      <c r="I576" s="334"/>
      <c r="J576" s="334"/>
    </row>
    <row r="577" spans="1:10" ht="17.25" customHeight="1" x14ac:dyDescent="0.15">
      <c r="A577" s="334"/>
      <c r="B577" s="334"/>
      <c r="C577" s="334"/>
      <c r="D577" s="334"/>
      <c r="E577" s="334"/>
      <c r="F577" s="334"/>
      <c r="G577" s="334"/>
      <c r="H577" s="334"/>
      <c r="I577" s="334"/>
      <c r="J577" s="334"/>
    </row>
    <row r="578" spans="1:10" ht="17.25" customHeight="1" x14ac:dyDescent="0.15">
      <c r="A578" s="330" t="s">
        <v>239</v>
      </c>
      <c r="B578" s="330"/>
      <c r="C578" s="330"/>
      <c r="D578" s="330"/>
      <c r="E578" s="330"/>
      <c r="F578" s="330"/>
      <c r="G578" s="330"/>
      <c r="H578" s="330"/>
      <c r="I578" s="330"/>
      <c r="J578" s="330"/>
    </row>
    <row r="579" spans="1:10" ht="17.25" customHeight="1" x14ac:dyDescent="0.15">
      <c r="A579" s="330"/>
      <c r="B579" s="330"/>
      <c r="C579" s="330"/>
      <c r="D579" s="330"/>
      <c r="E579" s="330"/>
      <c r="F579" s="330"/>
      <c r="G579" s="330"/>
      <c r="H579" s="330"/>
      <c r="I579" s="330"/>
      <c r="J579" s="330"/>
    </row>
    <row r="580" spans="1:10" ht="17.25" customHeight="1" x14ac:dyDescent="0.15">
      <c r="A580" s="330"/>
      <c r="B580" s="330"/>
      <c r="C580" s="330"/>
      <c r="D580" s="330"/>
      <c r="E580" s="330"/>
      <c r="F580" s="330"/>
      <c r="G580" s="330"/>
      <c r="H580" s="330"/>
      <c r="I580" s="330"/>
      <c r="J580" s="330"/>
    </row>
    <row r="581" spans="1:10" ht="17.25" customHeight="1" x14ac:dyDescent="0.15">
      <c r="A581" s="330" t="s">
        <v>240</v>
      </c>
      <c r="B581" s="330"/>
      <c r="C581" s="330"/>
      <c r="D581" s="330"/>
      <c r="E581" s="330"/>
      <c r="F581" s="330"/>
      <c r="G581" s="330"/>
      <c r="H581" s="330"/>
      <c r="I581" s="330"/>
      <c r="J581" s="330"/>
    </row>
    <row r="582" spans="1:10" ht="17.25" customHeight="1" x14ac:dyDescent="0.15">
      <c r="A582" s="330"/>
      <c r="B582" s="330"/>
      <c r="C582" s="330"/>
      <c r="D582" s="330"/>
      <c r="E582" s="330"/>
      <c r="F582" s="330"/>
      <c r="G582" s="330"/>
      <c r="H582" s="330"/>
      <c r="I582" s="330"/>
      <c r="J582" s="330"/>
    </row>
    <row r="583" spans="1:10" ht="17.25" customHeight="1" x14ac:dyDescent="0.15">
      <c r="A583" s="147"/>
      <c r="B583" s="147"/>
      <c r="C583" s="147"/>
      <c r="D583" s="147"/>
      <c r="E583" s="147"/>
      <c r="F583" s="147"/>
      <c r="G583" s="147"/>
      <c r="H583" s="147"/>
      <c r="I583" s="147"/>
      <c r="J583" s="147"/>
    </row>
    <row r="584" spans="1:10" ht="17.25" customHeight="1" x14ac:dyDescent="0.15">
      <c r="A584" s="147" t="s">
        <v>241</v>
      </c>
      <c r="B584" s="147"/>
      <c r="C584" s="147"/>
      <c r="D584" s="147"/>
      <c r="E584" s="147"/>
      <c r="F584" s="147"/>
      <c r="G584" s="147"/>
      <c r="H584" s="147"/>
      <c r="I584" s="147"/>
      <c r="J584" s="147"/>
    </row>
    <row r="585" spans="1:10" ht="17.25" customHeight="1" x14ac:dyDescent="0.15">
      <c r="A585" s="330" t="s">
        <v>242</v>
      </c>
      <c r="B585" s="330"/>
      <c r="C585" s="330"/>
      <c r="D585" s="330"/>
      <c r="E585" s="330"/>
      <c r="F585" s="330"/>
      <c r="G585" s="330"/>
      <c r="H585" s="330"/>
      <c r="I585" s="330"/>
      <c r="J585" s="330"/>
    </row>
    <row r="586" spans="1:10" ht="17.25" customHeight="1" x14ac:dyDescent="0.15">
      <c r="A586" s="330"/>
      <c r="B586" s="330"/>
      <c r="C586" s="330"/>
      <c r="D586" s="330"/>
      <c r="E586" s="330"/>
      <c r="F586" s="330"/>
      <c r="G586" s="330"/>
      <c r="H586" s="330"/>
      <c r="I586" s="330"/>
      <c r="J586" s="330"/>
    </row>
    <row r="587" spans="1:10" ht="17.25" customHeight="1" x14ac:dyDescent="0.15">
      <c r="A587" s="147" t="s">
        <v>243</v>
      </c>
      <c r="B587" s="147"/>
      <c r="C587" s="147"/>
      <c r="D587" s="147"/>
      <c r="E587" s="147"/>
      <c r="F587" s="147"/>
      <c r="G587" s="147"/>
      <c r="H587" s="147"/>
      <c r="I587" s="147"/>
      <c r="J587" s="147"/>
    </row>
    <row r="588" spans="1:10" ht="17.25" customHeight="1" x14ac:dyDescent="0.15">
      <c r="A588" s="330" t="s">
        <v>244</v>
      </c>
      <c r="B588" s="330"/>
      <c r="C588" s="330"/>
      <c r="D588" s="330"/>
      <c r="E588" s="330"/>
      <c r="F588" s="330"/>
      <c r="G588" s="330"/>
      <c r="H588" s="330"/>
      <c r="I588" s="330"/>
      <c r="J588" s="330"/>
    </row>
    <row r="589" spans="1:10" ht="17.25" customHeight="1" x14ac:dyDescent="0.15">
      <c r="A589" s="330"/>
      <c r="B589" s="330"/>
      <c r="C589" s="330"/>
      <c r="D589" s="330"/>
      <c r="E589" s="330"/>
      <c r="F589" s="330"/>
      <c r="G589" s="330"/>
      <c r="H589" s="330"/>
      <c r="I589" s="330"/>
      <c r="J589" s="330"/>
    </row>
    <row r="590" spans="1:10" ht="17.25" customHeight="1" x14ac:dyDescent="0.15">
      <c r="A590" s="330"/>
      <c r="B590" s="330"/>
      <c r="C590" s="330"/>
      <c r="D590" s="330"/>
      <c r="E590" s="330"/>
      <c r="F590" s="330"/>
      <c r="G590" s="330"/>
      <c r="H590" s="330"/>
      <c r="I590" s="330"/>
      <c r="J590" s="330"/>
    </row>
    <row r="591" spans="1:10" ht="17.25" customHeight="1" x14ac:dyDescent="0.15">
      <c r="A591" s="149"/>
      <c r="B591" s="149"/>
      <c r="C591" s="149"/>
      <c r="D591" s="149"/>
      <c r="E591" s="149"/>
      <c r="F591" s="149"/>
      <c r="G591" s="149"/>
      <c r="H591" s="149"/>
      <c r="I591" s="149"/>
      <c r="J591" s="149"/>
    </row>
    <row r="592" spans="1:10" ht="17.25" customHeight="1" x14ac:dyDescent="0.15">
      <c r="A592" s="149" t="s">
        <v>245</v>
      </c>
      <c r="B592" s="149"/>
      <c r="C592" s="149"/>
      <c r="D592" s="149"/>
      <c r="E592" s="149"/>
      <c r="F592" s="149"/>
      <c r="G592" s="149"/>
      <c r="H592" s="149"/>
      <c r="I592" s="149"/>
      <c r="J592" s="149"/>
    </row>
    <row r="593" spans="1:11" ht="17.25" customHeight="1" x14ac:dyDescent="0.15">
      <c r="A593" s="331" t="s">
        <v>246</v>
      </c>
      <c r="B593" s="331"/>
      <c r="C593" s="331"/>
      <c r="D593" s="331"/>
      <c r="E593" s="331"/>
      <c r="F593" s="331"/>
      <c r="G593" s="331"/>
      <c r="H593" s="331"/>
      <c r="I593" s="331"/>
      <c r="J593" s="331"/>
    </row>
    <row r="594" spans="1:11" ht="17.25" customHeight="1" x14ac:dyDescent="0.15">
      <c r="A594" s="331"/>
      <c r="B594" s="331"/>
      <c r="C594" s="331"/>
      <c r="D594" s="331"/>
      <c r="E594" s="331"/>
      <c r="F594" s="331"/>
      <c r="G594" s="331"/>
      <c r="H594" s="331"/>
      <c r="I594" s="331"/>
      <c r="J594" s="331"/>
    </row>
    <row r="595" spans="1:11" ht="17.25" customHeight="1" x14ac:dyDescent="0.15">
      <c r="A595" s="149"/>
      <c r="B595" s="149"/>
      <c r="C595" s="149"/>
      <c r="D595" s="149"/>
      <c r="E595" s="149"/>
      <c r="F595" s="149"/>
      <c r="G595" s="149"/>
      <c r="H595" s="149"/>
      <c r="I595" s="149"/>
      <c r="J595" s="149"/>
    </row>
    <row r="596" spans="1:11" ht="17.25" customHeight="1" x14ac:dyDescent="0.15">
      <c r="A596" s="149"/>
      <c r="B596" s="149"/>
      <c r="C596" s="149"/>
      <c r="D596" s="149"/>
      <c r="E596" s="149"/>
      <c r="F596" s="149"/>
      <c r="G596" s="149"/>
      <c r="H596" s="149"/>
      <c r="I596" s="149"/>
      <c r="J596" s="149"/>
    </row>
    <row r="597" spans="1:11" ht="17.25" customHeight="1" x14ac:dyDescent="0.15">
      <c r="A597" s="149"/>
      <c r="B597" s="149"/>
      <c r="C597" s="149"/>
      <c r="D597" s="149"/>
      <c r="E597" s="149"/>
      <c r="F597" s="149"/>
      <c r="G597" s="149"/>
      <c r="H597" s="149"/>
      <c r="I597" s="149"/>
      <c r="J597" s="149"/>
    </row>
    <row r="598" spans="1:11" ht="17.25" x14ac:dyDescent="0.15">
      <c r="A598" s="267" t="s">
        <v>247</v>
      </c>
      <c r="B598" s="267"/>
      <c r="C598" s="267"/>
      <c r="D598" s="267"/>
      <c r="E598" s="267"/>
      <c r="F598" s="267"/>
      <c r="G598" s="267"/>
      <c r="H598" s="267"/>
      <c r="I598" s="267"/>
      <c r="J598" s="267"/>
      <c r="K598" s="8"/>
    </row>
    <row r="599" spans="1:11" ht="17.25" x14ac:dyDescent="0.15">
      <c r="A599" s="8"/>
      <c r="B599" s="8"/>
      <c r="C599" s="8"/>
      <c r="D599" s="8"/>
      <c r="E599" s="8"/>
      <c r="F599" s="8"/>
      <c r="G599" s="8"/>
      <c r="H599" s="8"/>
      <c r="I599" s="8"/>
      <c r="J599" s="8"/>
      <c r="K599" s="8"/>
    </row>
    <row r="600" spans="1:11" ht="17.25" customHeight="1" thickBot="1" x14ac:dyDescent="0.2">
      <c r="A600" s="149"/>
      <c r="B600" s="149"/>
      <c r="C600" s="149"/>
      <c r="D600" s="149"/>
      <c r="E600" s="149"/>
      <c r="F600" s="149"/>
      <c r="G600" s="149"/>
      <c r="H600" s="149"/>
      <c r="I600" s="149"/>
      <c r="J600" s="149"/>
    </row>
    <row r="601" spans="1:11" ht="17.25" customHeight="1" thickBot="1" x14ac:dyDescent="0.2">
      <c r="A601" s="332" t="s">
        <v>224</v>
      </c>
      <c r="B601" s="333"/>
      <c r="C601" s="333"/>
      <c r="D601" s="333"/>
      <c r="E601" s="333" t="s">
        <v>225</v>
      </c>
      <c r="F601" s="333"/>
      <c r="G601" s="333"/>
      <c r="H601" s="333"/>
      <c r="I601" s="146" t="s">
        <v>226</v>
      </c>
    </row>
    <row r="602" spans="1:11" ht="17.25" customHeight="1" thickBot="1" x14ac:dyDescent="0.2">
      <c r="B602" s="139"/>
    </row>
    <row r="603" spans="1:11" ht="17.25" customHeight="1" thickBot="1" x14ac:dyDescent="0.2">
      <c r="B603" s="309" t="s">
        <v>222</v>
      </c>
      <c r="C603" s="312" t="s">
        <v>209</v>
      </c>
      <c r="D603" s="313"/>
      <c r="E603" s="313"/>
      <c r="F603" s="314"/>
      <c r="G603" s="315" t="s">
        <v>211</v>
      </c>
      <c r="H603" s="313"/>
      <c r="I603" s="313"/>
      <c r="J603" s="316"/>
    </row>
    <row r="604" spans="1:11" ht="17.25" customHeight="1" x14ac:dyDescent="0.15">
      <c r="B604" s="310"/>
      <c r="C604" s="329" t="s">
        <v>212</v>
      </c>
      <c r="D604" s="317"/>
      <c r="E604" s="317"/>
      <c r="F604" s="322" t="s">
        <v>210</v>
      </c>
      <c r="G604" s="318" t="s">
        <v>213</v>
      </c>
      <c r="H604" s="319"/>
      <c r="I604" s="319"/>
      <c r="J604" s="320"/>
    </row>
    <row r="605" spans="1:11" ht="17.25" customHeight="1" x14ac:dyDescent="0.15">
      <c r="B605" s="310"/>
      <c r="C605" s="329"/>
      <c r="D605" s="317"/>
      <c r="E605" s="317"/>
      <c r="F605" s="322"/>
      <c r="G605" s="318"/>
      <c r="H605" s="319"/>
      <c r="I605" s="319"/>
      <c r="J605" s="320"/>
    </row>
    <row r="606" spans="1:11" ht="17.25" customHeight="1" x14ac:dyDescent="0.15">
      <c r="B606" s="310"/>
      <c r="C606" s="142" t="s">
        <v>217</v>
      </c>
      <c r="D606" s="143"/>
      <c r="E606" s="321" t="s">
        <v>218</v>
      </c>
      <c r="F606" s="322"/>
      <c r="G606" s="318" t="s">
        <v>214</v>
      </c>
      <c r="H606" s="319"/>
      <c r="I606" s="319"/>
      <c r="J606" s="320"/>
    </row>
    <row r="607" spans="1:11" ht="17.25" customHeight="1" x14ac:dyDescent="0.15">
      <c r="B607" s="310"/>
      <c r="C607" s="144" t="s">
        <v>219</v>
      </c>
      <c r="D607" s="214"/>
      <c r="E607" s="214"/>
      <c r="F607" s="323"/>
      <c r="G607" s="318" t="s">
        <v>215</v>
      </c>
      <c r="H607" s="319"/>
      <c r="I607" s="319"/>
      <c r="J607" s="320"/>
    </row>
    <row r="608" spans="1:11" ht="17.25" customHeight="1" x14ac:dyDescent="0.15">
      <c r="B608" s="310"/>
      <c r="C608" s="144" t="s">
        <v>219</v>
      </c>
      <c r="D608" s="214"/>
      <c r="E608" s="214"/>
      <c r="F608" s="323"/>
      <c r="G608" s="318" t="s">
        <v>216</v>
      </c>
      <c r="H608" s="319"/>
      <c r="I608" s="319"/>
      <c r="J608" s="320"/>
    </row>
    <row r="609" spans="1:11" ht="17.25" customHeight="1" x14ac:dyDescent="0.15">
      <c r="B609" s="310"/>
      <c r="C609" s="144" t="s">
        <v>219</v>
      </c>
      <c r="D609" s="214"/>
      <c r="E609" s="214"/>
      <c r="F609" s="323"/>
      <c r="G609" s="318"/>
      <c r="H609" s="319"/>
      <c r="I609" s="319"/>
      <c r="J609" s="320"/>
    </row>
    <row r="610" spans="1:11" ht="17.25" customHeight="1" thickBot="1" x14ac:dyDescent="0.2">
      <c r="B610" s="311"/>
      <c r="C610" s="145" t="s">
        <v>219</v>
      </c>
      <c r="D610" s="324"/>
      <c r="E610" s="324"/>
      <c r="F610" s="325"/>
      <c r="G610" s="326"/>
      <c r="H610" s="327"/>
      <c r="I610" s="327"/>
      <c r="J610" s="328"/>
    </row>
    <row r="611" spans="1:11" ht="17.25" customHeight="1" x14ac:dyDescent="0.15">
      <c r="B611" s="141"/>
      <c r="C611" s="141"/>
      <c r="D611" s="141"/>
      <c r="E611" s="141"/>
      <c r="F611" s="141"/>
      <c r="G611" s="141"/>
    </row>
    <row r="612" spans="1:11" ht="17.25" customHeight="1" thickBot="1" x14ac:dyDescent="0.2">
      <c r="B612" s="127"/>
    </row>
    <row r="613" spans="1:11" ht="17.25" customHeight="1" thickBot="1" x14ac:dyDescent="0.2">
      <c r="B613" s="309" t="s">
        <v>223</v>
      </c>
      <c r="C613" s="312" t="s">
        <v>209</v>
      </c>
      <c r="D613" s="313"/>
      <c r="E613" s="313"/>
      <c r="F613" s="314"/>
      <c r="G613" s="315" t="s">
        <v>211</v>
      </c>
      <c r="H613" s="313"/>
      <c r="I613" s="313"/>
      <c r="J613" s="316"/>
    </row>
    <row r="614" spans="1:11" ht="17.25" customHeight="1" x14ac:dyDescent="0.15">
      <c r="B614" s="310"/>
      <c r="C614" s="142" t="s">
        <v>212</v>
      </c>
      <c r="D614" s="317"/>
      <c r="E614" s="317"/>
      <c r="F614" s="140" t="s">
        <v>210</v>
      </c>
      <c r="G614" s="318" t="s">
        <v>220</v>
      </c>
      <c r="H614" s="319"/>
      <c r="I614" s="319"/>
      <c r="J614" s="320"/>
    </row>
    <row r="615" spans="1:11" ht="17.25" customHeight="1" x14ac:dyDescent="0.15">
      <c r="B615" s="310"/>
      <c r="C615" s="142" t="s">
        <v>217</v>
      </c>
      <c r="D615" s="143"/>
      <c r="E615" s="321" t="s">
        <v>218</v>
      </c>
      <c r="F615" s="322"/>
      <c r="G615" s="318" t="s">
        <v>221</v>
      </c>
      <c r="H615" s="319"/>
      <c r="I615" s="319"/>
      <c r="J615" s="320"/>
    </row>
    <row r="616" spans="1:11" ht="17.25" customHeight="1" x14ac:dyDescent="0.15">
      <c r="B616" s="310"/>
      <c r="C616" s="144" t="s">
        <v>219</v>
      </c>
      <c r="D616" s="214"/>
      <c r="E616" s="214"/>
      <c r="F616" s="323"/>
      <c r="G616" s="318"/>
      <c r="H616" s="319"/>
      <c r="I616" s="319"/>
      <c r="J616" s="320"/>
    </row>
    <row r="617" spans="1:11" ht="17.25" customHeight="1" x14ac:dyDescent="0.15">
      <c r="B617" s="310"/>
      <c r="C617" s="144" t="s">
        <v>219</v>
      </c>
      <c r="D617" s="214"/>
      <c r="E617" s="214"/>
      <c r="F617" s="323"/>
      <c r="G617" s="318"/>
      <c r="H617" s="319"/>
      <c r="I617" s="319"/>
      <c r="J617" s="320"/>
    </row>
    <row r="618" spans="1:11" ht="17.25" customHeight="1" x14ac:dyDescent="0.15">
      <c r="B618" s="310"/>
      <c r="C618" s="144" t="s">
        <v>219</v>
      </c>
      <c r="D618" s="214"/>
      <c r="E618" s="214"/>
      <c r="F618" s="323"/>
      <c r="G618" s="318"/>
      <c r="H618" s="319"/>
      <c r="I618" s="319"/>
      <c r="J618" s="320"/>
    </row>
    <row r="619" spans="1:11" ht="17.25" customHeight="1" thickBot="1" x14ac:dyDescent="0.2">
      <c r="B619" s="311"/>
      <c r="C619" s="145" t="s">
        <v>219</v>
      </c>
      <c r="D619" s="324"/>
      <c r="E619" s="324"/>
      <c r="F619" s="325"/>
      <c r="G619" s="326"/>
      <c r="H619" s="327"/>
      <c r="I619" s="327"/>
      <c r="J619" s="328"/>
    </row>
    <row r="620" spans="1:11" ht="17.25" customHeight="1" x14ac:dyDescent="0.15">
      <c r="B620" s="141"/>
      <c r="C620" s="141"/>
      <c r="D620" s="141"/>
      <c r="E620" s="141"/>
      <c r="F620" s="141"/>
      <c r="G620" s="141"/>
    </row>
    <row r="621" spans="1:11" ht="17.25" customHeight="1" x14ac:dyDescent="0.15"/>
    <row r="622" spans="1:11" ht="17.25" x14ac:dyDescent="0.15">
      <c r="A622" s="267" t="s">
        <v>248</v>
      </c>
      <c r="B622" s="267"/>
      <c r="C622" s="267"/>
      <c r="D622" s="267"/>
      <c r="E622" s="267"/>
      <c r="F622" s="267"/>
      <c r="G622" s="267"/>
      <c r="H622" s="267"/>
      <c r="I622" s="267"/>
      <c r="J622" s="267"/>
      <c r="K622" s="8"/>
    </row>
    <row r="623" spans="1:11" ht="17.25" customHeight="1" x14ac:dyDescent="0.15"/>
    <row r="624" spans="1:11" ht="17.25" customHeight="1" x14ac:dyDescent="0.15">
      <c r="A624" s="306" t="s">
        <v>249</v>
      </c>
      <c r="B624" s="306"/>
      <c r="C624" s="306"/>
      <c r="D624" s="306" t="s">
        <v>250</v>
      </c>
      <c r="E624" s="306"/>
      <c r="F624" s="306"/>
      <c r="G624" s="306"/>
      <c r="H624" s="306"/>
      <c r="I624" s="306"/>
      <c r="J624" s="306"/>
    </row>
    <row r="625" spans="1:10" ht="17.25" customHeight="1" x14ac:dyDescent="0.15">
      <c r="A625" s="307" t="s">
        <v>251</v>
      </c>
      <c r="B625" s="307"/>
      <c r="C625" s="307"/>
      <c r="D625" s="308" t="s">
        <v>253</v>
      </c>
      <c r="E625" s="308"/>
      <c r="F625" s="308"/>
      <c r="G625" s="308"/>
      <c r="H625" s="308"/>
      <c r="I625" s="308"/>
      <c r="J625" s="308"/>
    </row>
    <row r="626" spans="1:10" ht="17.25" customHeight="1" x14ac:dyDescent="0.15">
      <c r="A626" s="307"/>
      <c r="B626" s="307"/>
      <c r="C626" s="307"/>
      <c r="D626" s="308"/>
      <c r="E626" s="308"/>
      <c r="F626" s="308"/>
      <c r="G626" s="308"/>
      <c r="H626" s="308"/>
      <c r="I626" s="308"/>
      <c r="J626" s="308"/>
    </row>
    <row r="627" spans="1:10" ht="17.25" customHeight="1" x14ac:dyDescent="0.15">
      <c r="A627" s="307"/>
      <c r="B627" s="307"/>
      <c r="C627" s="307"/>
      <c r="D627" s="308"/>
      <c r="E627" s="308"/>
      <c r="F627" s="308"/>
      <c r="G627" s="308"/>
      <c r="H627" s="308"/>
      <c r="I627" s="308"/>
      <c r="J627" s="308"/>
    </row>
    <row r="628" spans="1:10" ht="17.25" customHeight="1" x14ac:dyDescent="0.15">
      <c r="A628" s="307"/>
      <c r="B628" s="307"/>
      <c r="C628" s="307"/>
      <c r="D628" s="308"/>
      <c r="E628" s="308"/>
      <c r="F628" s="308"/>
      <c r="G628" s="308"/>
      <c r="H628" s="308"/>
      <c r="I628" s="308"/>
      <c r="J628" s="308"/>
    </row>
    <row r="629" spans="1:10" ht="17.25" customHeight="1" x14ac:dyDescent="0.15">
      <c r="A629" s="307"/>
      <c r="B629" s="307"/>
      <c r="C629" s="307"/>
      <c r="D629" s="308"/>
      <c r="E629" s="308"/>
      <c r="F629" s="308"/>
      <c r="G629" s="308"/>
      <c r="H629" s="308"/>
      <c r="I629" s="308"/>
      <c r="J629" s="308"/>
    </row>
    <row r="630" spans="1:10" ht="17.25" customHeight="1" x14ac:dyDescent="0.15">
      <c r="A630" s="307" t="s">
        <v>252</v>
      </c>
      <c r="B630" s="307"/>
      <c r="C630" s="307"/>
      <c r="D630" s="308" t="s">
        <v>254</v>
      </c>
      <c r="E630" s="308"/>
      <c r="F630" s="308"/>
      <c r="G630" s="308"/>
      <c r="H630" s="308"/>
      <c r="I630" s="308"/>
      <c r="J630" s="308"/>
    </row>
    <row r="631" spans="1:10" ht="17.25" customHeight="1" x14ac:dyDescent="0.15">
      <c r="A631" s="307"/>
      <c r="B631" s="307"/>
      <c r="C631" s="307"/>
      <c r="D631" s="308"/>
      <c r="E631" s="308"/>
      <c r="F631" s="308"/>
      <c r="G631" s="308"/>
      <c r="H631" s="308"/>
      <c r="I631" s="308"/>
      <c r="J631" s="308"/>
    </row>
    <row r="632" spans="1:10" ht="17.25" customHeight="1" x14ac:dyDescent="0.15">
      <c r="A632" s="307"/>
      <c r="B632" s="307"/>
      <c r="C632" s="307"/>
      <c r="D632" s="308"/>
      <c r="E632" s="308"/>
      <c r="F632" s="308"/>
      <c r="G632" s="308"/>
      <c r="H632" s="308"/>
      <c r="I632" s="308"/>
      <c r="J632" s="308"/>
    </row>
    <row r="633" spans="1:10" ht="17.25" customHeight="1" x14ac:dyDescent="0.15">
      <c r="A633" s="307"/>
      <c r="B633" s="307"/>
      <c r="C633" s="307"/>
      <c r="D633" s="308"/>
      <c r="E633" s="308"/>
      <c r="F633" s="308"/>
      <c r="G633" s="308"/>
      <c r="H633" s="308"/>
      <c r="I633" s="308"/>
      <c r="J633" s="308"/>
    </row>
    <row r="634" spans="1:10" ht="17.25" customHeight="1" x14ac:dyDescent="0.15">
      <c r="A634" s="307"/>
      <c r="B634" s="307"/>
      <c r="C634" s="307"/>
      <c r="D634" s="308"/>
      <c r="E634" s="308"/>
      <c r="F634" s="308"/>
      <c r="G634" s="308"/>
      <c r="H634" s="308"/>
      <c r="I634" s="308"/>
      <c r="J634" s="308"/>
    </row>
    <row r="635" spans="1:10" ht="17.25" customHeight="1" x14ac:dyDescent="0.15">
      <c r="A635" s="307"/>
      <c r="B635" s="307"/>
      <c r="C635" s="307"/>
      <c r="D635" s="308"/>
      <c r="E635" s="308"/>
      <c r="F635" s="308"/>
      <c r="G635" s="308"/>
      <c r="H635" s="308"/>
      <c r="I635" s="308"/>
      <c r="J635" s="308"/>
    </row>
    <row r="636" spans="1:10" ht="17.25" customHeight="1" x14ac:dyDescent="0.15">
      <c r="A636" s="307"/>
      <c r="B636" s="307"/>
      <c r="C636" s="307"/>
      <c r="D636" s="308"/>
      <c r="E636" s="308"/>
      <c r="F636" s="308"/>
      <c r="G636" s="308"/>
      <c r="H636" s="308"/>
      <c r="I636" s="308"/>
      <c r="J636" s="308"/>
    </row>
    <row r="637" spans="1:10" ht="17.25" customHeight="1" x14ac:dyDescent="0.15">
      <c r="A637" s="307"/>
      <c r="B637" s="307"/>
      <c r="C637" s="307"/>
      <c r="D637" s="308"/>
      <c r="E637" s="308"/>
      <c r="F637" s="308"/>
      <c r="G637" s="308"/>
      <c r="H637" s="308"/>
      <c r="I637" s="308"/>
      <c r="J637" s="308"/>
    </row>
    <row r="638" spans="1:10" ht="17.25" customHeight="1" x14ac:dyDescent="0.15"/>
    <row r="639" spans="1:10" ht="17.25" customHeight="1" x14ac:dyDescent="0.15"/>
    <row r="640" spans="1:1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row r="1235" ht="17.25" customHeight="1" x14ac:dyDescent="0.15"/>
    <row r="1236" ht="17.25" customHeight="1" x14ac:dyDescent="0.15"/>
    <row r="1237" ht="17.25" customHeight="1" x14ac:dyDescent="0.15"/>
    <row r="1238" ht="17.25" customHeight="1" x14ac:dyDescent="0.15"/>
    <row r="1239" ht="17.25" customHeight="1" x14ac:dyDescent="0.15"/>
    <row r="1240" ht="17.25" customHeight="1" x14ac:dyDescent="0.15"/>
    <row r="1241" ht="17.25" customHeight="1" x14ac:dyDescent="0.15"/>
    <row r="1242" ht="17.25" customHeight="1" x14ac:dyDescent="0.15"/>
    <row r="1243" ht="17.25" customHeight="1" x14ac:dyDescent="0.15"/>
    <row r="1244" ht="17.25" customHeight="1" x14ac:dyDescent="0.15"/>
    <row r="1245" ht="17.25" customHeight="1" x14ac:dyDescent="0.15"/>
    <row r="1246" ht="17.25" customHeight="1" x14ac:dyDescent="0.15"/>
    <row r="1247" ht="17.25" customHeight="1" x14ac:dyDescent="0.15"/>
    <row r="1248" ht="17.25" customHeight="1" x14ac:dyDescent="0.15"/>
    <row r="1249" ht="17.25" customHeight="1" x14ac:dyDescent="0.15"/>
    <row r="1250" ht="17.25" customHeight="1" x14ac:dyDescent="0.15"/>
    <row r="1251" ht="17.25" customHeight="1" x14ac:dyDescent="0.15"/>
    <row r="1252" ht="17.25" customHeight="1" x14ac:dyDescent="0.15"/>
    <row r="1253" ht="17.25" customHeight="1" x14ac:dyDescent="0.15"/>
    <row r="1254" ht="17.25" customHeight="1" x14ac:dyDescent="0.15"/>
    <row r="1255" ht="17.25" customHeight="1" x14ac:dyDescent="0.15"/>
    <row r="1256" ht="17.25" customHeight="1" x14ac:dyDescent="0.15"/>
    <row r="1257" ht="17.25" customHeight="1" x14ac:dyDescent="0.15"/>
    <row r="1258" ht="17.25" customHeight="1" x14ac:dyDescent="0.15"/>
    <row r="1259" ht="17.25" customHeight="1" x14ac:dyDescent="0.15"/>
    <row r="1260" ht="17.25" customHeight="1" x14ac:dyDescent="0.15"/>
    <row r="1261" ht="17.25" customHeight="1" x14ac:dyDescent="0.15"/>
    <row r="1262" ht="17.25" customHeight="1" x14ac:dyDescent="0.15"/>
    <row r="1263" ht="17.25" customHeight="1" x14ac:dyDescent="0.15"/>
    <row r="1264" ht="17.25" customHeight="1" x14ac:dyDescent="0.15"/>
    <row r="1265" ht="17.25" customHeight="1" x14ac:dyDescent="0.15"/>
    <row r="1266" ht="17.25" customHeight="1" x14ac:dyDescent="0.15"/>
    <row r="1267" ht="17.25" customHeight="1" x14ac:dyDescent="0.15"/>
    <row r="1268" ht="17.25" customHeight="1" x14ac:dyDescent="0.15"/>
    <row r="1269" ht="17.25" customHeight="1" x14ac:dyDescent="0.15"/>
    <row r="1270" ht="17.25" customHeight="1" x14ac:dyDescent="0.15"/>
    <row r="1271" ht="17.25" customHeight="1" x14ac:dyDescent="0.15"/>
    <row r="1272" ht="17.25" customHeight="1" x14ac:dyDescent="0.15"/>
    <row r="1273" ht="17.25" customHeight="1" x14ac:dyDescent="0.15"/>
    <row r="1274" ht="17.25" customHeight="1" x14ac:dyDescent="0.15"/>
    <row r="1275" ht="17.25" customHeight="1" x14ac:dyDescent="0.15"/>
    <row r="1276" ht="17.25" customHeight="1" x14ac:dyDescent="0.15"/>
    <row r="1277" ht="17.25" customHeight="1" x14ac:dyDescent="0.15"/>
    <row r="1278" ht="17.25" customHeight="1" x14ac:dyDescent="0.15"/>
    <row r="1279" ht="17.25" customHeight="1" x14ac:dyDescent="0.15"/>
    <row r="1280" ht="17.25" customHeight="1" x14ac:dyDescent="0.15"/>
    <row r="1281" ht="17.25" customHeight="1" x14ac:dyDescent="0.15"/>
    <row r="1282" ht="17.25" customHeight="1" x14ac:dyDescent="0.15"/>
    <row r="1283" ht="17.25" customHeight="1" x14ac:dyDescent="0.15"/>
    <row r="1284" ht="17.25" customHeight="1" x14ac:dyDescent="0.15"/>
    <row r="1285" ht="17.25" customHeight="1" x14ac:dyDescent="0.15"/>
    <row r="1286" ht="17.25" customHeight="1" x14ac:dyDescent="0.15"/>
    <row r="1287" ht="17.25" customHeight="1" x14ac:dyDescent="0.15"/>
    <row r="1288" ht="17.25" customHeight="1" x14ac:dyDescent="0.15"/>
    <row r="1289" ht="17.25" customHeight="1" x14ac:dyDescent="0.15"/>
    <row r="1290" ht="17.25" customHeight="1" x14ac:dyDescent="0.15"/>
    <row r="1291" ht="17.25" customHeight="1" x14ac:dyDescent="0.15"/>
    <row r="1292" ht="17.25" customHeight="1" x14ac:dyDescent="0.15"/>
    <row r="1293" ht="17.25" customHeight="1" x14ac:dyDescent="0.15"/>
    <row r="1294" ht="17.25" customHeight="1" x14ac:dyDescent="0.15"/>
    <row r="1295" ht="17.25" customHeight="1" x14ac:dyDescent="0.15"/>
    <row r="1296" ht="17.25" customHeight="1" x14ac:dyDescent="0.15"/>
    <row r="1297" ht="17.25" customHeight="1" x14ac:dyDescent="0.15"/>
    <row r="1298" ht="17.25" customHeight="1" x14ac:dyDescent="0.15"/>
    <row r="1299" ht="17.25" customHeight="1" x14ac:dyDescent="0.15"/>
    <row r="1300" ht="17.25" customHeight="1" x14ac:dyDescent="0.15"/>
    <row r="1301" ht="17.25" customHeight="1" x14ac:dyDescent="0.15"/>
    <row r="1302" ht="17.25" customHeight="1" x14ac:dyDescent="0.15"/>
    <row r="1303" ht="17.25" customHeight="1" x14ac:dyDescent="0.15"/>
    <row r="1304" ht="17.25" customHeight="1" x14ac:dyDescent="0.15"/>
    <row r="1305" ht="17.25" customHeight="1" x14ac:dyDescent="0.15"/>
    <row r="1306" ht="17.25" customHeight="1" x14ac:dyDescent="0.15"/>
    <row r="1307" ht="17.25" customHeight="1" x14ac:dyDescent="0.15"/>
    <row r="1308" ht="17.25" customHeight="1" x14ac:dyDescent="0.15"/>
    <row r="1309" ht="17.25" customHeight="1" x14ac:dyDescent="0.15"/>
    <row r="1310" ht="17.25" customHeight="1" x14ac:dyDescent="0.15"/>
    <row r="1311" ht="17.25" customHeight="1" x14ac:dyDescent="0.15"/>
    <row r="1312" ht="17.25" customHeight="1" x14ac:dyDescent="0.15"/>
    <row r="1313" ht="17.25" customHeight="1" x14ac:dyDescent="0.15"/>
    <row r="1314" ht="17.25" customHeight="1" x14ac:dyDescent="0.15"/>
    <row r="1315" ht="17.25" customHeight="1" x14ac:dyDescent="0.15"/>
    <row r="1316" ht="17.25" customHeight="1" x14ac:dyDescent="0.15"/>
    <row r="1317" ht="17.25" customHeight="1" x14ac:dyDescent="0.15"/>
    <row r="1318" ht="17.25" customHeight="1" x14ac:dyDescent="0.15"/>
    <row r="1319" ht="17.25" customHeight="1" x14ac:dyDescent="0.15"/>
    <row r="1320" ht="17.25" customHeight="1" x14ac:dyDescent="0.15"/>
    <row r="1321" ht="17.25" customHeight="1" x14ac:dyDescent="0.15"/>
    <row r="1322" ht="17.25" customHeight="1" x14ac:dyDescent="0.15"/>
    <row r="1323" ht="17.25" customHeight="1" x14ac:dyDescent="0.15"/>
    <row r="1324" ht="17.25" customHeight="1" x14ac:dyDescent="0.15"/>
    <row r="1325" ht="17.25" customHeight="1" x14ac:dyDescent="0.15"/>
    <row r="1326" ht="17.25" customHeight="1" x14ac:dyDescent="0.15"/>
    <row r="1327" ht="17.25" customHeight="1" x14ac:dyDescent="0.15"/>
    <row r="1328" ht="17.25" customHeight="1" x14ac:dyDescent="0.15"/>
    <row r="1329" ht="17.25" customHeight="1" x14ac:dyDescent="0.15"/>
    <row r="1330" ht="17.25" customHeight="1" x14ac:dyDescent="0.15"/>
    <row r="1331" ht="17.25" customHeight="1" x14ac:dyDescent="0.15"/>
    <row r="1332" ht="17.25" customHeight="1" x14ac:dyDescent="0.15"/>
    <row r="1333" ht="17.25" customHeight="1" x14ac:dyDescent="0.15"/>
    <row r="1334" ht="17.25" customHeight="1" x14ac:dyDescent="0.15"/>
    <row r="1335" ht="17.25" customHeight="1" x14ac:dyDescent="0.15"/>
    <row r="1336" ht="17.25" customHeight="1" x14ac:dyDescent="0.15"/>
    <row r="1337" ht="17.25" customHeight="1" x14ac:dyDescent="0.15"/>
    <row r="1338" ht="17.25" customHeight="1" x14ac:dyDescent="0.15"/>
    <row r="1339" ht="17.25" customHeight="1" x14ac:dyDescent="0.15"/>
    <row r="1340" ht="17.25" customHeight="1" x14ac:dyDescent="0.15"/>
    <row r="1341" ht="17.25" customHeight="1" x14ac:dyDescent="0.15"/>
    <row r="1342" ht="17.25" customHeight="1" x14ac:dyDescent="0.15"/>
    <row r="1343" ht="17.25" customHeight="1" x14ac:dyDescent="0.15"/>
    <row r="1344" ht="17.25" customHeight="1" x14ac:dyDescent="0.15"/>
    <row r="1345" ht="17.25" customHeight="1" x14ac:dyDescent="0.15"/>
    <row r="1346" ht="17.25" customHeight="1" x14ac:dyDescent="0.15"/>
    <row r="1347" ht="17.25" customHeight="1" x14ac:dyDescent="0.15"/>
    <row r="1348" ht="17.25" customHeight="1" x14ac:dyDescent="0.15"/>
    <row r="1349" ht="17.25" customHeight="1" x14ac:dyDescent="0.15"/>
    <row r="1350" ht="17.25" customHeight="1" x14ac:dyDescent="0.15"/>
    <row r="1351" ht="17.25" customHeight="1" x14ac:dyDescent="0.15"/>
    <row r="1352" ht="17.25" customHeight="1" x14ac:dyDescent="0.15"/>
    <row r="1353" ht="17.25" customHeight="1" x14ac:dyDescent="0.15"/>
    <row r="1354" ht="17.25" customHeight="1" x14ac:dyDescent="0.15"/>
    <row r="1355" ht="17.25" customHeight="1" x14ac:dyDescent="0.15"/>
    <row r="1356" ht="17.25" customHeight="1" x14ac:dyDescent="0.15"/>
    <row r="1357" ht="17.25" customHeight="1" x14ac:dyDescent="0.15"/>
    <row r="1358" ht="17.25" customHeight="1" x14ac:dyDescent="0.15"/>
    <row r="1359" ht="17.25" customHeight="1" x14ac:dyDescent="0.15"/>
    <row r="1360" ht="17.25" customHeight="1" x14ac:dyDescent="0.15"/>
    <row r="1361" ht="17.25" customHeight="1" x14ac:dyDescent="0.15"/>
    <row r="1362" ht="17.25" customHeight="1" x14ac:dyDescent="0.15"/>
    <row r="1363" ht="17.25" customHeight="1" x14ac:dyDescent="0.15"/>
    <row r="1364" ht="17.25" customHeight="1" x14ac:dyDescent="0.15"/>
    <row r="1365" ht="17.25" customHeight="1" x14ac:dyDescent="0.15"/>
    <row r="1366" ht="17.25" customHeight="1" x14ac:dyDescent="0.15"/>
    <row r="1367" ht="17.25" customHeight="1" x14ac:dyDescent="0.15"/>
    <row r="1368" ht="17.25" customHeight="1" x14ac:dyDescent="0.15"/>
    <row r="1369" ht="17.25" customHeight="1" x14ac:dyDescent="0.15"/>
  </sheetData>
  <mergeCells count="512">
    <mergeCell ref="G205:H206"/>
    <mergeCell ref="I205:J206"/>
    <mergeCell ref="L115:N119"/>
    <mergeCell ref="C227:J227"/>
    <mergeCell ref="A317:J320"/>
    <mergeCell ref="A224:J224"/>
    <mergeCell ref="A217:J217"/>
    <mergeCell ref="B214:E214"/>
    <mergeCell ref="B215:E215"/>
    <mergeCell ref="B216:E216"/>
    <mergeCell ref="A209:A210"/>
    <mergeCell ref="D248:J248"/>
    <mergeCell ref="D250:J250"/>
    <mergeCell ref="C251:J251"/>
    <mergeCell ref="D247:J247"/>
    <mergeCell ref="D249:J249"/>
    <mergeCell ref="D237:J239"/>
    <mergeCell ref="D240:J240"/>
    <mergeCell ref="I483:J483"/>
    <mergeCell ref="A282:J282"/>
    <mergeCell ref="A277:J277"/>
    <mergeCell ref="A278:J279"/>
    <mergeCell ref="A281:J281"/>
    <mergeCell ref="A272:J275"/>
    <mergeCell ref="A260:J261"/>
    <mergeCell ref="C228:J228"/>
    <mergeCell ref="D231:J231"/>
    <mergeCell ref="C232:J232"/>
    <mergeCell ref="D241:J242"/>
    <mergeCell ref="C245:J245"/>
    <mergeCell ref="A262:J262"/>
    <mergeCell ref="B263:J263"/>
    <mergeCell ref="B264:J264"/>
    <mergeCell ref="A271:J271"/>
    <mergeCell ref="A356:J358"/>
    <mergeCell ref="I484:J484"/>
    <mergeCell ref="I485:J485"/>
    <mergeCell ref="I486:J486"/>
    <mergeCell ref="I487:J487"/>
    <mergeCell ref="I488:J488"/>
    <mergeCell ref="I489:J489"/>
    <mergeCell ref="I490:J490"/>
    <mergeCell ref="I491:J491"/>
    <mergeCell ref="B193:E193"/>
    <mergeCell ref="A345:J346"/>
    <mergeCell ref="B337:I338"/>
    <mergeCell ref="A376:J376"/>
    <mergeCell ref="A364:J364"/>
    <mergeCell ref="A366:J366"/>
    <mergeCell ref="A369:J370"/>
    <mergeCell ref="A372:J372"/>
    <mergeCell ref="A361:J362"/>
    <mergeCell ref="A367:J368"/>
    <mergeCell ref="A373:J374"/>
    <mergeCell ref="A352:J352"/>
    <mergeCell ref="A349:J351"/>
    <mergeCell ref="C243:J243"/>
    <mergeCell ref="G193:H194"/>
    <mergeCell ref="B254:J255"/>
    <mergeCell ref="B108:E108"/>
    <mergeCell ref="B191:E191"/>
    <mergeCell ref="B192:E192"/>
    <mergeCell ref="B194:E194"/>
    <mergeCell ref="B203:E203"/>
    <mergeCell ref="B204:E204"/>
    <mergeCell ref="B205:E205"/>
    <mergeCell ref="B206:E206"/>
    <mergeCell ref="B213:E213"/>
    <mergeCell ref="B202:E202"/>
    <mergeCell ref="B211:E211"/>
    <mergeCell ref="B212:E212"/>
    <mergeCell ref="D112:E112"/>
    <mergeCell ref="B201:E201"/>
    <mergeCell ref="B198:E199"/>
    <mergeCell ref="B197:E197"/>
    <mergeCell ref="A103:J103"/>
    <mergeCell ref="F108:I108"/>
    <mergeCell ref="B109:C109"/>
    <mergeCell ref="D109:E109"/>
    <mergeCell ref="A185:J185"/>
    <mergeCell ref="A98:J98"/>
    <mergeCell ref="A99:J100"/>
    <mergeCell ref="A269:J269"/>
    <mergeCell ref="C230:J230"/>
    <mergeCell ref="C229:J229"/>
    <mergeCell ref="B252:J253"/>
    <mergeCell ref="A257:J257"/>
    <mergeCell ref="A258:J259"/>
    <mergeCell ref="F112:G112"/>
    <mergeCell ref="H112:I112"/>
    <mergeCell ref="A138:J138"/>
    <mergeCell ref="F208:F216"/>
    <mergeCell ref="G208:H216"/>
    <mergeCell ref="G198:H199"/>
    <mergeCell ref="I198:J199"/>
    <mergeCell ref="A196:E196"/>
    <mergeCell ref="A182:J182"/>
    <mergeCell ref="B111:C111"/>
    <mergeCell ref="D111:E111"/>
    <mergeCell ref="A16:J17"/>
    <mergeCell ref="A37:J38"/>
    <mergeCell ref="A31:J32"/>
    <mergeCell ref="A94:J94"/>
    <mergeCell ref="A187:E187"/>
    <mergeCell ref="G186:H186"/>
    <mergeCell ref="I186:J186"/>
    <mergeCell ref="F187:F194"/>
    <mergeCell ref="A186:E186"/>
    <mergeCell ref="A95:J96"/>
    <mergeCell ref="A102:J102"/>
    <mergeCell ref="B189:E189"/>
    <mergeCell ref="B190:E190"/>
    <mergeCell ref="B107:I107"/>
    <mergeCell ref="B110:C110"/>
    <mergeCell ref="D110:E110"/>
    <mergeCell ref="A139:J140"/>
    <mergeCell ref="A141:B141"/>
    <mergeCell ref="A183:J183"/>
    <mergeCell ref="A105:J105"/>
    <mergeCell ref="F109:G109"/>
    <mergeCell ref="H109:I109"/>
    <mergeCell ref="B153:I155"/>
    <mergeCell ref="B112:C112"/>
    <mergeCell ref="F111:G111"/>
    <mergeCell ref="H111:I111"/>
    <mergeCell ref="B113:C113"/>
    <mergeCell ref="D113:E113"/>
    <mergeCell ref="G187:H188"/>
    <mergeCell ref="I187:J188"/>
    <mergeCell ref="G189:H190"/>
    <mergeCell ref="I189:J190"/>
    <mergeCell ref="G191:H192"/>
    <mergeCell ref="I191:J192"/>
    <mergeCell ref="A115:J115"/>
    <mergeCell ref="I193:J194"/>
    <mergeCell ref="A418:J418"/>
    <mergeCell ref="D333:I334"/>
    <mergeCell ref="A353:J355"/>
    <mergeCell ref="B324:C326"/>
    <mergeCell ref="D324:I326"/>
    <mergeCell ref="D327:I330"/>
    <mergeCell ref="B340:I341"/>
    <mergeCell ref="B333:C334"/>
    <mergeCell ref="B331:C332"/>
    <mergeCell ref="B335:C336"/>
    <mergeCell ref="D335:I336"/>
    <mergeCell ref="B323:I323"/>
    <mergeCell ref="B339:I339"/>
    <mergeCell ref="A344:J344"/>
    <mergeCell ref="A316:J316"/>
    <mergeCell ref="A322:J322"/>
    <mergeCell ref="A348:J348"/>
    <mergeCell ref="D331:I332"/>
    <mergeCell ref="B327:C330"/>
    <mergeCell ref="D233:J235"/>
    <mergeCell ref="A225:J225"/>
    <mergeCell ref="A198:A199"/>
    <mergeCell ref="A227:B227"/>
    <mergeCell ref="C438:D438"/>
    <mergeCell ref="C439:D439"/>
    <mergeCell ref="C440:D440"/>
    <mergeCell ref="C441:D441"/>
    <mergeCell ref="C442:D442"/>
    <mergeCell ref="C443:D443"/>
    <mergeCell ref="H440:I440"/>
    <mergeCell ref="H441:I441"/>
    <mergeCell ref="H442:I442"/>
    <mergeCell ref="H443:I443"/>
    <mergeCell ref="C429:D429"/>
    <mergeCell ref="C430:D430"/>
    <mergeCell ref="C431:D431"/>
    <mergeCell ref="C432:D432"/>
    <mergeCell ref="C433:D433"/>
    <mergeCell ref="C434:D434"/>
    <mergeCell ref="C435:D435"/>
    <mergeCell ref="C436:D436"/>
    <mergeCell ref="C437:D437"/>
    <mergeCell ref="E421:I421"/>
    <mergeCell ref="H422:I422"/>
    <mergeCell ref="H423:I423"/>
    <mergeCell ref="C423:D423"/>
    <mergeCell ref="C424:D424"/>
    <mergeCell ref="C425:D425"/>
    <mergeCell ref="C426:D426"/>
    <mergeCell ref="C427:D427"/>
    <mergeCell ref="C428:D428"/>
    <mergeCell ref="C422:D422"/>
    <mergeCell ref="A421:D421"/>
    <mergeCell ref="C444:D444"/>
    <mergeCell ref="C445:D445"/>
    <mergeCell ref="C446:D446"/>
    <mergeCell ref="C447:D447"/>
    <mergeCell ref="C448:D448"/>
    <mergeCell ref="C449:D449"/>
    <mergeCell ref="C450:D450"/>
    <mergeCell ref="C451:D451"/>
    <mergeCell ref="H424:I424"/>
    <mergeCell ref="H425:I425"/>
    <mergeCell ref="H426:I426"/>
    <mergeCell ref="H427:I427"/>
    <mergeCell ref="H428:I428"/>
    <mergeCell ref="H429:I429"/>
    <mergeCell ref="H430:I430"/>
    <mergeCell ref="H431:I431"/>
    <mergeCell ref="H432:I432"/>
    <mergeCell ref="H433:I433"/>
    <mergeCell ref="H434:I434"/>
    <mergeCell ref="H435:I435"/>
    <mergeCell ref="H436:I436"/>
    <mergeCell ref="H437:I437"/>
    <mergeCell ref="H438:I438"/>
    <mergeCell ref="H439:I439"/>
    <mergeCell ref="H444:I444"/>
    <mergeCell ref="H445:I445"/>
    <mergeCell ref="H446:I446"/>
    <mergeCell ref="H447:I447"/>
    <mergeCell ref="H448:I448"/>
    <mergeCell ref="H449:I449"/>
    <mergeCell ref="H450:I450"/>
    <mergeCell ref="H451:I451"/>
    <mergeCell ref="E456:F456"/>
    <mergeCell ref="E457:F457"/>
    <mergeCell ref="E460:F460"/>
    <mergeCell ref="E461:F461"/>
    <mergeCell ref="E464:F464"/>
    <mergeCell ref="E465:F465"/>
    <mergeCell ref="E468:F468"/>
    <mergeCell ref="E469:F469"/>
    <mergeCell ref="A453:J453"/>
    <mergeCell ref="B464:C464"/>
    <mergeCell ref="B465:C465"/>
    <mergeCell ref="H464:I464"/>
    <mergeCell ref="H465:I465"/>
    <mergeCell ref="B468:C468"/>
    <mergeCell ref="B469:C469"/>
    <mergeCell ref="H468:I468"/>
    <mergeCell ref="H469:I469"/>
    <mergeCell ref="A480:J480"/>
    <mergeCell ref="B472:C472"/>
    <mergeCell ref="B473:C473"/>
    <mergeCell ref="E472:F472"/>
    <mergeCell ref="E473:F473"/>
    <mergeCell ref="H472:I472"/>
    <mergeCell ref="H473:I473"/>
    <mergeCell ref="B476:C476"/>
    <mergeCell ref="B477:C477"/>
    <mergeCell ref="E476:F476"/>
    <mergeCell ref="E477:F477"/>
    <mergeCell ref="H476:I476"/>
    <mergeCell ref="H477:I477"/>
    <mergeCell ref="A483:B483"/>
    <mergeCell ref="A484:B484"/>
    <mergeCell ref="A485:B485"/>
    <mergeCell ref="A486:B486"/>
    <mergeCell ref="A487:B487"/>
    <mergeCell ref="A488:B488"/>
    <mergeCell ref="A489:B489"/>
    <mergeCell ref="A490:B490"/>
    <mergeCell ref="A491:B491"/>
    <mergeCell ref="G483:H483"/>
    <mergeCell ref="E483:F483"/>
    <mergeCell ref="C483:D483"/>
    <mergeCell ref="C484:D484"/>
    <mergeCell ref="E484:F484"/>
    <mergeCell ref="G484:H484"/>
    <mergeCell ref="C485:D485"/>
    <mergeCell ref="C486:D486"/>
    <mergeCell ref="C487:D487"/>
    <mergeCell ref="E485:F485"/>
    <mergeCell ref="E486:F486"/>
    <mergeCell ref="E487:F487"/>
    <mergeCell ref="G485:H485"/>
    <mergeCell ref="G486:H486"/>
    <mergeCell ref="G487:H487"/>
    <mergeCell ref="G488:H488"/>
    <mergeCell ref="G489:H489"/>
    <mergeCell ref="G490:H490"/>
    <mergeCell ref="G491:H491"/>
    <mergeCell ref="G492:H492"/>
    <mergeCell ref="A494:J494"/>
    <mergeCell ref="A492:B492"/>
    <mergeCell ref="C488:D488"/>
    <mergeCell ref="C489:D489"/>
    <mergeCell ref="C490:D490"/>
    <mergeCell ref="C491:D491"/>
    <mergeCell ref="C492:D492"/>
    <mergeCell ref="E488:F488"/>
    <mergeCell ref="E489:F489"/>
    <mergeCell ref="E490:F490"/>
    <mergeCell ref="E491:F491"/>
    <mergeCell ref="E492:F492"/>
    <mergeCell ref="I492:J492"/>
    <mergeCell ref="C506:D506"/>
    <mergeCell ref="E506:F506"/>
    <mergeCell ref="C507:D507"/>
    <mergeCell ref="E507:F507"/>
    <mergeCell ref="C504:D504"/>
    <mergeCell ref="E504:F504"/>
    <mergeCell ref="C505:D505"/>
    <mergeCell ref="E505:F505"/>
    <mergeCell ref="C502:D502"/>
    <mergeCell ref="E502:F502"/>
    <mergeCell ref="C503:D503"/>
    <mergeCell ref="E503:F503"/>
    <mergeCell ref="C512:D512"/>
    <mergeCell ref="E512:F512"/>
    <mergeCell ref="C513:D513"/>
    <mergeCell ref="E513:F513"/>
    <mergeCell ref="C510:D510"/>
    <mergeCell ref="E510:F510"/>
    <mergeCell ref="C511:D511"/>
    <mergeCell ref="E511:F511"/>
    <mergeCell ref="C508:D508"/>
    <mergeCell ref="E508:F508"/>
    <mergeCell ref="C509:D509"/>
    <mergeCell ref="E509:F509"/>
    <mergeCell ref="C516:D516"/>
    <mergeCell ref="E516:F516"/>
    <mergeCell ref="C517:D517"/>
    <mergeCell ref="E517:F517"/>
    <mergeCell ref="H517:J517"/>
    <mergeCell ref="C514:D514"/>
    <mergeCell ref="E514:F514"/>
    <mergeCell ref="C515:D515"/>
    <mergeCell ref="E515:F515"/>
    <mergeCell ref="H513:J513"/>
    <mergeCell ref="H514:J514"/>
    <mergeCell ref="H515:J515"/>
    <mergeCell ref="H516:J516"/>
    <mergeCell ref="C524:D524"/>
    <mergeCell ref="E524:F524"/>
    <mergeCell ref="C522:D522"/>
    <mergeCell ref="E522:F522"/>
    <mergeCell ref="C523:D523"/>
    <mergeCell ref="E523:F523"/>
    <mergeCell ref="H522:J522"/>
    <mergeCell ref="H523:J523"/>
    <mergeCell ref="C520:D520"/>
    <mergeCell ref="E520:F520"/>
    <mergeCell ref="C521:D521"/>
    <mergeCell ref="E521:F521"/>
    <mergeCell ref="H520:J520"/>
    <mergeCell ref="H521:J521"/>
    <mergeCell ref="C518:D518"/>
    <mergeCell ref="E518:F518"/>
    <mergeCell ref="C519:D519"/>
    <mergeCell ref="E519:F519"/>
    <mergeCell ref="H518:J518"/>
    <mergeCell ref="H519:J519"/>
    <mergeCell ref="H504:J504"/>
    <mergeCell ref="H505:J505"/>
    <mergeCell ref="H506:J506"/>
    <mergeCell ref="H507:J507"/>
    <mergeCell ref="H508:J508"/>
    <mergeCell ref="H509:J509"/>
    <mergeCell ref="H510:J510"/>
    <mergeCell ref="H511:J511"/>
    <mergeCell ref="H512:J512"/>
    <mergeCell ref="H497:J497"/>
    <mergeCell ref="C497:D497"/>
    <mergeCell ref="E497:F497"/>
    <mergeCell ref="H498:J498"/>
    <mergeCell ref="H499:J499"/>
    <mergeCell ref="H500:J500"/>
    <mergeCell ref="H501:J501"/>
    <mergeCell ref="H502:J502"/>
    <mergeCell ref="H503:J503"/>
    <mergeCell ref="C500:D500"/>
    <mergeCell ref="E500:F500"/>
    <mergeCell ref="C501:D501"/>
    <mergeCell ref="E501:F501"/>
    <mergeCell ref="C498:D498"/>
    <mergeCell ref="E498:F498"/>
    <mergeCell ref="C499:D499"/>
    <mergeCell ref="E499:F499"/>
    <mergeCell ref="H524:J524"/>
    <mergeCell ref="A530:J530"/>
    <mergeCell ref="C536:F536"/>
    <mergeCell ref="C537:C538"/>
    <mergeCell ref="D537:E538"/>
    <mergeCell ref="F537:F538"/>
    <mergeCell ref="E539:F539"/>
    <mergeCell ref="C546:F546"/>
    <mergeCell ref="B536:B543"/>
    <mergeCell ref="B546:B552"/>
    <mergeCell ref="A534:B534"/>
    <mergeCell ref="C534:D534"/>
    <mergeCell ref="E534:F534"/>
    <mergeCell ref="G534:H534"/>
    <mergeCell ref="D552:F552"/>
    <mergeCell ref="D540:F540"/>
    <mergeCell ref="D541:F541"/>
    <mergeCell ref="D542:F542"/>
    <mergeCell ref="D543:F543"/>
    <mergeCell ref="G536:J536"/>
    <mergeCell ref="G539:J539"/>
    <mergeCell ref="G540:J540"/>
    <mergeCell ref="G541:J541"/>
    <mergeCell ref="G542:J542"/>
    <mergeCell ref="G543:J543"/>
    <mergeCell ref="G537:J538"/>
    <mergeCell ref="G546:J546"/>
    <mergeCell ref="G547:J547"/>
    <mergeCell ref="A554:J554"/>
    <mergeCell ref="A559:J560"/>
    <mergeCell ref="A562:J563"/>
    <mergeCell ref="A564:J565"/>
    <mergeCell ref="A566:J567"/>
    <mergeCell ref="A571:J573"/>
    <mergeCell ref="A576:J577"/>
    <mergeCell ref="A578:J580"/>
    <mergeCell ref="D547:E547"/>
    <mergeCell ref="E548:F548"/>
    <mergeCell ref="G548:J548"/>
    <mergeCell ref="G549:J549"/>
    <mergeCell ref="G550:J550"/>
    <mergeCell ref="G551:J551"/>
    <mergeCell ref="G552:J552"/>
    <mergeCell ref="D549:F549"/>
    <mergeCell ref="D550:F550"/>
    <mergeCell ref="D551:F551"/>
    <mergeCell ref="A581:J582"/>
    <mergeCell ref="A585:J586"/>
    <mergeCell ref="A588:J590"/>
    <mergeCell ref="A593:J594"/>
    <mergeCell ref="A598:J598"/>
    <mergeCell ref="A601:B601"/>
    <mergeCell ref="C601:D601"/>
    <mergeCell ref="E601:F601"/>
    <mergeCell ref="G601:H601"/>
    <mergeCell ref="D619:F619"/>
    <mergeCell ref="G619:J619"/>
    <mergeCell ref="B603:B610"/>
    <mergeCell ref="C603:F603"/>
    <mergeCell ref="G603:J603"/>
    <mergeCell ref="C604:C605"/>
    <mergeCell ref="D604:E605"/>
    <mergeCell ref="F604:F605"/>
    <mergeCell ref="G604:J605"/>
    <mergeCell ref="E606:F606"/>
    <mergeCell ref="G606:J606"/>
    <mergeCell ref="D607:F607"/>
    <mergeCell ref="G607:J607"/>
    <mergeCell ref="D608:F608"/>
    <mergeCell ref="G608:J608"/>
    <mergeCell ref="D609:F609"/>
    <mergeCell ref="G609:J609"/>
    <mergeCell ref="D610:F610"/>
    <mergeCell ref="G610:J610"/>
    <mergeCell ref="I200:J202"/>
    <mergeCell ref="I208:J216"/>
    <mergeCell ref="A208:E208"/>
    <mergeCell ref="B209:E210"/>
    <mergeCell ref="A622:J622"/>
    <mergeCell ref="A624:C624"/>
    <mergeCell ref="A630:C637"/>
    <mergeCell ref="D624:J624"/>
    <mergeCell ref="A625:C629"/>
    <mergeCell ref="D625:J629"/>
    <mergeCell ref="D630:J637"/>
    <mergeCell ref="B613:B619"/>
    <mergeCell ref="C613:F613"/>
    <mergeCell ref="G613:J613"/>
    <mergeCell ref="D614:E614"/>
    <mergeCell ref="G614:J614"/>
    <mergeCell ref="E615:F615"/>
    <mergeCell ref="G615:J615"/>
    <mergeCell ref="D616:F616"/>
    <mergeCell ref="G616:J616"/>
    <mergeCell ref="D617:F617"/>
    <mergeCell ref="G617:J617"/>
    <mergeCell ref="D618:F618"/>
    <mergeCell ref="G618:J618"/>
    <mergeCell ref="A290:J290"/>
    <mergeCell ref="A291:J291"/>
    <mergeCell ref="A292:J292"/>
    <mergeCell ref="A223:J223"/>
    <mergeCell ref="C116:I116"/>
    <mergeCell ref="C117:I117"/>
    <mergeCell ref="C121:I121"/>
    <mergeCell ref="C122:I122"/>
    <mergeCell ref="C123:I123"/>
    <mergeCell ref="C126:I126"/>
    <mergeCell ref="C127:I127"/>
    <mergeCell ref="C128:I128"/>
    <mergeCell ref="C129:I129"/>
    <mergeCell ref="C130:I130"/>
    <mergeCell ref="C133:I133"/>
    <mergeCell ref="C134:I134"/>
    <mergeCell ref="B135:I136"/>
    <mergeCell ref="F196:F206"/>
    <mergeCell ref="B200:E200"/>
    <mergeCell ref="G196:H197"/>
    <mergeCell ref="I196:J197"/>
    <mergeCell ref="G203:H204"/>
    <mergeCell ref="I203:J204"/>
    <mergeCell ref="G200:H202"/>
    <mergeCell ref="C287:D288"/>
    <mergeCell ref="E285:F286"/>
    <mergeCell ref="E287:F288"/>
    <mergeCell ref="G285:H286"/>
    <mergeCell ref="G287:H288"/>
    <mergeCell ref="I285:J286"/>
    <mergeCell ref="I287:J288"/>
    <mergeCell ref="A284:B284"/>
    <mergeCell ref="A285:B286"/>
    <mergeCell ref="A287:B288"/>
    <mergeCell ref="C284:D284"/>
    <mergeCell ref="E284:F284"/>
    <mergeCell ref="G284:H284"/>
    <mergeCell ref="I284:J284"/>
    <mergeCell ref="C285:D286"/>
  </mergeCells>
  <phoneticPr fontId="9"/>
  <dataValidations count="1">
    <dataValidation type="list" allowBlank="1" showInputMessage="1" showErrorMessage="1" sqref="B116:B117 B121:B123 B126:B130 B133:B134" xr:uid="{0088917C-DD3B-44E6-B165-1FE08D3FC0C1}">
      <formula1>"○,-"</formula1>
    </dataValidation>
  </dataValidations>
  <pageMargins left="0.70866141732283472" right="0.70866141732283472" top="0.74803149606299213" bottom="0.74803149606299213" header="0.31496062992125984" footer="0.31496062992125984"/>
  <pageSetup paperSize="9" scale="98" firstPageNumber="4294967295" fitToHeight="0" orientation="portrait" useFirstPageNumber="1" r:id="rId1"/>
  <headerFooter differentFirst="1"/>
  <rowBreaks count="12" manualBreakCount="12">
    <brk id="91" max="9" man="1"/>
    <brk id="136" max="9" man="1"/>
    <brk id="180" max="9" man="1"/>
    <brk id="267" max="9" man="1"/>
    <brk id="358" max="9" man="1"/>
    <brk id="375" max="16383" man="1"/>
    <brk id="417" max="9" man="1"/>
    <brk id="452" max="9" man="1"/>
    <brk id="493" max="9" man="1"/>
    <brk id="529" max="9" man="1"/>
    <brk id="553" max="9" man="1"/>
    <brk id="59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入力シート</vt:lpstr>
      <vt:lpstr>出力シート</vt:lpstr>
      <vt:lpstr>出力シート!OLE_LINK2</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鎌田　郷史</cp:lastModifiedBy>
  <cp:lastPrinted>2023-12-18T06:03:12Z</cp:lastPrinted>
  <dcterms:created xsi:type="dcterms:W3CDTF">2017-01-19T10:16:06Z</dcterms:created>
  <dcterms:modified xsi:type="dcterms:W3CDTF">2023-12-18T08:01:39Z</dcterms:modified>
</cp:coreProperties>
</file>