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gw.city.morioka.iwate.jp\fs\05環境部\051000環境企画課\01環境みらい係\04新エネ～広域連携促進事業\09 電力需給契約関係\R07_電力契約関係\04_実施伺い\R7実施要項等\実施要項\"/>
    </mc:Choice>
  </mc:AlternateContent>
  <xr:revisionPtr revIDLastSave="0" documentId="13_ncr:1_{A4619BE3-92B5-4BC9-81B2-620083E3D5FD}" xr6:coauthVersionLast="46" xr6:coauthVersionMax="46" xr10:uidLastSave="{00000000-0000-0000-0000-000000000000}"/>
  <bookViews>
    <workbookView xWindow="396" yWindow="456" windowWidth="19332" windowHeight="11904" xr2:uid="{00000000-000D-0000-FFFF-FFFF00000000}"/>
  </bookViews>
  <sheets>
    <sheet name="電力購入施設一覧" sheetId="1" r:id="rId1"/>
  </sheets>
  <definedNames>
    <definedName name="_xlnm._FilterDatabase" localSheetId="0" hidden="1">電力購入施設一覧!$A$3:$AA$59</definedName>
    <definedName name="_xlnm.Print_Area" localSheetId="0">電力購入施設一覧!$A$1:$S$56</definedName>
    <definedName name="_xlnm.Print_Titles" localSheetId="0">電力購入施設一覧!$1:$3</definedName>
    <definedName name="Z_00884C49_A7A2_4115_8509_8D6A1882B165_.wvu.FilterData" localSheetId="0" hidden="1">電力購入施設一覧!$A$3:$AA$59</definedName>
    <definedName name="Z_18D6431D_E33D_40B7_B0A1_A1033E75577A_.wvu.FilterData" localSheetId="0" hidden="1">電力購入施設一覧!$A$3:$AA$59</definedName>
    <definedName name="Z_80B79C46_7CCF_416C_A04E_82E4FD78E331_.wvu.FilterData" localSheetId="0" hidden="1">電力購入施設一覧!$A$3:$AA$59</definedName>
    <definedName name="Z_8C212907_4A19_4CD8_B193_E91D1D0FE1AE_.wvu.FilterData" localSheetId="0" hidden="1">電力購入施設一覧!$A$3:$AA$59</definedName>
    <definedName name="Z_9002C281_F12C_4B2C_AFFB_A7C003E4387F_.wvu.FilterData" localSheetId="0" hidden="1">電力購入施設一覧!$A$3:$AA$59</definedName>
    <definedName name="Z_9002C281_F12C_4B2C_AFFB_A7C003E4387F_.wvu.PrintArea" localSheetId="0" hidden="1">電力購入施設一覧!$A$1:$V$60</definedName>
    <definedName name="Z_9002C281_F12C_4B2C_AFFB_A7C003E4387F_.wvu.PrintTitles" localSheetId="0" hidden="1">電力購入施設一覧!$1:$3</definedName>
    <definedName name="Z_9E184A85_0B51_4A34_B5B7_5CA453776EB2_.wvu.FilterData" localSheetId="0" hidden="1">電力購入施設一覧!$A$3:$AA$59</definedName>
    <definedName name="Z_B0524545_DC9E_4705_8DF5_378867ACABFD_.wvu.FilterData" localSheetId="0" hidden="1">電力購入施設一覧!$A$3:$AA$59</definedName>
    <definedName name="Z_B816BA9B_860E_4058_9385_70825E42D384_.wvu.FilterData" localSheetId="0" hidden="1">電力購入施設一覧!$A$3:$AA$59</definedName>
    <definedName name="Z_BAC4F398_F90B_4A8C_BED4_83892B49BA66_.wvu.FilterData" localSheetId="0" hidden="1">電力購入施設一覧!$A$3:$AA$59</definedName>
    <definedName name="Z_BAC4F398_F90B_4A8C_BED4_83892B49BA66_.wvu.PrintArea" localSheetId="0" hidden="1">電力購入施設一覧!$A$1:$V$60</definedName>
    <definedName name="Z_BAC4F398_F90B_4A8C_BED4_83892B49BA66_.wvu.PrintTitles" localSheetId="0" hidden="1">電力購入施設一覧!$1:$3</definedName>
    <definedName name="Z_BD4BE0D4_D302_4542_B1B2_3E3CAF7592AE_.wvu.FilterData" localSheetId="0" hidden="1">電力購入施設一覧!$A$3:$AA$59</definedName>
    <definedName name="Z_C0B645DD_1303_47D2_B7F6_D3E361A35836_.wvu.FilterData" localSheetId="0" hidden="1">電力購入施設一覧!$A$3:$AA$59</definedName>
    <definedName name="Z_C0B645DD_1303_47D2_B7F6_D3E361A35836_.wvu.PrintArea" localSheetId="0" hidden="1">電力購入施設一覧!$A$1:$V$60</definedName>
    <definedName name="Z_C0B645DD_1303_47D2_B7F6_D3E361A35836_.wvu.PrintTitles" localSheetId="0" hidden="1">電力購入施設一覧!$1:$3</definedName>
    <definedName name="Z_C1FAC767_3C98_4284_82B1_4AD97125531F_.wvu.FilterData" localSheetId="0" hidden="1">電力購入施設一覧!$A$3:$AA$59</definedName>
    <definedName name="Z_D6D51686_BFF8_4DAD_A56C_5E975AD95D8C_.wvu.FilterData" localSheetId="0" hidden="1">電力購入施設一覧!$A$3:$AA$59</definedName>
    <definedName name="Z_E02D3BC5_93B6_49C5_BA76_C4499FE0CD15_.wvu.FilterData" localSheetId="0" hidden="1">電力購入施設一覧!$A$3:$AA$59</definedName>
    <definedName name="Z_E02D3BC5_93B6_49C5_BA76_C4499FE0CD15_.wvu.PrintArea" localSheetId="0" hidden="1">電力購入施設一覧!$A$1:$V$60</definedName>
    <definedName name="Z_E02D3BC5_93B6_49C5_BA76_C4499FE0CD15_.wvu.PrintTitles" localSheetId="0" hidden="1">電力購入施設一覧!$1:$3</definedName>
    <definedName name="Z_EC6A48FF_4A7C_4504_B797_FCC61401EBB9_.wvu.FilterData" localSheetId="0" hidden="1">電力購入施設一覧!$A$3:$AA$59</definedName>
  </definedNames>
  <calcPr calcId="191029" concurrentManualCount="2"/>
  <customWorkbookViews>
    <customWorkbookView name="三浦　真 - 個人用ビュー" guid="{C0B645DD-1303-47D2-B7F6-D3E361A35836}" mergeInterval="0" personalView="1" maximized="1" xWindow="-8" yWindow="-8" windowWidth="1936" windowHeight="1056" activeSheetId="1"/>
    <customWorkbookView name="佐々木　久美子 - 個人用ビュー" guid="{BAC4F398-F90B-4A8C-BED4-83892B49BA66}" mergeInterval="0" personalView="1" xWindow="39" windowWidth="664" windowHeight="1040" activeSheetId="1"/>
    <customWorkbookView name="岩本　琴実 - 個人用ビュー" guid="{E02D3BC5-93B6-49C5-BA76-C4499FE0CD15}" mergeInterval="0" personalView="1" maximized="1" xWindow="-8" yWindow="-8" windowWidth="1936" windowHeight="1056" activeSheetId="1"/>
    <customWorkbookView name="及川　梢 - 個人用ビュー" guid="{9002C281-F12C-4B2C-AFFB-A7C003E4387F}"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5" i="1" l="1"/>
  <c r="H45" i="1"/>
  <c r="I45" i="1"/>
  <c r="J45" i="1"/>
  <c r="K45" i="1"/>
  <c r="L45" i="1"/>
  <c r="M45" i="1"/>
  <c r="N45" i="1"/>
  <c r="O45" i="1"/>
  <c r="P45" i="1"/>
  <c r="Q45" i="1"/>
  <c r="R45" i="1"/>
  <c r="G45" i="1"/>
  <c r="G24" i="1"/>
  <c r="S52" i="1"/>
  <c r="S51" i="1"/>
  <c r="S50" i="1" s="1"/>
  <c r="R50" i="1"/>
  <c r="Q50" i="1"/>
  <c r="P50" i="1"/>
  <c r="O50" i="1"/>
  <c r="N50" i="1"/>
  <c r="M50" i="1"/>
  <c r="L50" i="1"/>
  <c r="K50" i="1"/>
  <c r="J50" i="1"/>
  <c r="I50" i="1"/>
  <c r="H50" i="1"/>
  <c r="G50" i="1"/>
  <c r="D50" i="1"/>
  <c r="D45" i="1"/>
  <c r="S42" i="1"/>
  <c r="S41" i="1"/>
  <c r="S40" i="1" s="1"/>
  <c r="R40" i="1"/>
  <c r="Q40" i="1"/>
  <c r="P40" i="1"/>
  <c r="O40" i="1"/>
  <c r="N40" i="1"/>
  <c r="M40" i="1"/>
  <c r="L40" i="1"/>
  <c r="K40" i="1"/>
  <c r="J40" i="1"/>
  <c r="I40" i="1"/>
  <c r="H40" i="1"/>
  <c r="G40" i="1"/>
  <c r="D40" i="1"/>
  <c r="S37" i="1"/>
  <c r="S36" i="1"/>
  <c r="S35" i="1"/>
  <c r="R34" i="1"/>
  <c r="Q34" i="1"/>
  <c r="P34" i="1"/>
  <c r="O34" i="1"/>
  <c r="N34" i="1"/>
  <c r="M34" i="1"/>
  <c r="L34" i="1"/>
  <c r="K34" i="1"/>
  <c r="J34" i="1"/>
  <c r="I34" i="1"/>
  <c r="H34" i="1"/>
  <c r="G34" i="1"/>
  <c r="D34" i="1"/>
  <c r="S31" i="1"/>
  <c r="S30" i="1"/>
  <c r="S29" i="1" s="1"/>
  <c r="R29" i="1"/>
  <c r="Q29" i="1"/>
  <c r="P29" i="1"/>
  <c r="O29" i="1"/>
  <c r="N29" i="1"/>
  <c r="M29" i="1"/>
  <c r="L29" i="1"/>
  <c r="K29" i="1"/>
  <c r="J29" i="1"/>
  <c r="I29" i="1"/>
  <c r="H29" i="1"/>
  <c r="G29" i="1"/>
  <c r="D29" i="1"/>
  <c r="S26" i="1"/>
  <c r="S25" i="1"/>
  <c r="S24" i="1" s="1"/>
  <c r="R24" i="1"/>
  <c r="Q24" i="1"/>
  <c r="P24" i="1"/>
  <c r="O24" i="1"/>
  <c r="N24" i="1"/>
  <c r="M24" i="1"/>
  <c r="L24" i="1"/>
  <c r="K24" i="1"/>
  <c r="J24" i="1"/>
  <c r="I24" i="1"/>
  <c r="H24" i="1"/>
  <c r="D24" i="1"/>
  <c r="S21" i="1"/>
  <c r="S20" i="1"/>
  <c r="S19" i="1" s="1"/>
  <c r="R19" i="1"/>
  <c r="Q19" i="1"/>
  <c r="P19" i="1"/>
  <c r="O19" i="1"/>
  <c r="N19" i="1"/>
  <c r="M19" i="1"/>
  <c r="L19" i="1"/>
  <c r="K19" i="1"/>
  <c r="J19" i="1"/>
  <c r="I19" i="1"/>
  <c r="H19" i="1"/>
  <c r="G19" i="1"/>
  <c r="D19" i="1"/>
  <c r="S16" i="1"/>
  <c r="S15" i="1"/>
  <c r="S14" i="1" s="1"/>
  <c r="R14" i="1"/>
  <c r="Q14" i="1"/>
  <c r="P14" i="1"/>
  <c r="O14" i="1"/>
  <c r="N14" i="1"/>
  <c r="M14" i="1"/>
  <c r="L14" i="1"/>
  <c r="K14" i="1"/>
  <c r="J14" i="1"/>
  <c r="I14" i="1"/>
  <c r="H14" i="1"/>
  <c r="G14" i="1"/>
  <c r="D14" i="1"/>
  <c r="S11" i="1"/>
  <c r="S10" i="1"/>
  <c r="R9" i="1"/>
  <c r="Q9" i="1"/>
  <c r="P9" i="1"/>
  <c r="O9" i="1"/>
  <c r="N9" i="1"/>
  <c r="M9" i="1"/>
  <c r="L9" i="1"/>
  <c r="K9" i="1"/>
  <c r="J9" i="1"/>
  <c r="I9" i="1"/>
  <c r="H9" i="1"/>
  <c r="G9" i="1"/>
  <c r="D9" i="1"/>
  <c r="S6" i="1"/>
  <c r="S5" i="1"/>
  <c r="S4" i="1" s="1"/>
  <c r="R4" i="1"/>
  <c r="Q4" i="1"/>
  <c r="P4" i="1"/>
  <c r="O4" i="1"/>
  <c r="N4" i="1"/>
  <c r="M4" i="1"/>
  <c r="L4" i="1"/>
  <c r="K4" i="1"/>
  <c r="J4" i="1"/>
  <c r="I4" i="1"/>
  <c r="H4" i="1"/>
  <c r="G4" i="1"/>
  <c r="D4" i="1"/>
  <c r="S9" i="1" l="1"/>
  <c r="S34" i="1"/>
  <c r="V20" i="1"/>
  <c r="V19" i="1"/>
  <c r="V21" i="1" l="1"/>
  <c r="V22" i="1"/>
  <c r="V47" i="1"/>
  <c r="V46" i="1"/>
  <c r="V45" i="1"/>
  <c r="V48" i="1" l="1"/>
  <c r="V52" i="1"/>
  <c r="V50" i="1"/>
  <c r="V51" i="1" l="1"/>
  <c r="V53" i="1" s="1"/>
  <c r="D55" i="1" l="1"/>
  <c r="V31" i="1"/>
  <c r="V30" i="1"/>
  <c r="V29" i="1"/>
  <c r="V37" i="1"/>
  <c r="V36" i="1"/>
  <c r="V35" i="1"/>
  <c r="V34" i="1"/>
  <c r="V26" i="1"/>
  <c r="V24" i="1"/>
  <c r="V16" i="1"/>
  <c r="V15" i="1"/>
  <c r="V14" i="1"/>
  <c r="V11" i="1"/>
  <c r="V9" i="1"/>
  <c r="V6" i="1"/>
  <c r="V4" i="1"/>
  <c r="J55" i="1"/>
  <c r="G55" i="1"/>
  <c r="V42" i="1"/>
  <c r="V41" i="1"/>
  <c r="V40" i="1"/>
  <c r="O55" i="1" l="1"/>
  <c r="K55" i="1"/>
  <c r="I55" i="1"/>
  <c r="M55" i="1"/>
  <c r="Q55" i="1"/>
  <c r="N55" i="1"/>
  <c r="R55" i="1"/>
  <c r="H55" i="1"/>
  <c r="L55" i="1"/>
  <c r="P55" i="1"/>
  <c r="V10" i="1"/>
  <c r="V12" i="1" s="1"/>
  <c r="V32" i="1"/>
  <c r="V5" i="1"/>
  <c r="V7" i="1" s="1"/>
  <c r="V25" i="1"/>
  <c r="V27" i="1" s="1"/>
  <c r="V17" i="1"/>
  <c r="V43" i="1"/>
  <c r="V38" i="1"/>
  <c r="S55" i="1" l="1"/>
  <c r="V55" i="1"/>
</calcChain>
</file>

<file path=xl/sharedStrings.xml><?xml version="1.0" encoding="utf-8"?>
<sst xmlns="http://schemas.openxmlformats.org/spreadsheetml/2006/main" count="168" uniqueCount="55">
  <si>
    <t>番号</t>
    <rPh sb="0" eb="2">
      <t>バンゴウ</t>
    </rPh>
    <phoneticPr fontId="1"/>
  </si>
  <si>
    <t>4月</t>
    <rPh sb="1" eb="2">
      <t>ガツ</t>
    </rPh>
    <phoneticPr fontId="1"/>
  </si>
  <si>
    <t>5月</t>
  </si>
  <si>
    <t>6月</t>
  </si>
  <si>
    <t>7月</t>
  </si>
  <si>
    <t>8月</t>
  </si>
  <si>
    <t>9月</t>
  </si>
  <si>
    <t>10月</t>
  </si>
  <si>
    <t>11月</t>
  </si>
  <si>
    <t>12月</t>
  </si>
  <si>
    <t>1月</t>
  </si>
  <si>
    <t>2月</t>
  </si>
  <si>
    <t>3月</t>
  </si>
  <si>
    <t>合計</t>
    <rPh sb="0" eb="2">
      <t>ゴウケイ</t>
    </rPh>
    <phoneticPr fontId="1"/>
  </si>
  <si>
    <t>力率（％）</t>
    <rPh sb="0" eb="1">
      <t>チカラ</t>
    </rPh>
    <rPh sb="1" eb="2">
      <t>リツ</t>
    </rPh>
    <phoneticPr fontId="1"/>
  </si>
  <si>
    <t>基本料金</t>
    <rPh sb="0" eb="2">
      <t>キホン</t>
    </rPh>
    <rPh sb="2" eb="4">
      <t>リョウキン</t>
    </rPh>
    <phoneticPr fontId="1"/>
  </si>
  <si>
    <t>夏季</t>
    <rPh sb="0" eb="2">
      <t>カキ</t>
    </rPh>
    <phoneticPr fontId="1"/>
  </si>
  <si>
    <t>その他季</t>
    <rPh sb="2" eb="3">
      <t>タ</t>
    </rPh>
    <rPh sb="3" eb="4">
      <t>キ</t>
    </rPh>
    <phoneticPr fontId="1"/>
  </si>
  <si>
    <t>-</t>
    <phoneticPr fontId="1"/>
  </si>
  <si>
    <t>使用場所</t>
    <rPh sb="0" eb="2">
      <t>シヨウ</t>
    </rPh>
    <rPh sb="2" eb="4">
      <t>バショ</t>
    </rPh>
    <phoneticPr fontId="1"/>
  </si>
  <si>
    <t>玉山学校給食センター</t>
    <rPh sb="0" eb="2">
      <t>タマヤマ</t>
    </rPh>
    <rPh sb="2" eb="4">
      <t>ガッコウ</t>
    </rPh>
    <rPh sb="4" eb="6">
      <t>キュウショク</t>
    </rPh>
    <phoneticPr fontId="1"/>
  </si>
  <si>
    <t>西部公民館</t>
    <rPh sb="0" eb="2">
      <t>セイブ</t>
    </rPh>
    <rPh sb="2" eb="5">
      <t>コウミンカン</t>
    </rPh>
    <phoneticPr fontId="1"/>
  </si>
  <si>
    <t>松園地区公民館</t>
    <rPh sb="0" eb="2">
      <t>マツゾノ</t>
    </rPh>
    <rPh sb="2" eb="4">
      <t>チク</t>
    </rPh>
    <rPh sb="4" eb="7">
      <t>コウミンカン</t>
    </rPh>
    <phoneticPr fontId="1"/>
  </si>
  <si>
    <t>乙部地区公民館</t>
    <rPh sb="0" eb="2">
      <t>オトベ</t>
    </rPh>
    <rPh sb="2" eb="4">
      <t>チク</t>
    </rPh>
    <rPh sb="4" eb="7">
      <t>コウミンカン</t>
    </rPh>
    <phoneticPr fontId="1"/>
  </si>
  <si>
    <t>都南図書館</t>
    <rPh sb="0" eb="2">
      <t>トナン</t>
    </rPh>
    <rPh sb="2" eb="5">
      <t>トショカン</t>
    </rPh>
    <phoneticPr fontId="1"/>
  </si>
  <si>
    <t>休日</t>
    <rPh sb="0" eb="2">
      <t>キュウジツ</t>
    </rPh>
    <phoneticPr fontId="1"/>
  </si>
  <si>
    <t>夏季平日</t>
    <rPh sb="0" eb="2">
      <t>カキ</t>
    </rPh>
    <rPh sb="2" eb="4">
      <t>ヘイジツ</t>
    </rPh>
    <phoneticPr fontId="1"/>
  </si>
  <si>
    <t>その他季平日</t>
    <rPh sb="2" eb="3">
      <t>タ</t>
    </rPh>
    <rPh sb="3" eb="4">
      <t>キ</t>
    </rPh>
    <rPh sb="4" eb="6">
      <t>ヘイジツ</t>
    </rPh>
    <phoneticPr fontId="1"/>
  </si>
  <si>
    <t>盛岡市南青山町6-1</t>
    <rPh sb="0" eb="3">
      <t>モリオカシ</t>
    </rPh>
    <rPh sb="3" eb="4">
      <t>ミナミ</t>
    </rPh>
    <rPh sb="4" eb="6">
      <t>アオヤマ</t>
    </rPh>
    <rPh sb="6" eb="7">
      <t>チョウ</t>
    </rPh>
    <phoneticPr fontId="0"/>
  </si>
  <si>
    <t>盛岡市永井24-90-2</t>
    <rPh sb="0" eb="3">
      <t>モリオカシ</t>
    </rPh>
    <rPh sb="3" eb="5">
      <t>ナガイ</t>
    </rPh>
    <phoneticPr fontId="0"/>
  </si>
  <si>
    <t>年間</t>
    <rPh sb="0" eb="2">
      <t>ネンカン</t>
    </rPh>
    <phoneticPr fontId="1"/>
  </si>
  <si>
    <t>遺跡の学び館</t>
    <phoneticPr fontId="1"/>
  </si>
  <si>
    <t>リサイクルセンター</t>
    <phoneticPr fontId="1"/>
  </si>
  <si>
    <t>施設名</t>
    <rPh sb="0" eb="2">
      <t>シセツ</t>
    </rPh>
    <rPh sb="2" eb="3">
      <t>メイ</t>
    </rPh>
    <phoneticPr fontId="1"/>
  </si>
  <si>
    <t>予定使用電力量等</t>
    <rPh sb="0" eb="2">
      <t>ヨテイ</t>
    </rPh>
    <rPh sb="2" eb="4">
      <t>シヨウ</t>
    </rPh>
    <rPh sb="4" eb="6">
      <t>デンリョク</t>
    </rPh>
    <rPh sb="6" eb="7">
      <t>リョウ</t>
    </rPh>
    <rPh sb="7" eb="8">
      <t>トウ</t>
    </rPh>
    <phoneticPr fontId="1"/>
  </si>
  <si>
    <t>別紙　電力購入施設一覧</t>
    <rPh sb="0" eb="2">
      <t>ベッシ</t>
    </rPh>
    <rPh sb="3" eb="5">
      <t>デンリョク</t>
    </rPh>
    <rPh sb="5" eb="7">
      <t>コウニュウ</t>
    </rPh>
    <rPh sb="7" eb="9">
      <t>シセツ</t>
    </rPh>
    <rPh sb="9" eb="11">
      <t>イチラン</t>
    </rPh>
    <phoneticPr fontId="1"/>
  </si>
  <si>
    <t>盛岡市川崎
字川崎142-1</t>
    <rPh sb="0" eb="2">
      <t>モリオカ</t>
    </rPh>
    <rPh sb="2" eb="3">
      <t>シ</t>
    </rPh>
    <rPh sb="3" eb="5">
      <t>カワサキ</t>
    </rPh>
    <rPh sb="6" eb="7">
      <t>アザ</t>
    </rPh>
    <rPh sb="7" eb="9">
      <t>カワサキ</t>
    </rPh>
    <phoneticPr fontId="0"/>
  </si>
  <si>
    <t>盛岡市乙部6-79-1</t>
    <rPh sb="0" eb="2">
      <t>モリオカ</t>
    </rPh>
    <rPh sb="2" eb="3">
      <t>シ</t>
    </rPh>
    <rPh sb="3" eb="5">
      <t>オトベ</t>
    </rPh>
    <phoneticPr fontId="0"/>
  </si>
  <si>
    <t>盛岡市川又
字大日向32-5</t>
    <rPh sb="0" eb="2">
      <t>モリオカ</t>
    </rPh>
    <rPh sb="2" eb="3">
      <t>シ</t>
    </rPh>
    <rPh sb="3" eb="5">
      <t>カワマタ</t>
    </rPh>
    <rPh sb="6" eb="7">
      <t>アザ</t>
    </rPh>
    <rPh sb="7" eb="8">
      <t>オオ</t>
    </rPh>
    <rPh sb="8" eb="9">
      <t>ヒ</t>
    </rPh>
    <rPh sb="9" eb="10">
      <t>ムカイ</t>
    </rPh>
    <phoneticPr fontId="0"/>
  </si>
  <si>
    <t>盛岡市東松園
二丁目5-3</t>
    <rPh sb="0" eb="2">
      <t>モリオカ</t>
    </rPh>
    <rPh sb="2" eb="3">
      <t>シ</t>
    </rPh>
    <rPh sb="3" eb="4">
      <t>ヒガシ</t>
    </rPh>
    <rPh sb="4" eb="6">
      <t>マツゾノ</t>
    </rPh>
    <rPh sb="7" eb="8">
      <t>ニ</t>
    </rPh>
    <rPh sb="8" eb="10">
      <t>チョウメ</t>
    </rPh>
    <phoneticPr fontId="0"/>
  </si>
  <si>
    <t>盛岡市本宮
字荒屋13-1</t>
    <rPh sb="0" eb="3">
      <t>モリオカシ</t>
    </rPh>
    <rPh sb="3" eb="5">
      <t>モトミヤ</t>
    </rPh>
    <rPh sb="6" eb="7">
      <t>アザ</t>
    </rPh>
    <rPh sb="7" eb="9">
      <t>アラヤ</t>
    </rPh>
    <phoneticPr fontId="0"/>
  </si>
  <si>
    <t>使用電力料金
（円）</t>
    <rPh sb="0" eb="2">
      <t>シヨウ</t>
    </rPh>
    <rPh sb="2" eb="4">
      <t>デンリョク</t>
    </rPh>
    <rPh sb="4" eb="6">
      <t>リョウキン</t>
    </rPh>
    <rPh sb="8" eb="9">
      <t>エン</t>
    </rPh>
    <phoneticPr fontId="1"/>
  </si>
  <si>
    <t>単価（円）</t>
    <rPh sb="0" eb="2">
      <t>タンカ</t>
    </rPh>
    <rPh sb="3" eb="4">
      <t>エン</t>
    </rPh>
    <phoneticPr fontId="1"/>
  </si>
  <si>
    <t>予定契約電力
（kW)</t>
    <rPh sb="0" eb="2">
      <t>ヨテイ</t>
    </rPh>
    <rPh sb="2" eb="4">
      <t>ケイヤク</t>
    </rPh>
    <rPh sb="4" eb="6">
      <t>デンリョク</t>
    </rPh>
    <phoneticPr fontId="1"/>
  </si>
  <si>
    <t>予定使用電力量（kWh）</t>
    <rPh sb="4" eb="6">
      <t>デンリョク</t>
    </rPh>
    <rPh sb="6" eb="7">
      <t>リョウ</t>
    </rPh>
    <phoneticPr fontId="1"/>
  </si>
  <si>
    <t>最大需要電力（kW)</t>
    <rPh sb="0" eb="2">
      <t>サイダイ</t>
    </rPh>
    <rPh sb="2" eb="4">
      <t>ジュヨウ</t>
    </rPh>
    <rPh sb="4" eb="6">
      <t>デンリョク</t>
    </rPh>
    <phoneticPr fontId="1"/>
  </si>
  <si>
    <t>中央公民館</t>
    <rPh sb="0" eb="2">
      <t>チュウオウ</t>
    </rPh>
    <rPh sb="2" eb="5">
      <t>コウミンカン</t>
    </rPh>
    <phoneticPr fontId="1"/>
  </si>
  <si>
    <t>盛岡市愛宕町14-1</t>
    <rPh sb="0" eb="3">
      <t>モリオカシ</t>
    </rPh>
    <rPh sb="3" eb="5">
      <t>アタゴ</t>
    </rPh>
    <rPh sb="5" eb="6">
      <t>チョウ</t>
    </rPh>
    <phoneticPr fontId="1"/>
  </si>
  <si>
    <t>クリーンセンター</t>
    <phoneticPr fontId="1"/>
  </si>
  <si>
    <t>盛岡市上田字小鳥沢148番地25</t>
    <phoneticPr fontId="1"/>
  </si>
  <si>
    <t>※　予定使用電力量は、これを保証するものではなく気象条件等によって増減する場合がある。</t>
    <rPh sb="2" eb="4">
      <t>ヨテイ</t>
    </rPh>
    <rPh sb="4" eb="6">
      <t>シヨウ</t>
    </rPh>
    <rPh sb="6" eb="8">
      <t>デンリョク</t>
    </rPh>
    <rPh sb="8" eb="9">
      <t>リョウ</t>
    </rPh>
    <rPh sb="14" eb="16">
      <t>ホショウ</t>
    </rPh>
    <rPh sb="24" eb="26">
      <t>キショウ</t>
    </rPh>
    <rPh sb="26" eb="28">
      <t>ジョウケン</t>
    </rPh>
    <rPh sb="28" eb="29">
      <t>トウ</t>
    </rPh>
    <rPh sb="33" eb="35">
      <t>ゾウゲン</t>
    </rPh>
    <rPh sb="37" eb="39">
      <t>バアイ</t>
    </rPh>
    <phoneticPr fontId="1"/>
  </si>
  <si>
    <t>-</t>
  </si>
  <si>
    <t>契約電力（kW)</t>
    <rPh sb="0" eb="2">
      <t>ケイヤク</t>
    </rPh>
    <rPh sb="2" eb="4">
      <t>デンリョク</t>
    </rPh>
    <phoneticPr fontId="1"/>
  </si>
  <si>
    <t>飯岡地区公民館</t>
    <rPh sb="0" eb="2">
      <t>イイオカ</t>
    </rPh>
    <rPh sb="2" eb="7">
      <t>チクコウミンカン</t>
    </rPh>
    <phoneticPr fontId="1"/>
  </si>
  <si>
    <t>盛岡市下飯岡8-100</t>
    <rPh sb="3" eb="6">
      <t>シモイイオカ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</si>
</sst>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_);[Red]\(#,##0\)"/>
    <numFmt numFmtId="178" formatCode="0_);[Red]\(0\)"/>
  </numFmts>
  <fonts count="9"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1"/>
      <name val="ＭＳ Ｐゴシック"/>
      <family val="3"/>
      <charset val="128"/>
      <scheme val="minor"/>
    </font>
    <font>
      <sz val="12"/>
      <name val="ＭＳ Ｐゴシック"/>
      <family val="3"/>
      <charset val="128"/>
      <scheme val="minor"/>
    </font>
    <font>
      <sz val="9"/>
      <name val="ＭＳ Ｐゴシック"/>
      <family val="3"/>
      <charset val="128"/>
      <scheme val="minor"/>
    </font>
    <font>
      <sz val="11"/>
      <color rgb="FFFF0000"/>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theme="1" tint="0.34998626667073579"/>
      </right>
      <top style="thin">
        <color indexed="64"/>
      </top>
      <bottom style="thin">
        <color indexed="64"/>
      </bottom>
      <diagonal/>
    </border>
    <border>
      <left style="thin">
        <color theme="1" tint="0.34998626667073579"/>
      </left>
      <right style="thin">
        <color theme="1" tint="0.34998626667073579"/>
      </right>
      <top style="thin">
        <color indexed="64"/>
      </top>
      <bottom style="thin">
        <color indexed="64"/>
      </bottom>
      <diagonal/>
    </border>
    <border>
      <left style="thin">
        <color theme="1" tint="0.34998626667073579"/>
      </left>
      <right style="thin">
        <color indexed="64"/>
      </right>
      <top style="thin">
        <color indexed="64"/>
      </top>
      <bottom style="thin">
        <color indexed="64"/>
      </bottom>
      <diagonal/>
    </border>
    <border>
      <left style="thin">
        <color indexed="64"/>
      </left>
      <right style="thin">
        <color theme="1" tint="0.34998626667073579"/>
      </right>
      <top style="thin">
        <color indexed="64"/>
      </top>
      <bottom style="hair">
        <color indexed="64"/>
      </bottom>
      <diagonal/>
    </border>
    <border>
      <left style="thin">
        <color indexed="64"/>
      </left>
      <right style="thin">
        <color theme="1" tint="0.34998626667073579"/>
      </right>
      <top style="hair">
        <color indexed="64"/>
      </top>
      <bottom style="hair">
        <color indexed="64"/>
      </bottom>
      <diagonal/>
    </border>
    <border>
      <left style="thin">
        <color indexed="64"/>
      </left>
      <right style="thin">
        <color theme="1" tint="0.34998626667073579"/>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theme="1" tint="0.34998626667073579"/>
      </right>
      <top style="double">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right/>
      <top style="double">
        <color indexed="64"/>
      </top>
      <bottom style="thin">
        <color indexed="64"/>
      </bottom>
      <diagonal/>
    </border>
    <border>
      <left style="hair">
        <color indexed="64"/>
      </left>
      <right style="thin">
        <color theme="1" tint="0.34998626667073579"/>
      </right>
      <top style="double">
        <color indexed="64"/>
      </top>
      <bottom style="thin">
        <color indexed="64"/>
      </bottom>
      <diagonal/>
    </border>
    <border>
      <left style="hair">
        <color indexed="64"/>
      </left>
      <right/>
      <top style="double">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112">
    <xf numFmtId="0" fontId="0" fillId="0" borderId="0" xfId="0"/>
    <xf numFmtId="0" fontId="4" fillId="0" borderId="0" xfId="0" applyFont="1" applyAlignment="1">
      <alignment vertical="center"/>
    </xf>
    <xf numFmtId="0" fontId="3" fillId="0" borderId="0" xfId="0" applyFont="1" applyAlignment="1">
      <alignment wrapText="1"/>
    </xf>
    <xf numFmtId="0" fontId="3" fillId="0" borderId="0" xfId="0" applyFont="1" applyAlignment="1">
      <alignment vertical="center" wrapText="1"/>
    </xf>
    <xf numFmtId="38" fontId="3" fillId="0" borderId="0" xfId="1" applyFont="1" applyAlignment="1">
      <alignment vertical="center"/>
    </xf>
    <xf numFmtId="0" fontId="3" fillId="0" borderId="0" xfId="0" applyFont="1"/>
    <xf numFmtId="38" fontId="3" fillId="0" borderId="0" xfId="1" applyFont="1" applyAlignment="1"/>
    <xf numFmtId="176" fontId="3" fillId="0" borderId="0" xfId="0" applyNumberFormat="1" applyFont="1"/>
    <xf numFmtId="177" fontId="3" fillId="0" borderId="0" xfId="0" applyNumberFormat="1" applyFont="1"/>
    <xf numFmtId="178" fontId="3" fillId="0" borderId="0" xfId="0" applyNumberFormat="1" applyFont="1"/>
    <xf numFmtId="38" fontId="3" fillId="0" borderId="10" xfId="1" applyFont="1" applyBorder="1" applyAlignment="1">
      <alignment horizontal="center" vertical="center"/>
    </xf>
    <xf numFmtId="38" fontId="3" fillId="0" borderId="11" xfId="1" applyFont="1" applyBorder="1" applyAlignment="1">
      <alignment horizontal="center" vertical="center"/>
    </xf>
    <xf numFmtId="38" fontId="3" fillId="0" borderId="12" xfId="1"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3" fillId="2" borderId="22" xfId="0" applyFont="1" applyFill="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3" fillId="2" borderId="22" xfId="0" applyFont="1" applyFill="1" applyBorder="1" applyAlignment="1">
      <alignment horizontal="center" vertical="center" shrinkToFit="1"/>
    </xf>
    <xf numFmtId="0" fontId="3" fillId="0" borderId="0" xfId="0" applyFont="1" applyAlignment="1">
      <alignment vertical="center"/>
    </xf>
    <xf numFmtId="38" fontId="3" fillId="0" borderId="0" xfId="1" applyFont="1" applyFill="1" applyAlignment="1"/>
    <xf numFmtId="176" fontId="3" fillId="0" borderId="0" xfId="0" applyNumberFormat="1" applyFont="1" applyAlignment="1">
      <alignment horizontal="center"/>
    </xf>
    <xf numFmtId="38" fontId="3" fillId="0" borderId="0" xfId="1" applyFont="1" applyAlignment="1">
      <alignment horizontal="right" vertical="center"/>
    </xf>
    <xf numFmtId="10" fontId="3" fillId="0" borderId="0" xfId="0" applyNumberFormat="1" applyFont="1" applyAlignment="1">
      <alignment vertical="center"/>
    </xf>
    <xf numFmtId="38" fontId="3" fillId="0" borderId="28" xfId="1" applyFont="1" applyBorder="1" applyAlignment="1">
      <alignment horizontal="center" vertical="center"/>
    </xf>
    <xf numFmtId="0" fontId="3" fillId="0" borderId="24" xfId="0" applyFont="1" applyBorder="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3" fillId="0" borderId="20" xfId="0" applyFont="1" applyBorder="1" applyAlignment="1">
      <alignment horizontal="center" vertical="center"/>
    </xf>
    <xf numFmtId="0" fontId="3" fillId="0" borderId="25" xfId="0" applyFont="1" applyBorder="1" applyAlignment="1">
      <alignment horizontal="center" vertical="center"/>
    </xf>
    <xf numFmtId="0" fontId="3" fillId="0" borderId="9" xfId="0" applyFont="1" applyBorder="1" applyAlignment="1">
      <alignment horizontal="center" vertical="center"/>
    </xf>
    <xf numFmtId="176" fontId="3" fillId="0" borderId="34" xfId="0" applyNumberFormat="1" applyFont="1" applyBorder="1" applyAlignment="1">
      <alignment vertical="center"/>
    </xf>
    <xf numFmtId="177" fontId="3" fillId="0" borderId="23" xfId="0" applyNumberFormat="1" applyFont="1" applyBorder="1" applyAlignment="1">
      <alignment vertical="center"/>
    </xf>
    <xf numFmtId="176" fontId="3" fillId="0" borderId="35" xfId="0" applyNumberFormat="1" applyFont="1" applyBorder="1" applyAlignment="1">
      <alignment vertical="center"/>
    </xf>
    <xf numFmtId="177" fontId="3" fillId="0" borderId="22" xfId="0" applyNumberFormat="1" applyFont="1" applyBorder="1" applyAlignment="1">
      <alignment vertical="center"/>
    </xf>
    <xf numFmtId="176" fontId="3" fillId="0" borderId="38" xfId="0" applyNumberFormat="1" applyFont="1" applyBorder="1" applyAlignment="1">
      <alignment horizontal="center" vertical="center"/>
    </xf>
    <xf numFmtId="177" fontId="3" fillId="0" borderId="27" xfId="0" applyNumberFormat="1" applyFont="1" applyBorder="1" applyAlignment="1">
      <alignment horizontal="right" vertical="center"/>
    </xf>
    <xf numFmtId="176" fontId="3" fillId="0" borderId="37" xfId="0" applyNumberFormat="1" applyFont="1" applyBorder="1" applyAlignment="1">
      <alignment horizontal="center" vertical="center"/>
    </xf>
    <xf numFmtId="177" fontId="3" fillId="0" borderId="32" xfId="0" applyNumberFormat="1" applyFont="1" applyBorder="1" applyAlignment="1">
      <alignment horizontal="right" vertical="center"/>
    </xf>
    <xf numFmtId="176" fontId="3" fillId="0" borderId="38" xfId="0" applyNumberFormat="1" applyFont="1" applyBorder="1" applyAlignment="1">
      <alignment vertical="center"/>
    </xf>
    <xf numFmtId="176" fontId="3" fillId="0" borderId="41" xfId="0" applyNumberFormat="1" applyFont="1" applyBorder="1" applyAlignment="1">
      <alignment horizontal="center" vertical="center"/>
    </xf>
    <xf numFmtId="38" fontId="3" fillId="0" borderId="40" xfId="1" applyFont="1" applyBorder="1" applyAlignment="1">
      <alignment vertical="center"/>
    </xf>
    <xf numFmtId="38" fontId="3" fillId="0" borderId="13" xfId="1" applyFont="1" applyBorder="1" applyAlignment="1">
      <alignment vertical="center"/>
    </xf>
    <xf numFmtId="38" fontId="5" fillId="2" borderId="14" xfId="1" applyFont="1" applyFill="1" applyBorder="1" applyAlignment="1">
      <alignment vertical="center"/>
    </xf>
    <xf numFmtId="38" fontId="3" fillId="0" borderId="14" xfId="1" applyFont="1" applyBorder="1" applyAlignment="1">
      <alignment vertical="center"/>
    </xf>
    <xf numFmtId="9" fontId="3" fillId="0" borderId="15" xfId="2" applyFont="1" applyBorder="1" applyAlignment="1">
      <alignment vertical="center"/>
    </xf>
    <xf numFmtId="38" fontId="3" fillId="0" borderId="31" xfId="1" applyFont="1" applyBorder="1" applyAlignment="1">
      <alignment vertical="center"/>
    </xf>
    <xf numFmtId="178" fontId="3" fillId="0" borderId="0" xfId="0" applyNumberFormat="1" applyFont="1" applyAlignment="1">
      <alignment vertical="center"/>
    </xf>
    <xf numFmtId="38" fontId="3" fillId="0" borderId="0" xfId="1" applyFont="1" applyFill="1" applyAlignment="1">
      <alignment vertical="center"/>
    </xf>
    <xf numFmtId="178" fontId="6" fillId="0" borderId="0" xfId="0" applyNumberFormat="1" applyFont="1"/>
    <xf numFmtId="0" fontId="6" fillId="0" borderId="0" xfId="0" applyFont="1"/>
    <xf numFmtId="38" fontId="7" fillId="2" borderId="14" xfId="1" applyFont="1" applyFill="1" applyBorder="1" applyAlignment="1">
      <alignment vertical="center"/>
    </xf>
    <xf numFmtId="38" fontId="8" fillId="0" borderId="14" xfId="1" applyFont="1" applyBorder="1" applyAlignment="1">
      <alignment vertical="center"/>
    </xf>
    <xf numFmtId="176" fontId="3" fillId="0" borderId="45" xfId="0" applyNumberFormat="1" applyFont="1" applyBorder="1" applyAlignment="1">
      <alignment horizontal="center" vertical="center"/>
    </xf>
    <xf numFmtId="0" fontId="3" fillId="0" borderId="46" xfId="0" applyFont="1" applyBorder="1" applyAlignment="1">
      <alignment horizontal="center" vertical="center"/>
    </xf>
    <xf numFmtId="176" fontId="3" fillId="0" borderId="47" xfId="0" applyNumberFormat="1" applyFont="1" applyBorder="1" applyAlignment="1">
      <alignment horizontal="center" vertical="center"/>
    </xf>
    <xf numFmtId="176" fontId="3" fillId="0" borderId="48" xfId="0" applyNumberFormat="1" applyFont="1" applyBorder="1" applyAlignment="1">
      <alignment horizontal="center" vertical="center"/>
    </xf>
    <xf numFmtId="0" fontId="3" fillId="0" borderId="46" xfId="0" applyFont="1" applyBorder="1" applyAlignment="1">
      <alignment horizontal="center" vertical="center" shrinkToFit="1"/>
    </xf>
    <xf numFmtId="176" fontId="3" fillId="0" borderId="49" xfId="0" applyNumberFormat="1" applyFont="1" applyBorder="1" applyAlignment="1">
      <alignment horizontal="center" vertical="center"/>
    </xf>
    <xf numFmtId="38" fontId="3" fillId="0" borderId="1" xfId="1" applyFont="1" applyBorder="1" applyAlignment="1">
      <alignment horizontal="center" vertical="center"/>
    </xf>
    <xf numFmtId="38" fontId="3" fillId="0" borderId="51" xfId="1" applyFont="1" applyBorder="1" applyAlignment="1">
      <alignment vertical="center"/>
    </xf>
    <xf numFmtId="38" fontId="5" fillId="2" borderId="52" xfId="1" applyFont="1" applyFill="1" applyBorder="1" applyAlignment="1">
      <alignment vertical="center"/>
    </xf>
    <xf numFmtId="38" fontId="3" fillId="0" borderId="52" xfId="1" applyFont="1" applyBorder="1" applyAlignment="1">
      <alignment horizontal="center" vertical="center"/>
    </xf>
    <xf numFmtId="38" fontId="3" fillId="0" borderId="53" xfId="1" applyFont="1" applyBorder="1" applyAlignment="1">
      <alignment horizontal="center" vertical="center"/>
    </xf>
    <xf numFmtId="38" fontId="3" fillId="0" borderId="28" xfId="1" applyFont="1" applyBorder="1" applyAlignment="1">
      <alignment vertical="center"/>
    </xf>
    <xf numFmtId="38" fontId="3" fillId="0" borderId="36" xfId="1" applyFont="1" applyBorder="1" applyAlignment="1">
      <alignment horizontal="center" vertical="center" wrapText="1"/>
    </xf>
    <xf numFmtId="38" fontId="3" fillId="0" borderId="37" xfId="1" applyFont="1" applyBorder="1" applyAlignment="1">
      <alignment horizontal="center" vertical="center" wrapText="1"/>
    </xf>
    <xf numFmtId="38" fontId="3" fillId="0" borderId="33" xfId="1" applyFont="1" applyBorder="1" applyAlignment="1">
      <alignment horizontal="center" vertical="center" wrapText="1"/>
    </xf>
    <xf numFmtId="38" fontId="3" fillId="0" borderId="32" xfId="1"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38" fontId="3" fillId="0" borderId="1" xfId="1" applyFont="1" applyBorder="1" applyAlignment="1">
      <alignment horizontal="center" vertical="center" wrapText="1"/>
    </xf>
    <xf numFmtId="38" fontId="3" fillId="0" borderId="2" xfId="1" applyFont="1" applyBorder="1" applyAlignment="1">
      <alignment horizontal="center" vertical="center"/>
    </xf>
    <xf numFmtId="38" fontId="3" fillId="0" borderId="42" xfId="1" applyFont="1" applyBorder="1" applyAlignment="1">
      <alignment horizontal="center" vertical="center"/>
    </xf>
    <xf numFmtId="38" fontId="3" fillId="0" borderId="50" xfId="1" applyFont="1" applyBorder="1" applyAlignment="1">
      <alignment horizontal="center" vertical="center"/>
    </xf>
    <xf numFmtId="38" fontId="3" fillId="0" borderId="43" xfId="1" applyFont="1" applyBorder="1" applyAlignment="1">
      <alignment horizontal="center" vertical="center"/>
    </xf>
    <xf numFmtId="38" fontId="3" fillId="0" borderId="44" xfId="1" applyFont="1" applyBorder="1" applyAlignment="1">
      <alignment horizontal="center" vertical="center"/>
    </xf>
    <xf numFmtId="38" fontId="3" fillId="0" borderId="3" xfId="1" applyFont="1" applyFill="1" applyBorder="1" applyAlignment="1">
      <alignment horizontal="center" vertical="center"/>
    </xf>
    <xf numFmtId="38" fontId="3" fillId="0" borderId="4" xfId="1" applyFont="1" applyFill="1" applyBorder="1" applyAlignment="1">
      <alignment horizontal="center" vertical="center"/>
    </xf>
    <xf numFmtId="38" fontId="3" fillId="0" borderId="5" xfId="1" applyFont="1" applyFill="1" applyBorder="1" applyAlignment="1">
      <alignment horizontal="center" vertical="center"/>
    </xf>
    <xf numFmtId="0" fontId="3" fillId="0" borderId="21"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176" fontId="3" fillId="0" borderId="47" xfId="0" applyNumberFormat="1" applyFont="1" applyBorder="1" applyAlignment="1">
      <alignment horizontal="center" vertical="center"/>
    </xf>
    <xf numFmtId="176" fontId="3" fillId="0" borderId="48" xfId="0" applyNumberFormat="1" applyFont="1" applyBorder="1" applyAlignment="1">
      <alignment horizontal="center" vertical="center"/>
    </xf>
    <xf numFmtId="176" fontId="3" fillId="0" borderId="38" xfId="0" applyNumberFormat="1" applyFont="1" applyBorder="1" applyAlignment="1">
      <alignment horizontal="center" vertical="center"/>
    </xf>
    <xf numFmtId="176" fontId="3" fillId="0" borderId="37" xfId="0" applyNumberFormat="1" applyFont="1" applyBorder="1" applyAlignment="1">
      <alignment horizontal="center" vertical="center"/>
    </xf>
    <xf numFmtId="177" fontId="3" fillId="0" borderId="27" xfId="0" applyNumberFormat="1" applyFont="1" applyBorder="1" applyAlignment="1">
      <alignment horizontal="right" vertical="center"/>
    </xf>
    <xf numFmtId="177" fontId="3" fillId="0" borderId="32" xfId="0" applyNumberFormat="1" applyFont="1" applyBorder="1" applyAlignment="1">
      <alignment horizontal="righ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5"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29" xfId="0" applyFont="1" applyBorder="1" applyAlignment="1">
      <alignment horizontal="center" vertical="center"/>
    </xf>
    <xf numFmtId="0" fontId="3" fillId="0" borderId="39" xfId="0" applyFont="1" applyBorder="1" applyAlignment="1">
      <alignment horizontal="center" vertical="center"/>
    </xf>
    <xf numFmtId="0" fontId="3" fillId="0" borderId="30" xfId="0" applyFont="1" applyBorder="1" applyAlignment="1">
      <alignment horizontal="center" vertical="center"/>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38" fontId="3" fillId="0" borderId="3" xfId="1" applyFont="1" applyBorder="1" applyAlignment="1">
      <alignment horizontal="center" vertical="center"/>
    </xf>
    <xf numFmtId="38" fontId="3" fillId="0" borderId="4" xfId="1" applyFont="1" applyBorder="1" applyAlignment="1">
      <alignment horizontal="center" vertical="center"/>
    </xf>
    <xf numFmtId="38" fontId="3" fillId="0" borderId="5" xfId="1" applyFont="1" applyBorder="1" applyAlignment="1">
      <alignment horizontal="center" vertical="center"/>
    </xf>
    <xf numFmtId="0" fontId="3" fillId="0" borderId="24" xfId="0" applyFont="1" applyBorder="1" applyAlignment="1">
      <alignment horizontal="center" vertical="center"/>
    </xf>
    <xf numFmtId="0" fontId="3" fillId="0" borderId="6" xfId="0" applyFont="1" applyBorder="1" applyAlignment="1">
      <alignment horizontal="center" vertical="center"/>
    </xf>
    <xf numFmtId="0" fontId="3" fillId="0" borderId="26" xfId="0" applyFon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60"/>
  <sheetViews>
    <sheetView tabSelected="1" view="pageBreakPreview" zoomScale="80" zoomScaleNormal="80" zoomScaleSheetLayoutView="80" workbookViewId="0">
      <pane ySplit="3" topLeftCell="A4" activePane="bottomLeft" state="frozen"/>
      <selection pane="bottomLeft" activeCell="P58" sqref="P58"/>
    </sheetView>
  </sheetViews>
  <sheetFormatPr defaultColWidth="9" defaultRowHeight="13.2" x14ac:dyDescent="0.2"/>
  <cols>
    <col min="1" max="1" width="8.33203125" style="19" customWidth="1"/>
    <col min="2" max="2" width="12.77734375" style="2" customWidth="1"/>
    <col min="3" max="3" width="14.77734375" style="3" customWidth="1"/>
    <col min="4" max="4" width="13" style="4" customWidth="1"/>
    <col min="5" max="5" width="25.6640625" style="26" customWidth="1"/>
    <col min="6" max="6" width="11" style="26" bestFit="1" customWidth="1"/>
    <col min="7" max="18" width="9.109375" style="6" bestFit="1" customWidth="1"/>
    <col min="19" max="19" width="10.6640625" style="6" bestFit="1" customWidth="1"/>
    <col min="20" max="20" width="11" style="7" customWidth="1"/>
    <col min="21" max="21" width="9" style="7"/>
    <col min="22" max="22" width="13.21875" style="8" bestFit="1" customWidth="1"/>
    <col min="23" max="23" width="10.77734375" style="9" bestFit="1" customWidth="1"/>
    <col min="24" max="16384" width="9" style="5"/>
  </cols>
  <sheetData>
    <row r="1" spans="1:22" ht="14.4" x14ac:dyDescent="0.2">
      <c r="A1" s="1" t="s">
        <v>35</v>
      </c>
    </row>
    <row r="2" spans="1:22" x14ac:dyDescent="0.2">
      <c r="A2" s="69" t="s">
        <v>0</v>
      </c>
      <c r="B2" s="69" t="s">
        <v>33</v>
      </c>
      <c r="C2" s="70" t="s">
        <v>19</v>
      </c>
      <c r="D2" s="71" t="s">
        <v>43</v>
      </c>
      <c r="E2" s="25"/>
      <c r="F2" s="29"/>
      <c r="G2" s="72" t="s">
        <v>34</v>
      </c>
      <c r="H2" s="73"/>
      <c r="I2" s="73"/>
      <c r="J2" s="73"/>
      <c r="K2" s="73"/>
      <c r="L2" s="73"/>
      <c r="M2" s="73"/>
      <c r="N2" s="73"/>
      <c r="O2" s="73"/>
      <c r="P2" s="73"/>
      <c r="Q2" s="73"/>
      <c r="R2" s="73"/>
      <c r="S2" s="74"/>
      <c r="T2" s="75"/>
      <c r="U2" s="65" t="s">
        <v>42</v>
      </c>
      <c r="V2" s="67" t="s">
        <v>41</v>
      </c>
    </row>
    <row r="3" spans="1:22" x14ac:dyDescent="0.2">
      <c r="A3" s="69"/>
      <c r="B3" s="69"/>
      <c r="C3" s="70"/>
      <c r="D3" s="71"/>
      <c r="E3" s="27"/>
      <c r="F3" s="30"/>
      <c r="G3" s="10" t="s">
        <v>1</v>
      </c>
      <c r="H3" s="11" t="s">
        <v>2</v>
      </c>
      <c r="I3" s="11" t="s">
        <v>3</v>
      </c>
      <c r="J3" s="11" t="s">
        <v>4</v>
      </c>
      <c r="K3" s="11" t="s">
        <v>5</v>
      </c>
      <c r="L3" s="11" t="s">
        <v>6</v>
      </c>
      <c r="M3" s="11" t="s">
        <v>7</v>
      </c>
      <c r="N3" s="11" t="s">
        <v>8</v>
      </c>
      <c r="O3" s="11" t="s">
        <v>9</v>
      </c>
      <c r="P3" s="11" t="s">
        <v>10</v>
      </c>
      <c r="Q3" s="11" t="s">
        <v>11</v>
      </c>
      <c r="R3" s="12" t="s">
        <v>12</v>
      </c>
      <c r="S3" s="59" t="s">
        <v>30</v>
      </c>
      <c r="T3" s="76"/>
      <c r="U3" s="66"/>
      <c r="V3" s="68"/>
    </row>
    <row r="4" spans="1:22" x14ac:dyDescent="0.2">
      <c r="A4" s="91">
        <v>1</v>
      </c>
      <c r="B4" s="94" t="s">
        <v>46</v>
      </c>
      <c r="C4" s="97" t="s">
        <v>47</v>
      </c>
      <c r="D4" s="77">
        <f>MAX(G7:R7)</f>
        <v>286</v>
      </c>
      <c r="E4" s="80" t="s">
        <v>44</v>
      </c>
      <c r="F4" s="28"/>
      <c r="G4" s="42">
        <f>SUM(G5:G6)</f>
        <v>21423</v>
      </c>
      <c r="H4" s="42">
        <f t="shared" ref="H4:R4" si="0">SUM(H5:H6)</f>
        <v>16202</v>
      </c>
      <c r="I4" s="42">
        <f t="shared" si="0"/>
        <v>23726</v>
      </c>
      <c r="J4" s="42">
        <f t="shared" si="0"/>
        <v>39982</v>
      </c>
      <c r="K4" s="42">
        <f>SUM(K5:K6)</f>
        <v>45820</v>
      </c>
      <c r="L4" s="42">
        <f>SUM(L5:L6)</f>
        <v>32979</v>
      </c>
      <c r="M4" s="42">
        <f>SUM(M5:M6)</f>
        <v>17955</v>
      </c>
      <c r="N4" s="42">
        <f>SUM(N5:N6)</f>
        <v>29065</v>
      </c>
      <c r="O4" s="42">
        <f t="shared" si="0"/>
        <v>45905</v>
      </c>
      <c r="P4" s="42">
        <f t="shared" si="0"/>
        <v>50355</v>
      </c>
      <c r="Q4" s="42">
        <f t="shared" si="0"/>
        <v>45952</v>
      </c>
      <c r="R4" s="42">
        <f t="shared" si="0"/>
        <v>47623</v>
      </c>
      <c r="S4" s="60">
        <f>SUM(S5:S6)</f>
        <v>416987</v>
      </c>
      <c r="T4" s="53" t="s">
        <v>15</v>
      </c>
      <c r="U4" s="31"/>
      <c r="V4" s="32">
        <f>D4*12*U4*85%</f>
        <v>0</v>
      </c>
    </row>
    <row r="5" spans="1:22" x14ac:dyDescent="0.2">
      <c r="A5" s="92"/>
      <c r="B5" s="95"/>
      <c r="C5" s="98"/>
      <c r="D5" s="78"/>
      <c r="E5" s="81"/>
      <c r="F5" s="15" t="s">
        <v>16</v>
      </c>
      <c r="G5" s="43"/>
      <c r="H5" s="43"/>
      <c r="I5" s="43"/>
      <c r="J5" s="43">
        <v>39982</v>
      </c>
      <c r="K5" s="43">
        <v>45820</v>
      </c>
      <c r="L5" s="43">
        <v>32979</v>
      </c>
      <c r="M5" s="43"/>
      <c r="N5" s="43"/>
      <c r="O5" s="43"/>
      <c r="P5" s="43"/>
      <c r="Q5" s="43"/>
      <c r="R5" s="43"/>
      <c r="S5" s="61">
        <f>SUM(G5:R5)</f>
        <v>118781</v>
      </c>
      <c r="T5" s="54" t="s">
        <v>16</v>
      </c>
      <c r="U5" s="33"/>
      <c r="V5" s="34">
        <f>S5*U5</f>
        <v>0</v>
      </c>
    </row>
    <row r="6" spans="1:22" x14ac:dyDescent="0.2">
      <c r="A6" s="92"/>
      <c r="B6" s="95"/>
      <c r="C6" s="98"/>
      <c r="D6" s="78"/>
      <c r="E6" s="81"/>
      <c r="F6" s="15" t="s">
        <v>17</v>
      </c>
      <c r="G6" s="43">
        <v>21423</v>
      </c>
      <c r="H6" s="43">
        <v>16202</v>
      </c>
      <c r="I6" s="43">
        <v>23726</v>
      </c>
      <c r="J6" s="43"/>
      <c r="K6" s="43"/>
      <c r="L6" s="43"/>
      <c r="M6" s="43">
        <v>17955</v>
      </c>
      <c r="N6" s="43">
        <v>29065</v>
      </c>
      <c r="O6" s="43">
        <v>45905</v>
      </c>
      <c r="P6" s="43">
        <v>50355</v>
      </c>
      <c r="Q6" s="43">
        <v>45952</v>
      </c>
      <c r="R6" s="43">
        <v>47623</v>
      </c>
      <c r="S6" s="61">
        <f>SUM(G6:R6)</f>
        <v>298206</v>
      </c>
      <c r="T6" s="54" t="s">
        <v>17</v>
      </c>
      <c r="U6" s="33"/>
      <c r="V6" s="34">
        <f>S6*U6</f>
        <v>0</v>
      </c>
    </row>
    <row r="7" spans="1:22" x14ac:dyDescent="0.2">
      <c r="A7" s="92"/>
      <c r="B7" s="95"/>
      <c r="C7" s="98"/>
      <c r="D7" s="78"/>
      <c r="E7" s="81" t="s">
        <v>45</v>
      </c>
      <c r="F7" s="82"/>
      <c r="G7" s="44">
        <v>143</v>
      </c>
      <c r="H7" s="44">
        <v>105</v>
      </c>
      <c r="I7" s="44">
        <v>137</v>
      </c>
      <c r="J7" s="44">
        <v>175</v>
      </c>
      <c r="K7" s="44">
        <v>182</v>
      </c>
      <c r="L7" s="44">
        <v>168</v>
      </c>
      <c r="M7" s="44">
        <v>130</v>
      </c>
      <c r="N7" s="44">
        <v>181</v>
      </c>
      <c r="O7" s="44">
        <v>222</v>
      </c>
      <c r="P7" s="44">
        <v>286</v>
      </c>
      <c r="Q7" s="44">
        <v>200</v>
      </c>
      <c r="R7" s="44">
        <v>216</v>
      </c>
      <c r="S7" s="62" t="s">
        <v>18</v>
      </c>
      <c r="T7" s="83" t="s">
        <v>13</v>
      </c>
      <c r="U7" s="85" t="s">
        <v>18</v>
      </c>
      <c r="V7" s="87">
        <f>SUM(V4:V6)</f>
        <v>0</v>
      </c>
    </row>
    <row r="8" spans="1:22" x14ac:dyDescent="0.2">
      <c r="A8" s="93"/>
      <c r="B8" s="96"/>
      <c r="C8" s="99"/>
      <c r="D8" s="79"/>
      <c r="E8" s="89" t="s">
        <v>14</v>
      </c>
      <c r="F8" s="90"/>
      <c r="G8" s="45">
        <v>1</v>
      </c>
      <c r="H8" s="45">
        <v>1</v>
      </c>
      <c r="I8" s="45">
        <v>1</v>
      </c>
      <c r="J8" s="45">
        <v>1</v>
      </c>
      <c r="K8" s="45">
        <v>1</v>
      </c>
      <c r="L8" s="45">
        <v>1</v>
      </c>
      <c r="M8" s="45">
        <v>1</v>
      </c>
      <c r="N8" s="45">
        <v>1</v>
      </c>
      <c r="O8" s="45">
        <v>1</v>
      </c>
      <c r="P8" s="45">
        <v>1</v>
      </c>
      <c r="Q8" s="45">
        <v>1</v>
      </c>
      <c r="R8" s="45">
        <v>1</v>
      </c>
      <c r="S8" s="63" t="s">
        <v>18</v>
      </c>
      <c r="T8" s="84"/>
      <c r="U8" s="86"/>
      <c r="V8" s="88"/>
    </row>
    <row r="9" spans="1:22" ht="13.5" customHeight="1" x14ac:dyDescent="0.2">
      <c r="A9" s="91">
        <v>2</v>
      </c>
      <c r="B9" s="94" t="s">
        <v>21</v>
      </c>
      <c r="C9" s="97" t="s">
        <v>28</v>
      </c>
      <c r="D9" s="77">
        <f>MAX(G12:R12)</f>
        <v>109</v>
      </c>
      <c r="E9" s="80" t="s">
        <v>44</v>
      </c>
      <c r="F9" s="28"/>
      <c r="G9" s="42">
        <f>SUM(G10:G11)</f>
        <v>8890</v>
      </c>
      <c r="H9" s="42">
        <f t="shared" ref="H9:S9" si="1">SUM(H10:H11)</f>
        <v>7944</v>
      </c>
      <c r="I9" s="42">
        <f t="shared" si="1"/>
        <v>15393</v>
      </c>
      <c r="J9" s="42">
        <f t="shared" si="1"/>
        <v>24019</v>
      </c>
      <c r="K9" s="42">
        <f t="shared" si="1"/>
        <v>28516</v>
      </c>
      <c r="L9" s="42">
        <f t="shared" si="1"/>
        <v>17144</v>
      </c>
      <c r="M9" s="42">
        <f t="shared" si="1"/>
        <v>9309</v>
      </c>
      <c r="N9" s="42">
        <f t="shared" si="1"/>
        <v>14125</v>
      </c>
      <c r="O9" s="42">
        <f t="shared" si="1"/>
        <v>19522</v>
      </c>
      <c r="P9" s="42">
        <f t="shared" si="1"/>
        <v>20459</v>
      </c>
      <c r="Q9" s="42">
        <f t="shared" si="1"/>
        <v>17931</v>
      </c>
      <c r="R9" s="42">
        <f t="shared" si="1"/>
        <v>19674</v>
      </c>
      <c r="S9" s="60">
        <f t="shared" si="1"/>
        <v>202926</v>
      </c>
      <c r="T9" s="53" t="s">
        <v>15</v>
      </c>
      <c r="U9" s="31"/>
      <c r="V9" s="32">
        <f>D9*12*U9*85%</f>
        <v>0</v>
      </c>
    </row>
    <row r="10" spans="1:22" x14ac:dyDescent="0.2">
      <c r="A10" s="92"/>
      <c r="B10" s="95"/>
      <c r="C10" s="98"/>
      <c r="D10" s="78"/>
      <c r="E10" s="81"/>
      <c r="F10" s="15" t="s">
        <v>16</v>
      </c>
      <c r="G10" s="43"/>
      <c r="H10" s="43"/>
      <c r="I10" s="43"/>
      <c r="J10" s="43">
        <v>24019</v>
      </c>
      <c r="K10" s="43">
        <v>28516</v>
      </c>
      <c r="L10" s="43">
        <v>17144</v>
      </c>
      <c r="M10" s="43"/>
      <c r="N10" s="43"/>
      <c r="O10" s="43"/>
      <c r="P10" s="43"/>
      <c r="Q10" s="43"/>
      <c r="R10" s="43"/>
      <c r="S10" s="61">
        <f>SUM(G10:R10)</f>
        <v>69679</v>
      </c>
      <c r="T10" s="54" t="s">
        <v>16</v>
      </c>
      <c r="U10" s="33"/>
      <c r="V10" s="34">
        <f>S10*U10</f>
        <v>0</v>
      </c>
    </row>
    <row r="11" spans="1:22" x14ac:dyDescent="0.2">
      <c r="A11" s="92"/>
      <c r="B11" s="95"/>
      <c r="C11" s="98"/>
      <c r="D11" s="78"/>
      <c r="E11" s="81"/>
      <c r="F11" s="15" t="s">
        <v>17</v>
      </c>
      <c r="G11" s="43">
        <v>8890</v>
      </c>
      <c r="H11" s="43">
        <v>7944</v>
      </c>
      <c r="I11" s="43">
        <v>15393</v>
      </c>
      <c r="J11" s="43"/>
      <c r="K11" s="43"/>
      <c r="L11" s="43"/>
      <c r="M11" s="43">
        <v>9309</v>
      </c>
      <c r="N11" s="43">
        <v>14125</v>
      </c>
      <c r="O11" s="43">
        <v>19522</v>
      </c>
      <c r="P11" s="43">
        <v>20459</v>
      </c>
      <c r="Q11" s="43">
        <v>17931</v>
      </c>
      <c r="R11" s="43">
        <v>19674</v>
      </c>
      <c r="S11" s="61">
        <f>SUM(G11:R11)</f>
        <v>133247</v>
      </c>
      <c r="T11" s="54" t="s">
        <v>17</v>
      </c>
      <c r="U11" s="33"/>
      <c r="V11" s="34">
        <f>S11*U11</f>
        <v>0</v>
      </c>
    </row>
    <row r="12" spans="1:22" x14ac:dyDescent="0.2">
      <c r="A12" s="92"/>
      <c r="B12" s="95"/>
      <c r="C12" s="98"/>
      <c r="D12" s="78"/>
      <c r="E12" s="81" t="s">
        <v>45</v>
      </c>
      <c r="F12" s="82"/>
      <c r="G12" s="44">
        <v>109</v>
      </c>
      <c r="H12" s="44">
        <v>109</v>
      </c>
      <c r="I12" s="44">
        <v>109</v>
      </c>
      <c r="J12" s="44">
        <v>103</v>
      </c>
      <c r="K12" s="44">
        <v>109</v>
      </c>
      <c r="L12" s="44">
        <v>109</v>
      </c>
      <c r="M12" s="44">
        <v>109</v>
      </c>
      <c r="N12" s="44">
        <v>109</v>
      </c>
      <c r="O12" s="44">
        <v>109</v>
      </c>
      <c r="P12" s="44">
        <v>109</v>
      </c>
      <c r="Q12" s="44">
        <v>109</v>
      </c>
      <c r="R12" s="44">
        <v>109</v>
      </c>
      <c r="S12" s="62" t="s">
        <v>51</v>
      </c>
      <c r="T12" s="83" t="s">
        <v>13</v>
      </c>
      <c r="U12" s="85" t="s">
        <v>18</v>
      </c>
      <c r="V12" s="87">
        <f>SUM(V9:V11)</f>
        <v>0</v>
      </c>
    </row>
    <row r="13" spans="1:22" x14ac:dyDescent="0.2">
      <c r="A13" s="93"/>
      <c r="B13" s="96"/>
      <c r="C13" s="99"/>
      <c r="D13" s="79"/>
      <c r="E13" s="89" t="s">
        <v>14</v>
      </c>
      <c r="F13" s="90"/>
      <c r="G13" s="45">
        <v>1</v>
      </c>
      <c r="H13" s="45">
        <v>1</v>
      </c>
      <c r="I13" s="45">
        <v>1</v>
      </c>
      <c r="J13" s="45">
        <v>0.99</v>
      </c>
      <c r="K13" s="45">
        <v>0.99</v>
      </c>
      <c r="L13" s="45">
        <v>1</v>
      </c>
      <c r="M13" s="45">
        <v>1</v>
      </c>
      <c r="N13" s="45">
        <v>1</v>
      </c>
      <c r="O13" s="45">
        <v>1</v>
      </c>
      <c r="P13" s="45">
        <v>1</v>
      </c>
      <c r="Q13" s="45">
        <v>1</v>
      </c>
      <c r="R13" s="45">
        <v>1</v>
      </c>
      <c r="S13" s="63" t="s">
        <v>51</v>
      </c>
      <c r="T13" s="84"/>
      <c r="U13" s="86"/>
      <c r="V13" s="88"/>
    </row>
    <row r="14" spans="1:22" ht="13.5" customHeight="1" x14ac:dyDescent="0.2">
      <c r="A14" s="91">
        <v>3</v>
      </c>
      <c r="B14" s="94" t="s">
        <v>22</v>
      </c>
      <c r="C14" s="97" t="s">
        <v>39</v>
      </c>
      <c r="D14" s="77">
        <f>MAX(G17:R17)</f>
        <v>39</v>
      </c>
      <c r="E14" s="80" t="s">
        <v>44</v>
      </c>
      <c r="F14" s="28"/>
      <c r="G14" s="42">
        <f>SUM(G15:G16)</f>
        <v>3109</v>
      </c>
      <c r="H14" s="42">
        <f t="shared" ref="H14:S14" si="2">SUM(H15:H16)</f>
        <v>2833</v>
      </c>
      <c r="I14" s="42">
        <f t="shared" si="2"/>
        <v>3347</v>
      </c>
      <c r="J14" s="42">
        <f t="shared" si="2"/>
        <v>6272</v>
      </c>
      <c r="K14" s="42">
        <f t="shared" si="2"/>
        <v>7321</v>
      </c>
      <c r="L14" s="42">
        <f t="shared" si="2"/>
        <v>4725</v>
      </c>
      <c r="M14" s="42">
        <f t="shared" si="2"/>
        <v>3091</v>
      </c>
      <c r="N14" s="42">
        <f t="shared" si="2"/>
        <v>4465</v>
      </c>
      <c r="O14" s="42">
        <f t="shared" si="2"/>
        <v>6016</v>
      </c>
      <c r="P14" s="42">
        <f t="shared" si="2"/>
        <v>6503</v>
      </c>
      <c r="Q14" s="42">
        <f t="shared" si="2"/>
        <v>5968</v>
      </c>
      <c r="R14" s="42">
        <f t="shared" si="2"/>
        <v>6166</v>
      </c>
      <c r="S14" s="60">
        <f t="shared" si="2"/>
        <v>59816</v>
      </c>
      <c r="T14" s="53" t="s">
        <v>15</v>
      </c>
      <c r="U14" s="31"/>
      <c r="V14" s="32">
        <f>D14*12*U14*85%</f>
        <v>0</v>
      </c>
    </row>
    <row r="15" spans="1:22" x14ac:dyDescent="0.2">
      <c r="A15" s="92"/>
      <c r="B15" s="95"/>
      <c r="C15" s="98"/>
      <c r="D15" s="78"/>
      <c r="E15" s="81"/>
      <c r="F15" s="15" t="s">
        <v>16</v>
      </c>
      <c r="G15" s="43"/>
      <c r="H15" s="43"/>
      <c r="I15" s="43"/>
      <c r="J15" s="43">
        <v>6272</v>
      </c>
      <c r="K15" s="43">
        <v>7321</v>
      </c>
      <c r="L15" s="43">
        <v>4725</v>
      </c>
      <c r="M15" s="43"/>
      <c r="N15" s="43"/>
      <c r="O15" s="43"/>
      <c r="P15" s="43"/>
      <c r="Q15" s="43"/>
      <c r="R15" s="43"/>
      <c r="S15" s="61">
        <f>SUM(G15:R15)</f>
        <v>18318</v>
      </c>
      <c r="T15" s="54" t="s">
        <v>16</v>
      </c>
      <c r="U15" s="33"/>
      <c r="V15" s="34">
        <f>S15*U15</f>
        <v>0</v>
      </c>
    </row>
    <row r="16" spans="1:22" x14ac:dyDescent="0.2">
      <c r="A16" s="92"/>
      <c r="B16" s="95"/>
      <c r="C16" s="98"/>
      <c r="D16" s="78"/>
      <c r="E16" s="81"/>
      <c r="F16" s="15" t="s">
        <v>17</v>
      </c>
      <c r="G16" s="43">
        <v>3109</v>
      </c>
      <c r="H16" s="43">
        <v>2833</v>
      </c>
      <c r="I16" s="43">
        <v>3347</v>
      </c>
      <c r="J16" s="43"/>
      <c r="K16" s="43"/>
      <c r="L16" s="43"/>
      <c r="M16" s="43">
        <v>3091</v>
      </c>
      <c r="N16" s="43">
        <v>4465</v>
      </c>
      <c r="O16" s="43">
        <v>6016</v>
      </c>
      <c r="P16" s="43">
        <v>6503</v>
      </c>
      <c r="Q16" s="43">
        <v>5968</v>
      </c>
      <c r="R16" s="43">
        <v>6166</v>
      </c>
      <c r="S16" s="61">
        <f>SUM(G16:R16)</f>
        <v>41498</v>
      </c>
      <c r="T16" s="54" t="s">
        <v>17</v>
      </c>
      <c r="U16" s="33"/>
      <c r="V16" s="34">
        <f>S16*U16</f>
        <v>0</v>
      </c>
    </row>
    <row r="17" spans="1:23" x14ac:dyDescent="0.2">
      <c r="A17" s="92"/>
      <c r="B17" s="95"/>
      <c r="C17" s="98"/>
      <c r="D17" s="78"/>
      <c r="E17" s="81" t="s">
        <v>45</v>
      </c>
      <c r="F17" s="82"/>
      <c r="G17" s="44">
        <v>23</v>
      </c>
      <c r="H17" s="44">
        <v>17</v>
      </c>
      <c r="I17" s="44">
        <v>25</v>
      </c>
      <c r="J17" s="44">
        <v>31</v>
      </c>
      <c r="K17" s="44">
        <v>31</v>
      </c>
      <c r="L17" s="44">
        <v>36</v>
      </c>
      <c r="M17" s="44">
        <v>18</v>
      </c>
      <c r="N17" s="44">
        <v>26</v>
      </c>
      <c r="O17" s="44">
        <v>27</v>
      </c>
      <c r="P17" s="44">
        <v>39</v>
      </c>
      <c r="Q17" s="44">
        <v>30</v>
      </c>
      <c r="R17" s="44">
        <v>29</v>
      </c>
      <c r="S17" s="62" t="s">
        <v>18</v>
      </c>
      <c r="T17" s="83" t="s">
        <v>13</v>
      </c>
      <c r="U17" s="85" t="s">
        <v>18</v>
      </c>
      <c r="V17" s="87">
        <f>SUM(V14:V16)</f>
        <v>0</v>
      </c>
    </row>
    <row r="18" spans="1:23" x14ac:dyDescent="0.2">
      <c r="A18" s="93"/>
      <c r="B18" s="96"/>
      <c r="C18" s="99"/>
      <c r="D18" s="79"/>
      <c r="E18" s="89" t="s">
        <v>14</v>
      </c>
      <c r="F18" s="90"/>
      <c r="G18" s="45">
        <v>1</v>
      </c>
      <c r="H18" s="45">
        <v>1</v>
      </c>
      <c r="I18" s="45">
        <v>1</v>
      </c>
      <c r="J18" s="45">
        <v>1</v>
      </c>
      <c r="K18" s="45">
        <v>1</v>
      </c>
      <c r="L18" s="45">
        <v>1</v>
      </c>
      <c r="M18" s="45">
        <v>1</v>
      </c>
      <c r="N18" s="45">
        <v>1</v>
      </c>
      <c r="O18" s="45">
        <v>1</v>
      </c>
      <c r="P18" s="45">
        <v>1</v>
      </c>
      <c r="Q18" s="45">
        <v>1</v>
      </c>
      <c r="R18" s="45">
        <v>1</v>
      </c>
      <c r="S18" s="63" t="s">
        <v>18</v>
      </c>
      <c r="T18" s="84"/>
      <c r="U18" s="86"/>
      <c r="V18" s="88"/>
    </row>
    <row r="19" spans="1:23" s="50" customFormat="1" ht="13.5" customHeight="1" x14ac:dyDescent="0.2">
      <c r="A19" s="91">
        <v>4</v>
      </c>
      <c r="B19" s="94" t="s">
        <v>53</v>
      </c>
      <c r="C19" s="97" t="s">
        <v>54</v>
      </c>
      <c r="D19" s="77">
        <f>MAX(G22:R22)</f>
        <v>73</v>
      </c>
      <c r="E19" s="80" t="s">
        <v>44</v>
      </c>
      <c r="F19" s="28"/>
      <c r="G19" s="42">
        <f>SUM(G20:G21)</f>
        <v>2723</v>
      </c>
      <c r="H19" s="42">
        <f t="shared" ref="H19:R19" si="3">SUM(H20:H21)</f>
        <v>2287</v>
      </c>
      <c r="I19" s="42">
        <f t="shared" si="3"/>
        <v>2624</v>
      </c>
      <c r="J19" s="42">
        <f t="shared" si="3"/>
        <v>2887</v>
      </c>
      <c r="K19" s="42">
        <f t="shared" si="3"/>
        <v>3598</v>
      </c>
      <c r="L19" s="42">
        <f t="shared" si="3"/>
        <v>616</v>
      </c>
      <c r="M19" s="42">
        <f t="shared" si="3"/>
        <v>540</v>
      </c>
      <c r="N19" s="42">
        <f t="shared" si="3"/>
        <v>583</v>
      </c>
      <c r="O19" s="42">
        <f t="shared" si="3"/>
        <v>3706</v>
      </c>
      <c r="P19" s="42">
        <f t="shared" si="3"/>
        <v>3776</v>
      </c>
      <c r="Q19" s="42">
        <f t="shared" si="3"/>
        <v>4428</v>
      </c>
      <c r="R19" s="42">
        <f t="shared" si="3"/>
        <v>5729</v>
      </c>
      <c r="S19" s="60">
        <f>SUM(S20:S21)</f>
        <v>33497</v>
      </c>
      <c r="T19" s="53" t="s">
        <v>15</v>
      </c>
      <c r="U19" s="31"/>
      <c r="V19" s="32">
        <f>D19*12*U19*85%</f>
        <v>0</v>
      </c>
      <c r="W19" s="49"/>
    </row>
    <row r="20" spans="1:23" s="50" customFormat="1" x14ac:dyDescent="0.2">
      <c r="A20" s="92"/>
      <c r="B20" s="95"/>
      <c r="C20" s="98"/>
      <c r="D20" s="78"/>
      <c r="E20" s="81"/>
      <c r="F20" s="15" t="s">
        <v>16</v>
      </c>
      <c r="G20" s="43"/>
      <c r="H20" s="43"/>
      <c r="I20" s="43"/>
      <c r="J20" s="43">
        <v>2887</v>
      </c>
      <c r="K20" s="43">
        <v>3598</v>
      </c>
      <c r="L20" s="43">
        <v>616</v>
      </c>
      <c r="M20" s="43"/>
      <c r="N20" s="43"/>
      <c r="O20" s="43"/>
      <c r="P20" s="43"/>
      <c r="Q20" s="43"/>
      <c r="R20" s="43"/>
      <c r="S20" s="61">
        <f>SUM(G20:R20)</f>
        <v>7101</v>
      </c>
      <c r="T20" s="54" t="s">
        <v>16</v>
      </c>
      <c r="U20" s="33"/>
      <c r="V20" s="34">
        <f>S20*U20</f>
        <v>0</v>
      </c>
      <c r="W20" s="49"/>
    </row>
    <row r="21" spans="1:23" s="50" customFormat="1" x14ac:dyDescent="0.2">
      <c r="A21" s="92"/>
      <c r="B21" s="95"/>
      <c r="C21" s="98"/>
      <c r="D21" s="78"/>
      <c r="E21" s="81"/>
      <c r="F21" s="15" t="s">
        <v>17</v>
      </c>
      <c r="G21" s="43">
        <v>2723</v>
      </c>
      <c r="H21" s="43">
        <v>2287</v>
      </c>
      <c r="I21" s="43">
        <v>2624</v>
      </c>
      <c r="J21" s="43"/>
      <c r="K21" s="43"/>
      <c r="L21" s="43"/>
      <c r="M21" s="43">
        <v>540</v>
      </c>
      <c r="N21" s="43">
        <v>583</v>
      </c>
      <c r="O21" s="43">
        <v>3706</v>
      </c>
      <c r="P21" s="43">
        <v>3776</v>
      </c>
      <c r="Q21" s="43">
        <v>4428</v>
      </c>
      <c r="R21" s="43">
        <v>5729</v>
      </c>
      <c r="S21" s="61">
        <f>SUM(G21:R21)</f>
        <v>26396</v>
      </c>
      <c r="T21" s="54" t="s">
        <v>17</v>
      </c>
      <c r="U21" s="33"/>
      <c r="V21" s="34">
        <f>S21*U21</f>
        <v>0</v>
      </c>
      <c r="W21" s="49"/>
    </row>
    <row r="22" spans="1:23" s="50" customFormat="1" x14ac:dyDescent="0.2">
      <c r="A22" s="92"/>
      <c r="B22" s="95"/>
      <c r="C22" s="98"/>
      <c r="D22" s="78"/>
      <c r="E22" s="81" t="s">
        <v>45</v>
      </c>
      <c r="F22" s="82"/>
      <c r="G22" s="44">
        <v>21</v>
      </c>
      <c r="H22" s="44">
        <v>8</v>
      </c>
      <c r="I22" s="44">
        <v>29</v>
      </c>
      <c r="J22" s="44">
        <v>32</v>
      </c>
      <c r="K22" s="44">
        <v>33</v>
      </c>
      <c r="L22" s="44"/>
      <c r="M22" s="44"/>
      <c r="N22" s="44"/>
      <c r="O22" s="44">
        <v>33</v>
      </c>
      <c r="P22" s="44">
        <v>18</v>
      </c>
      <c r="Q22" s="44">
        <v>70</v>
      </c>
      <c r="R22" s="44">
        <v>73</v>
      </c>
      <c r="S22" s="62" t="s">
        <v>18</v>
      </c>
      <c r="T22" s="83" t="s">
        <v>13</v>
      </c>
      <c r="U22" s="85" t="s">
        <v>18</v>
      </c>
      <c r="V22" s="87">
        <f>SUM(V19:V21)</f>
        <v>0</v>
      </c>
      <c r="W22" s="49"/>
    </row>
    <row r="23" spans="1:23" s="50" customFormat="1" x14ac:dyDescent="0.2">
      <c r="A23" s="93"/>
      <c r="B23" s="96"/>
      <c r="C23" s="99"/>
      <c r="D23" s="79"/>
      <c r="E23" s="89" t="s">
        <v>14</v>
      </c>
      <c r="F23" s="90"/>
      <c r="G23" s="45">
        <v>1</v>
      </c>
      <c r="H23" s="45">
        <v>1</v>
      </c>
      <c r="I23" s="45">
        <v>1</v>
      </c>
      <c r="J23" s="45">
        <v>1</v>
      </c>
      <c r="K23" s="45">
        <v>1</v>
      </c>
      <c r="L23" s="45">
        <v>1</v>
      </c>
      <c r="M23" s="45">
        <v>1</v>
      </c>
      <c r="N23" s="45">
        <v>1</v>
      </c>
      <c r="O23" s="45">
        <v>1</v>
      </c>
      <c r="P23" s="45">
        <v>1</v>
      </c>
      <c r="Q23" s="45">
        <v>1</v>
      </c>
      <c r="R23" s="45">
        <v>1</v>
      </c>
      <c r="S23" s="63" t="s">
        <v>18</v>
      </c>
      <c r="T23" s="84"/>
      <c r="U23" s="86"/>
      <c r="V23" s="88"/>
      <c r="W23" s="49"/>
    </row>
    <row r="24" spans="1:23" ht="13.5" customHeight="1" x14ac:dyDescent="0.2">
      <c r="A24" s="91">
        <v>5</v>
      </c>
      <c r="B24" s="94" t="s">
        <v>23</v>
      </c>
      <c r="C24" s="97" t="s">
        <v>37</v>
      </c>
      <c r="D24" s="77">
        <f>MAX(G27:R27)</f>
        <v>20</v>
      </c>
      <c r="E24" s="80" t="s">
        <v>44</v>
      </c>
      <c r="F24" s="28"/>
      <c r="G24" s="42">
        <f>SUM(G25:G26)</f>
        <v>2869</v>
      </c>
      <c r="H24" s="42">
        <f t="shared" ref="H24:R24" si="4">SUM(H25:H26)</f>
        <v>2560</v>
      </c>
      <c r="I24" s="42">
        <f t="shared" si="4"/>
        <v>2482</v>
      </c>
      <c r="J24" s="42">
        <f t="shared" si="4"/>
        <v>2898</v>
      </c>
      <c r="K24" s="42">
        <f t="shared" si="4"/>
        <v>3221</v>
      </c>
      <c r="L24" s="42">
        <f t="shared" si="4"/>
        <v>2740</v>
      </c>
      <c r="M24" s="42">
        <f t="shared" si="4"/>
        <v>2925</v>
      </c>
      <c r="N24" s="42">
        <f t="shared" si="4"/>
        <v>2839</v>
      </c>
      <c r="O24" s="42">
        <f t="shared" si="4"/>
        <v>3941</v>
      </c>
      <c r="P24" s="42">
        <f t="shared" si="4"/>
        <v>4507</v>
      </c>
      <c r="Q24" s="42">
        <f t="shared" si="4"/>
        <v>4367</v>
      </c>
      <c r="R24" s="42">
        <f t="shared" si="4"/>
        <v>4926</v>
      </c>
      <c r="S24" s="60">
        <f>SUM(S25:S26)</f>
        <v>40275</v>
      </c>
      <c r="T24" s="53" t="s">
        <v>15</v>
      </c>
      <c r="U24" s="31"/>
      <c r="V24" s="32">
        <f>D24*12*U24*85%</f>
        <v>0</v>
      </c>
    </row>
    <row r="25" spans="1:23" x14ac:dyDescent="0.2">
      <c r="A25" s="92"/>
      <c r="B25" s="95"/>
      <c r="C25" s="98"/>
      <c r="D25" s="78"/>
      <c r="E25" s="81"/>
      <c r="F25" s="15" t="s">
        <v>16</v>
      </c>
      <c r="G25" s="43"/>
      <c r="H25" s="43"/>
      <c r="I25" s="43"/>
      <c r="J25" s="43">
        <v>2898</v>
      </c>
      <c r="K25" s="43">
        <v>3221</v>
      </c>
      <c r="L25" s="43">
        <v>2740</v>
      </c>
      <c r="M25" s="43"/>
      <c r="N25" s="43"/>
      <c r="O25" s="43"/>
      <c r="P25" s="43"/>
      <c r="Q25" s="43"/>
      <c r="R25" s="43"/>
      <c r="S25" s="61">
        <f>SUM(G25:R25)</f>
        <v>8859</v>
      </c>
      <c r="T25" s="54" t="s">
        <v>16</v>
      </c>
      <c r="U25" s="33"/>
      <c r="V25" s="34">
        <f>S25*U25</f>
        <v>0</v>
      </c>
    </row>
    <row r="26" spans="1:23" x14ac:dyDescent="0.2">
      <c r="A26" s="92"/>
      <c r="B26" s="95"/>
      <c r="C26" s="98"/>
      <c r="D26" s="78"/>
      <c r="E26" s="81"/>
      <c r="F26" s="15" t="s">
        <v>17</v>
      </c>
      <c r="G26" s="43">
        <v>2869</v>
      </c>
      <c r="H26" s="43">
        <v>2560</v>
      </c>
      <c r="I26" s="43">
        <v>2482</v>
      </c>
      <c r="J26" s="43"/>
      <c r="K26" s="43"/>
      <c r="L26" s="43"/>
      <c r="M26" s="43">
        <v>2925</v>
      </c>
      <c r="N26" s="43">
        <v>2839</v>
      </c>
      <c r="O26" s="43">
        <v>3941</v>
      </c>
      <c r="P26" s="43">
        <v>4507</v>
      </c>
      <c r="Q26" s="43">
        <v>4367</v>
      </c>
      <c r="R26" s="43">
        <v>4926</v>
      </c>
      <c r="S26" s="61">
        <f>SUM(G26:R26)</f>
        <v>31416</v>
      </c>
      <c r="T26" s="54" t="s">
        <v>17</v>
      </c>
      <c r="U26" s="33"/>
      <c r="V26" s="34">
        <f>S26*U26</f>
        <v>0</v>
      </c>
    </row>
    <row r="27" spans="1:23" ht="7.8" customHeight="1" x14ac:dyDescent="0.2">
      <c r="A27" s="92"/>
      <c r="B27" s="95"/>
      <c r="C27" s="98"/>
      <c r="D27" s="78"/>
      <c r="E27" s="81" t="s">
        <v>45</v>
      </c>
      <c r="F27" s="82"/>
      <c r="G27" s="44">
        <v>14</v>
      </c>
      <c r="H27" s="44">
        <v>14</v>
      </c>
      <c r="I27" s="44">
        <v>14</v>
      </c>
      <c r="J27" s="44">
        <v>17</v>
      </c>
      <c r="K27" s="44">
        <v>16</v>
      </c>
      <c r="L27" s="44">
        <v>14</v>
      </c>
      <c r="M27" s="44">
        <v>15</v>
      </c>
      <c r="N27" s="44">
        <v>20</v>
      </c>
      <c r="O27" s="44">
        <v>17</v>
      </c>
      <c r="P27" s="44">
        <v>18</v>
      </c>
      <c r="Q27" s="44">
        <v>19</v>
      </c>
      <c r="R27" s="44">
        <v>17</v>
      </c>
      <c r="S27" s="62" t="s">
        <v>18</v>
      </c>
      <c r="T27" s="83" t="s">
        <v>13</v>
      </c>
      <c r="U27" s="85" t="s">
        <v>18</v>
      </c>
      <c r="V27" s="87">
        <f>SUM(V24:V26)</f>
        <v>0</v>
      </c>
    </row>
    <row r="28" spans="1:23" x14ac:dyDescent="0.2">
      <c r="A28" s="93"/>
      <c r="B28" s="96"/>
      <c r="C28" s="99"/>
      <c r="D28" s="79"/>
      <c r="E28" s="89" t="s">
        <v>14</v>
      </c>
      <c r="F28" s="90"/>
      <c r="G28" s="45">
        <v>0.99</v>
      </c>
      <c r="H28" s="45">
        <v>0.98</v>
      </c>
      <c r="I28" s="45">
        <v>0.98</v>
      </c>
      <c r="J28" s="45">
        <v>0.98</v>
      </c>
      <c r="K28" s="45">
        <v>0.98</v>
      </c>
      <c r="L28" s="45">
        <v>0.97</v>
      </c>
      <c r="M28" s="45">
        <v>0.97</v>
      </c>
      <c r="N28" s="45">
        <v>0.98</v>
      </c>
      <c r="O28" s="45">
        <v>0.99</v>
      </c>
      <c r="P28" s="45">
        <v>1</v>
      </c>
      <c r="Q28" s="45">
        <v>0.99</v>
      </c>
      <c r="R28" s="45">
        <v>0.98</v>
      </c>
      <c r="S28" s="63" t="s">
        <v>18</v>
      </c>
      <c r="T28" s="84"/>
      <c r="U28" s="86"/>
      <c r="V28" s="88"/>
    </row>
    <row r="29" spans="1:23" ht="13.2" customHeight="1" x14ac:dyDescent="0.2">
      <c r="A29" s="91">
        <v>6</v>
      </c>
      <c r="B29" s="94" t="s">
        <v>31</v>
      </c>
      <c r="C29" s="97" t="s">
        <v>40</v>
      </c>
      <c r="D29" s="77">
        <f>MAX(G32:R32)</f>
        <v>36</v>
      </c>
      <c r="E29" s="80" t="s">
        <v>44</v>
      </c>
      <c r="F29" s="28"/>
      <c r="G29" s="42">
        <f>SUM(G30:G31)</f>
        <v>5261</v>
      </c>
      <c r="H29" s="42">
        <f t="shared" ref="H29:S29" si="5">SUM(H30:H31)</f>
        <v>5746</v>
      </c>
      <c r="I29" s="42">
        <f t="shared" si="5"/>
        <v>5197</v>
      </c>
      <c r="J29" s="42">
        <f t="shared" si="5"/>
        <v>5553</v>
      </c>
      <c r="K29" s="42">
        <f t="shared" si="5"/>
        <v>5882</v>
      </c>
      <c r="L29" s="42">
        <f t="shared" si="5"/>
        <v>5426</v>
      </c>
      <c r="M29" s="42">
        <f t="shared" si="5"/>
        <v>5073</v>
      </c>
      <c r="N29" s="42">
        <f t="shared" si="5"/>
        <v>5687</v>
      </c>
      <c r="O29" s="42">
        <f t="shared" si="5"/>
        <v>5824</v>
      </c>
      <c r="P29" s="42">
        <f t="shared" si="5"/>
        <v>6223</v>
      </c>
      <c r="Q29" s="42">
        <f t="shared" si="5"/>
        <v>6055</v>
      </c>
      <c r="R29" s="42">
        <f t="shared" si="5"/>
        <v>6430</v>
      </c>
      <c r="S29" s="60">
        <f t="shared" si="5"/>
        <v>68357</v>
      </c>
      <c r="T29" s="53" t="s">
        <v>15</v>
      </c>
      <c r="U29" s="31"/>
      <c r="V29" s="32">
        <f>D29*12*U29*85%</f>
        <v>0</v>
      </c>
    </row>
    <row r="30" spans="1:23" x14ac:dyDescent="0.2">
      <c r="A30" s="92"/>
      <c r="B30" s="95"/>
      <c r="C30" s="98"/>
      <c r="D30" s="78"/>
      <c r="E30" s="81"/>
      <c r="F30" s="15" t="s">
        <v>16</v>
      </c>
      <c r="G30" s="51">
        <v>0</v>
      </c>
      <c r="H30" s="51">
        <v>0</v>
      </c>
      <c r="I30" s="51">
        <v>0</v>
      </c>
      <c r="J30" s="51">
        <v>5553</v>
      </c>
      <c r="K30" s="51">
        <v>5882</v>
      </c>
      <c r="L30" s="51">
        <v>5426</v>
      </c>
      <c r="M30" s="51">
        <v>0</v>
      </c>
      <c r="N30" s="51">
        <v>0</v>
      </c>
      <c r="O30" s="51">
        <v>0</v>
      </c>
      <c r="P30" s="51">
        <v>0</v>
      </c>
      <c r="Q30" s="51">
        <v>0</v>
      </c>
      <c r="R30" s="51">
        <v>0</v>
      </c>
      <c r="S30" s="61">
        <f>SUM(G30:R30)</f>
        <v>16861</v>
      </c>
      <c r="T30" s="54" t="s">
        <v>16</v>
      </c>
      <c r="U30" s="33"/>
      <c r="V30" s="34">
        <f>S30*U30</f>
        <v>0</v>
      </c>
    </row>
    <row r="31" spans="1:23" x14ac:dyDescent="0.2">
      <c r="A31" s="92"/>
      <c r="B31" s="95"/>
      <c r="C31" s="98"/>
      <c r="D31" s="78"/>
      <c r="E31" s="81"/>
      <c r="F31" s="15" t="s">
        <v>17</v>
      </c>
      <c r="G31" s="51">
        <v>5261</v>
      </c>
      <c r="H31" s="51">
        <v>5746</v>
      </c>
      <c r="I31" s="51">
        <v>5197</v>
      </c>
      <c r="J31" s="51">
        <v>0</v>
      </c>
      <c r="K31" s="51">
        <v>0</v>
      </c>
      <c r="L31" s="51">
        <v>0</v>
      </c>
      <c r="M31" s="51">
        <v>5073</v>
      </c>
      <c r="N31" s="51">
        <v>5687</v>
      </c>
      <c r="O31" s="51">
        <v>5824</v>
      </c>
      <c r="P31" s="51">
        <v>6223</v>
      </c>
      <c r="Q31" s="51">
        <v>6055</v>
      </c>
      <c r="R31" s="51">
        <v>6430</v>
      </c>
      <c r="S31" s="61">
        <f>SUM(G31:R31)</f>
        <v>51496</v>
      </c>
      <c r="T31" s="54" t="s">
        <v>17</v>
      </c>
      <c r="U31" s="33"/>
      <c r="V31" s="34">
        <f>S31*U31</f>
        <v>0</v>
      </c>
    </row>
    <row r="32" spans="1:23" x14ac:dyDescent="0.2">
      <c r="A32" s="92"/>
      <c r="B32" s="95"/>
      <c r="C32" s="98"/>
      <c r="D32" s="78"/>
      <c r="E32" s="81" t="s">
        <v>45</v>
      </c>
      <c r="F32" s="82"/>
      <c r="G32" s="52">
        <v>31</v>
      </c>
      <c r="H32" s="52">
        <v>24</v>
      </c>
      <c r="I32" s="52">
        <v>25</v>
      </c>
      <c r="J32" s="52">
        <v>24</v>
      </c>
      <c r="K32" s="52">
        <v>24</v>
      </c>
      <c r="L32" s="52">
        <v>25</v>
      </c>
      <c r="M32" s="52">
        <v>23</v>
      </c>
      <c r="N32" s="52">
        <v>24</v>
      </c>
      <c r="O32" s="52">
        <v>28</v>
      </c>
      <c r="P32" s="52">
        <v>31</v>
      </c>
      <c r="Q32" s="52">
        <v>36</v>
      </c>
      <c r="R32" s="52">
        <v>26</v>
      </c>
      <c r="S32" s="62" t="s">
        <v>18</v>
      </c>
      <c r="T32" s="83" t="s">
        <v>13</v>
      </c>
      <c r="U32" s="85" t="s">
        <v>18</v>
      </c>
      <c r="V32" s="87">
        <f>SUM(V29:V31)</f>
        <v>0</v>
      </c>
    </row>
    <row r="33" spans="1:22" x14ac:dyDescent="0.2">
      <c r="A33" s="93"/>
      <c r="B33" s="96"/>
      <c r="C33" s="99"/>
      <c r="D33" s="79"/>
      <c r="E33" s="89" t="s">
        <v>14</v>
      </c>
      <c r="F33" s="90"/>
      <c r="G33" s="45">
        <v>1</v>
      </c>
      <c r="H33" s="45">
        <v>1</v>
      </c>
      <c r="I33" s="45">
        <v>1</v>
      </c>
      <c r="J33" s="45">
        <v>1</v>
      </c>
      <c r="K33" s="45">
        <v>1</v>
      </c>
      <c r="L33" s="45">
        <v>1</v>
      </c>
      <c r="M33" s="45">
        <v>1</v>
      </c>
      <c r="N33" s="45">
        <v>1</v>
      </c>
      <c r="O33" s="45">
        <v>1</v>
      </c>
      <c r="P33" s="45">
        <v>1</v>
      </c>
      <c r="Q33" s="45">
        <v>1</v>
      </c>
      <c r="R33" s="45">
        <v>1</v>
      </c>
      <c r="S33" s="63" t="s">
        <v>18</v>
      </c>
      <c r="T33" s="84"/>
      <c r="U33" s="86"/>
      <c r="V33" s="88"/>
    </row>
    <row r="34" spans="1:22" ht="13.2" customHeight="1" x14ac:dyDescent="0.2">
      <c r="A34" s="91">
        <v>7</v>
      </c>
      <c r="B34" s="94" t="s">
        <v>24</v>
      </c>
      <c r="C34" s="97" t="s">
        <v>29</v>
      </c>
      <c r="D34" s="77">
        <f>MAX(G38:R38)</f>
        <v>103</v>
      </c>
      <c r="E34" s="109" t="s">
        <v>44</v>
      </c>
      <c r="F34" s="28"/>
      <c r="G34" s="42">
        <f>SUM(G35:G37)</f>
        <v>8295</v>
      </c>
      <c r="H34" s="42">
        <f t="shared" ref="H34:R34" si="6">SUM(H35:H37)</f>
        <v>8401</v>
      </c>
      <c r="I34" s="42">
        <f t="shared" si="6"/>
        <v>11890</v>
      </c>
      <c r="J34" s="42">
        <f>SUM(J35:J37)</f>
        <v>14554</v>
      </c>
      <c r="K34" s="42">
        <f t="shared" si="6"/>
        <v>16284</v>
      </c>
      <c r="L34" s="42">
        <f t="shared" si="6"/>
        <v>12611</v>
      </c>
      <c r="M34" s="42">
        <f t="shared" si="6"/>
        <v>8331</v>
      </c>
      <c r="N34" s="42">
        <f t="shared" si="6"/>
        <v>11389</v>
      </c>
      <c r="O34" s="42">
        <f t="shared" si="6"/>
        <v>17206</v>
      </c>
      <c r="P34" s="42">
        <f t="shared" si="6"/>
        <v>18810</v>
      </c>
      <c r="Q34" s="42">
        <f t="shared" si="6"/>
        <v>16940</v>
      </c>
      <c r="R34" s="42">
        <f t="shared" si="6"/>
        <v>15522</v>
      </c>
      <c r="S34" s="60">
        <f>SUM(S35:S37)</f>
        <v>160233</v>
      </c>
      <c r="T34" s="53" t="s">
        <v>15</v>
      </c>
      <c r="U34" s="31"/>
      <c r="V34" s="32">
        <f>D34*12*U34*85%</f>
        <v>0</v>
      </c>
    </row>
    <row r="35" spans="1:22" x14ac:dyDescent="0.2">
      <c r="A35" s="92"/>
      <c r="B35" s="95"/>
      <c r="C35" s="98"/>
      <c r="D35" s="78"/>
      <c r="E35" s="110"/>
      <c r="F35" s="15" t="s">
        <v>26</v>
      </c>
      <c r="G35" s="43"/>
      <c r="H35" s="43"/>
      <c r="I35" s="43"/>
      <c r="J35" s="43">
        <v>9994</v>
      </c>
      <c r="K35" s="43">
        <v>11332</v>
      </c>
      <c r="L35" s="43">
        <v>7953</v>
      </c>
      <c r="M35" s="43"/>
      <c r="N35" s="43"/>
      <c r="O35" s="43"/>
      <c r="P35" s="43"/>
      <c r="Q35" s="43"/>
      <c r="R35" s="43"/>
      <c r="S35" s="61">
        <f>SUM(G35:R35)</f>
        <v>29279</v>
      </c>
      <c r="T35" s="54" t="s">
        <v>26</v>
      </c>
      <c r="U35" s="33"/>
      <c r="V35" s="34">
        <f>S35*U35</f>
        <v>0</v>
      </c>
    </row>
    <row r="36" spans="1:22" x14ac:dyDescent="0.2">
      <c r="A36" s="92"/>
      <c r="B36" s="95"/>
      <c r="C36" s="98"/>
      <c r="D36" s="78"/>
      <c r="E36" s="110"/>
      <c r="F36" s="18" t="s">
        <v>27</v>
      </c>
      <c r="G36" s="43">
        <v>5576</v>
      </c>
      <c r="H36" s="43">
        <v>4921</v>
      </c>
      <c r="I36" s="43">
        <v>7634</v>
      </c>
      <c r="J36" s="43"/>
      <c r="K36" s="43"/>
      <c r="L36" s="43"/>
      <c r="M36" s="43">
        <v>5341</v>
      </c>
      <c r="N36" s="43">
        <v>7386</v>
      </c>
      <c r="O36" s="43">
        <v>11631</v>
      </c>
      <c r="P36" s="43">
        <v>11675</v>
      </c>
      <c r="Q36" s="43">
        <v>10740</v>
      </c>
      <c r="R36" s="43">
        <v>9422</v>
      </c>
      <c r="S36" s="61">
        <f>SUM(G36:R36)</f>
        <v>74326</v>
      </c>
      <c r="T36" s="57" t="s">
        <v>27</v>
      </c>
      <c r="U36" s="33"/>
      <c r="V36" s="34">
        <f>S36*U36</f>
        <v>0</v>
      </c>
    </row>
    <row r="37" spans="1:22" x14ac:dyDescent="0.2">
      <c r="A37" s="92"/>
      <c r="B37" s="95"/>
      <c r="C37" s="98"/>
      <c r="D37" s="78"/>
      <c r="E37" s="111"/>
      <c r="F37" s="15" t="s">
        <v>25</v>
      </c>
      <c r="G37" s="43">
        <v>2719</v>
      </c>
      <c r="H37" s="43">
        <v>3480</v>
      </c>
      <c r="I37" s="43">
        <v>4256</v>
      </c>
      <c r="J37" s="43">
        <v>4560</v>
      </c>
      <c r="K37" s="43">
        <v>4952</v>
      </c>
      <c r="L37" s="43">
        <v>4658</v>
      </c>
      <c r="M37" s="43">
        <v>2990</v>
      </c>
      <c r="N37" s="43">
        <v>4003</v>
      </c>
      <c r="O37" s="43">
        <v>5575</v>
      </c>
      <c r="P37" s="43">
        <v>7135</v>
      </c>
      <c r="Q37" s="43">
        <v>6200</v>
      </c>
      <c r="R37" s="43">
        <v>6100</v>
      </c>
      <c r="S37" s="61">
        <f>SUM(G37:R37)</f>
        <v>56628</v>
      </c>
      <c r="T37" s="55" t="s">
        <v>25</v>
      </c>
      <c r="U37" s="39"/>
      <c r="V37" s="34">
        <f>S37*U37</f>
        <v>0</v>
      </c>
    </row>
    <row r="38" spans="1:22" x14ac:dyDescent="0.2">
      <c r="A38" s="92"/>
      <c r="B38" s="95"/>
      <c r="C38" s="98"/>
      <c r="D38" s="78"/>
      <c r="E38" s="81" t="s">
        <v>45</v>
      </c>
      <c r="F38" s="82"/>
      <c r="G38" s="44">
        <v>52</v>
      </c>
      <c r="H38" s="44">
        <v>31</v>
      </c>
      <c r="I38" s="44">
        <v>65</v>
      </c>
      <c r="J38" s="44">
        <v>69</v>
      </c>
      <c r="K38" s="44">
        <v>68</v>
      </c>
      <c r="L38" s="44">
        <v>67</v>
      </c>
      <c r="M38" s="44">
        <v>51</v>
      </c>
      <c r="N38" s="44">
        <v>55</v>
      </c>
      <c r="O38" s="44">
        <v>103</v>
      </c>
      <c r="P38" s="44">
        <v>103</v>
      </c>
      <c r="Q38" s="44">
        <v>85</v>
      </c>
      <c r="R38" s="44">
        <v>99</v>
      </c>
      <c r="S38" s="62" t="s">
        <v>18</v>
      </c>
      <c r="T38" s="83" t="s">
        <v>13</v>
      </c>
      <c r="U38" s="85" t="s">
        <v>18</v>
      </c>
      <c r="V38" s="87">
        <f>SUM(V34:V37)</f>
        <v>0</v>
      </c>
    </row>
    <row r="39" spans="1:22" x14ac:dyDescent="0.2">
      <c r="A39" s="92"/>
      <c r="B39" s="96"/>
      <c r="C39" s="99"/>
      <c r="D39" s="79"/>
      <c r="E39" s="89" t="s">
        <v>14</v>
      </c>
      <c r="F39" s="90"/>
      <c r="G39" s="45">
        <v>1</v>
      </c>
      <c r="H39" s="45">
        <v>1</v>
      </c>
      <c r="I39" s="45">
        <v>1</v>
      </c>
      <c r="J39" s="45">
        <v>1</v>
      </c>
      <c r="K39" s="45">
        <v>1</v>
      </c>
      <c r="L39" s="45">
        <v>1</v>
      </c>
      <c r="M39" s="45">
        <v>1</v>
      </c>
      <c r="N39" s="45">
        <v>1</v>
      </c>
      <c r="O39" s="45">
        <v>1</v>
      </c>
      <c r="P39" s="45">
        <v>1</v>
      </c>
      <c r="Q39" s="45">
        <v>1</v>
      </c>
      <c r="R39" s="45">
        <v>1</v>
      </c>
      <c r="S39" s="63" t="s">
        <v>18</v>
      </c>
      <c r="T39" s="84"/>
      <c r="U39" s="86"/>
      <c r="V39" s="88"/>
    </row>
    <row r="40" spans="1:22" ht="13.2" customHeight="1" x14ac:dyDescent="0.2">
      <c r="A40" s="91">
        <v>8</v>
      </c>
      <c r="B40" s="94" t="s">
        <v>20</v>
      </c>
      <c r="C40" s="97" t="s">
        <v>36</v>
      </c>
      <c r="D40" s="77">
        <f>MAX(G43:R43)</f>
        <v>44</v>
      </c>
      <c r="E40" s="80" t="s">
        <v>44</v>
      </c>
      <c r="F40" s="28"/>
      <c r="G40" s="42">
        <f>SUM(G41:G42)</f>
        <v>9086</v>
      </c>
      <c r="H40" s="42">
        <f t="shared" ref="H40:S40" si="7">SUM(H41:H42)</f>
        <v>10637</v>
      </c>
      <c r="I40" s="42">
        <f t="shared" si="7"/>
        <v>9424</v>
      </c>
      <c r="J40" s="42">
        <f t="shared" si="7"/>
        <v>8575</v>
      </c>
      <c r="K40" s="42">
        <f t="shared" si="7"/>
        <v>7729</v>
      </c>
      <c r="L40" s="42">
        <f t="shared" si="7"/>
        <v>9531</v>
      </c>
      <c r="M40" s="42">
        <f t="shared" si="7"/>
        <v>9319</v>
      </c>
      <c r="N40" s="42">
        <f t="shared" si="7"/>
        <v>9548</v>
      </c>
      <c r="O40" s="42">
        <f t="shared" si="7"/>
        <v>10244</v>
      </c>
      <c r="P40" s="42">
        <f>SUM(P41:P42)</f>
        <v>10862</v>
      </c>
      <c r="Q40" s="42">
        <f t="shared" si="7"/>
        <v>11045</v>
      </c>
      <c r="R40" s="42">
        <f t="shared" si="7"/>
        <v>8936</v>
      </c>
      <c r="S40" s="60">
        <f t="shared" si="7"/>
        <v>114936</v>
      </c>
      <c r="T40" s="53" t="s">
        <v>15</v>
      </c>
      <c r="U40" s="31"/>
      <c r="V40" s="32">
        <f>D40*12*U40*85%</f>
        <v>0</v>
      </c>
    </row>
    <row r="41" spans="1:22" x14ac:dyDescent="0.2">
      <c r="A41" s="92"/>
      <c r="B41" s="95"/>
      <c r="C41" s="98"/>
      <c r="D41" s="78"/>
      <c r="E41" s="81"/>
      <c r="F41" s="15" t="s">
        <v>16</v>
      </c>
      <c r="G41" s="43"/>
      <c r="H41" s="43"/>
      <c r="I41" s="43"/>
      <c r="J41" s="43">
        <v>8575</v>
      </c>
      <c r="K41" s="43">
        <v>7729</v>
      </c>
      <c r="L41" s="43">
        <v>9531</v>
      </c>
      <c r="M41" s="43"/>
      <c r="N41" s="43"/>
      <c r="O41" s="43"/>
      <c r="P41" s="43"/>
      <c r="Q41" s="43"/>
      <c r="R41" s="43"/>
      <c r="S41" s="61">
        <f>SUM(G41:R41)</f>
        <v>25835</v>
      </c>
      <c r="T41" s="54" t="s">
        <v>16</v>
      </c>
      <c r="U41" s="33"/>
      <c r="V41" s="34">
        <f>S41*U41</f>
        <v>0</v>
      </c>
    </row>
    <row r="42" spans="1:22" x14ac:dyDescent="0.2">
      <c r="A42" s="92"/>
      <c r="B42" s="95"/>
      <c r="C42" s="98"/>
      <c r="D42" s="78"/>
      <c r="E42" s="81"/>
      <c r="F42" s="15" t="s">
        <v>17</v>
      </c>
      <c r="G42" s="43">
        <v>9086</v>
      </c>
      <c r="H42" s="43">
        <v>10637</v>
      </c>
      <c r="I42" s="43">
        <v>9424</v>
      </c>
      <c r="J42" s="43"/>
      <c r="K42" s="43"/>
      <c r="L42" s="43"/>
      <c r="M42" s="43">
        <v>9319</v>
      </c>
      <c r="N42" s="43">
        <v>9548</v>
      </c>
      <c r="O42" s="43">
        <v>10244</v>
      </c>
      <c r="P42" s="43">
        <v>10862</v>
      </c>
      <c r="Q42" s="43">
        <v>11045</v>
      </c>
      <c r="R42" s="43">
        <v>8936</v>
      </c>
      <c r="S42" s="61">
        <f>SUM(G42:R42)</f>
        <v>89101</v>
      </c>
      <c r="T42" s="54" t="s">
        <v>17</v>
      </c>
      <c r="U42" s="33"/>
      <c r="V42" s="34">
        <f>S42*U42</f>
        <v>0</v>
      </c>
    </row>
    <row r="43" spans="1:22" x14ac:dyDescent="0.2">
      <c r="A43" s="92"/>
      <c r="B43" s="95"/>
      <c r="C43" s="98"/>
      <c r="D43" s="78"/>
      <c r="E43" s="81" t="s">
        <v>45</v>
      </c>
      <c r="F43" s="82"/>
      <c r="G43" s="44">
        <v>41</v>
      </c>
      <c r="H43" s="44">
        <v>41</v>
      </c>
      <c r="I43" s="44">
        <v>39</v>
      </c>
      <c r="J43" s="44">
        <v>40</v>
      </c>
      <c r="K43" s="44">
        <v>44</v>
      </c>
      <c r="L43" s="44">
        <v>39</v>
      </c>
      <c r="M43" s="44">
        <v>39</v>
      </c>
      <c r="N43" s="44">
        <v>40</v>
      </c>
      <c r="O43" s="44">
        <v>43</v>
      </c>
      <c r="P43" s="44">
        <v>44</v>
      </c>
      <c r="Q43" s="44">
        <v>42</v>
      </c>
      <c r="R43" s="44">
        <v>44</v>
      </c>
      <c r="S43" s="62" t="s">
        <v>18</v>
      </c>
      <c r="T43" s="83" t="s">
        <v>13</v>
      </c>
      <c r="U43" s="85" t="s">
        <v>18</v>
      </c>
      <c r="V43" s="87">
        <f>SUM(V40:V42)</f>
        <v>0</v>
      </c>
    </row>
    <row r="44" spans="1:22" x14ac:dyDescent="0.2">
      <c r="A44" s="93"/>
      <c r="B44" s="96"/>
      <c r="C44" s="99"/>
      <c r="D44" s="79"/>
      <c r="E44" s="89" t="s">
        <v>14</v>
      </c>
      <c r="F44" s="90"/>
      <c r="G44" s="45">
        <v>1</v>
      </c>
      <c r="H44" s="45">
        <v>1</v>
      </c>
      <c r="I44" s="45">
        <v>1</v>
      </c>
      <c r="J44" s="45">
        <v>1</v>
      </c>
      <c r="K44" s="45">
        <v>1</v>
      </c>
      <c r="L44" s="45">
        <v>1</v>
      </c>
      <c r="M44" s="45">
        <v>1</v>
      </c>
      <c r="N44" s="45">
        <v>1</v>
      </c>
      <c r="O44" s="45">
        <v>1</v>
      </c>
      <c r="P44" s="45">
        <v>1</v>
      </c>
      <c r="Q44" s="45">
        <v>1</v>
      </c>
      <c r="R44" s="45">
        <v>1</v>
      </c>
      <c r="S44" s="63" t="s">
        <v>18</v>
      </c>
      <c r="T44" s="84"/>
      <c r="U44" s="86"/>
      <c r="V44" s="88"/>
    </row>
    <row r="45" spans="1:22" s="9" customFormat="1" ht="13.5" customHeight="1" x14ac:dyDescent="0.2">
      <c r="A45" s="91">
        <v>9</v>
      </c>
      <c r="B45" s="97" t="s">
        <v>32</v>
      </c>
      <c r="C45" s="98" t="s">
        <v>38</v>
      </c>
      <c r="D45" s="107">
        <f>MAX(G48:R48)</f>
        <v>273</v>
      </c>
      <c r="E45" s="80" t="s">
        <v>44</v>
      </c>
      <c r="F45" s="28"/>
      <c r="G45" s="42">
        <f>SUM(G46:G47)</f>
        <v>43496</v>
      </c>
      <c r="H45" s="42">
        <f t="shared" ref="H45:R45" si="8">SUM(H46:H47)</f>
        <v>43937</v>
      </c>
      <c r="I45" s="42">
        <f t="shared" si="8"/>
        <v>40111</v>
      </c>
      <c r="J45" s="42">
        <f t="shared" si="8"/>
        <v>39528</v>
      </c>
      <c r="K45" s="42">
        <f t="shared" si="8"/>
        <v>47772</v>
      </c>
      <c r="L45" s="42">
        <f t="shared" si="8"/>
        <v>43153</v>
      </c>
      <c r="M45" s="42">
        <f t="shared" si="8"/>
        <v>47220</v>
      </c>
      <c r="N45" s="42">
        <f t="shared" si="8"/>
        <v>43127</v>
      </c>
      <c r="O45" s="42">
        <f t="shared" si="8"/>
        <v>50989</v>
      </c>
      <c r="P45" s="42">
        <f t="shared" si="8"/>
        <v>49274</v>
      </c>
      <c r="Q45" s="42">
        <f t="shared" si="8"/>
        <v>43659</v>
      </c>
      <c r="R45" s="42">
        <f t="shared" si="8"/>
        <v>45571</v>
      </c>
      <c r="S45" s="42">
        <f>SUM(S46:S47)</f>
        <v>537837</v>
      </c>
      <c r="T45" s="53" t="s">
        <v>15</v>
      </c>
      <c r="U45" s="31"/>
      <c r="V45" s="32">
        <f>D45*12*U45*85%</f>
        <v>0</v>
      </c>
    </row>
    <row r="46" spans="1:22" s="9" customFormat="1" x14ac:dyDescent="0.2">
      <c r="A46" s="92"/>
      <c r="B46" s="98"/>
      <c r="C46" s="98"/>
      <c r="D46" s="107"/>
      <c r="E46" s="81"/>
      <c r="F46" s="15" t="s">
        <v>16</v>
      </c>
      <c r="G46" s="43"/>
      <c r="H46" s="43"/>
      <c r="I46" s="43"/>
      <c r="J46" s="43">
        <v>39528</v>
      </c>
      <c r="K46" s="43">
        <v>47772</v>
      </c>
      <c r="L46" s="43">
        <v>43153</v>
      </c>
      <c r="M46" s="43"/>
      <c r="N46" s="43"/>
      <c r="O46" s="43"/>
      <c r="P46" s="43"/>
      <c r="Q46" s="43"/>
      <c r="R46" s="43"/>
      <c r="S46" s="61">
        <v>130453</v>
      </c>
      <c r="T46" s="54" t="s">
        <v>16</v>
      </c>
      <c r="U46" s="33"/>
      <c r="V46" s="34">
        <f>S46*U46</f>
        <v>0</v>
      </c>
    </row>
    <row r="47" spans="1:22" s="9" customFormat="1" x14ac:dyDescent="0.2">
      <c r="A47" s="92"/>
      <c r="B47" s="98"/>
      <c r="C47" s="98"/>
      <c r="D47" s="107"/>
      <c r="E47" s="81"/>
      <c r="F47" s="15" t="s">
        <v>17</v>
      </c>
      <c r="G47" s="43">
        <v>43496</v>
      </c>
      <c r="H47" s="43">
        <v>43937</v>
      </c>
      <c r="I47" s="43">
        <v>40111</v>
      </c>
      <c r="J47" s="43"/>
      <c r="K47" s="43"/>
      <c r="L47" s="43"/>
      <c r="M47" s="43">
        <v>47220</v>
      </c>
      <c r="N47" s="43">
        <v>43127</v>
      </c>
      <c r="O47" s="43">
        <v>50989</v>
      </c>
      <c r="P47" s="43">
        <v>49274</v>
      </c>
      <c r="Q47" s="43">
        <v>43659</v>
      </c>
      <c r="R47" s="43">
        <v>45571</v>
      </c>
      <c r="S47" s="61">
        <v>407384</v>
      </c>
      <c r="T47" s="54" t="s">
        <v>17</v>
      </c>
      <c r="U47" s="33"/>
      <c r="V47" s="34">
        <f>S47*U47</f>
        <v>0</v>
      </c>
    </row>
    <row r="48" spans="1:22" s="9" customFormat="1" x14ac:dyDescent="0.2">
      <c r="A48" s="92"/>
      <c r="B48" s="98"/>
      <c r="C48" s="98"/>
      <c r="D48" s="107"/>
      <c r="E48" s="81" t="s">
        <v>45</v>
      </c>
      <c r="F48" s="82"/>
      <c r="G48" s="44">
        <v>263</v>
      </c>
      <c r="H48" s="44">
        <v>264</v>
      </c>
      <c r="I48" s="44">
        <v>250</v>
      </c>
      <c r="J48" s="44">
        <v>252</v>
      </c>
      <c r="K48" s="44">
        <v>268</v>
      </c>
      <c r="L48" s="44">
        <v>266</v>
      </c>
      <c r="M48" s="44">
        <v>264</v>
      </c>
      <c r="N48" s="44">
        <v>265</v>
      </c>
      <c r="O48" s="44">
        <v>272</v>
      </c>
      <c r="P48" s="44">
        <v>273</v>
      </c>
      <c r="Q48" s="44">
        <v>270</v>
      </c>
      <c r="R48" s="44">
        <v>266</v>
      </c>
      <c r="S48" s="62" t="s">
        <v>51</v>
      </c>
      <c r="T48" s="83" t="s">
        <v>13</v>
      </c>
      <c r="U48" s="85" t="s">
        <v>18</v>
      </c>
      <c r="V48" s="87">
        <f>SUM(V45:V47)</f>
        <v>0</v>
      </c>
    </row>
    <row r="49" spans="1:27" s="9" customFormat="1" x14ac:dyDescent="0.2">
      <c r="A49" s="93"/>
      <c r="B49" s="99"/>
      <c r="C49" s="99"/>
      <c r="D49" s="108"/>
      <c r="E49" s="89" t="s">
        <v>14</v>
      </c>
      <c r="F49" s="90"/>
      <c r="G49" s="45">
        <v>0.96</v>
      </c>
      <c r="H49" s="45">
        <v>0.95</v>
      </c>
      <c r="I49" s="45">
        <v>0.96</v>
      </c>
      <c r="J49" s="45">
        <v>0.96</v>
      </c>
      <c r="K49" s="45">
        <v>0.97</v>
      </c>
      <c r="L49" s="45">
        <v>0.98</v>
      </c>
      <c r="M49" s="45">
        <v>0.96</v>
      </c>
      <c r="N49" s="45">
        <v>0.98</v>
      </c>
      <c r="O49" s="45">
        <v>0.96</v>
      </c>
      <c r="P49" s="45">
        <v>0.97</v>
      </c>
      <c r="Q49" s="45">
        <v>0.98</v>
      </c>
      <c r="R49" s="45">
        <v>0.97</v>
      </c>
      <c r="S49" s="63" t="s">
        <v>51</v>
      </c>
      <c r="T49" s="84"/>
      <c r="U49" s="86"/>
      <c r="V49" s="88"/>
    </row>
    <row r="50" spans="1:27" ht="27" customHeight="1" x14ac:dyDescent="0.2">
      <c r="A50" s="91">
        <v>10</v>
      </c>
      <c r="B50" s="103" t="s">
        <v>48</v>
      </c>
      <c r="C50" s="103" t="s">
        <v>49</v>
      </c>
      <c r="D50" s="106">
        <f>MAX(G53:R53)</f>
        <v>1250</v>
      </c>
      <c r="E50" s="109" t="s">
        <v>44</v>
      </c>
      <c r="F50" s="28"/>
      <c r="G50" s="42">
        <f>SUM(G51:G52)</f>
        <v>0</v>
      </c>
      <c r="H50" s="42">
        <f t="shared" ref="H50:R50" si="9">SUM(H51:H52)</f>
        <v>62282</v>
      </c>
      <c r="I50" s="42">
        <f t="shared" si="9"/>
        <v>128195</v>
      </c>
      <c r="J50" s="42">
        <f t="shared" si="9"/>
        <v>182514</v>
      </c>
      <c r="K50" s="42">
        <f t="shared" si="9"/>
        <v>84</v>
      </c>
      <c r="L50" s="42">
        <f t="shared" si="9"/>
        <v>45313</v>
      </c>
      <c r="M50" s="42">
        <f t="shared" si="9"/>
        <v>366646</v>
      </c>
      <c r="N50" s="42">
        <f t="shared" si="9"/>
        <v>46873</v>
      </c>
      <c r="O50" s="42">
        <f t="shared" si="9"/>
        <v>184893</v>
      </c>
      <c r="P50" s="42">
        <f t="shared" si="9"/>
        <v>96833</v>
      </c>
      <c r="Q50" s="42">
        <f t="shared" si="9"/>
        <v>107320</v>
      </c>
      <c r="R50" s="42">
        <f t="shared" si="9"/>
        <v>0</v>
      </c>
      <c r="S50" s="60">
        <f>SUM(S51:S52)</f>
        <v>1220953</v>
      </c>
      <c r="T50" s="53" t="s">
        <v>15</v>
      </c>
      <c r="U50" s="31"/>
      <c r="V50" s="32">
        <f>D50*12*U50*85%</f>
        <v>0</v>
      </c>
    </row>
    <row r="51" spans="1:27" x14ac:dyDescent="0.2">
      <c r="A51" s="92"/>
      <c r="B51" s="104"/>
      <c r="C51" s="104"/>
      <c r="D51" s="107"/>
      <c r="E51" s="110"/>
      <c r="F51" s="15" t="s">
        <v>16</v>
      </c>
      <c r="G51" s="43"/>
      <c r="H51" s="43"/>
      <c r="I51" s="43"/>
      <c r="J51" s="43">
        <v>182514</v>
      </c>
      <c r="K51" s="43">
        <v>84</v>
      </c>
      <c r="L51" s="43">
        <v>45313</v>
      </c>
      <c r="M51" s="43"/>
      <c r="N51" s="43"/>
      <c r="O51" s="43"/>
      <c r="P51" s="43"/>
      <c r="Q51" s="43"/>
      <c r="R51" s="43"/>
      <c r="S51" s="61">
        <f>SUM(G51:R51)</f>
        <v>227911</v>
      </c>
      <c r="T51" s="54" t="s">
        <v>16</v>
      </c>
      <c r="U51" s="33"/>
      <c r="V51" s="34">
        <f>S51*U51</f>
        <v>0</v>
      </c>
    </row>
    <row r="52" spans="1:27" x14ac:dyDescent="0.2">
      <c r="A52" s="92"/>
      <c r="B52" s="104"/>
      <c r="C52" s="104"/>
      <c r="D52" s="107"/>
      <c r="E52" s="111"/>
      <c r="F52" s="15" t="s">
        <v>17</v>
      </c>
      <c r="G52" s="43"/>
      <c r="H52" s="43">
        <v>62282</v>
      </c>
      <c r="I52" s="43">
        <v>128195</v>
      </c>
      <c r="J52" s="43"/>
      <c r="K52" s="43"/>
      <c r="L52" s="43"/>
      <c r="M52" s="43">
        <v>366646</v>
      </c>
      <c r="N52" s="43">
        <v>46873</v>
      </c>
      <c r="O52" s="43">
        <v>184893</v>
      </c>
      <c r="P52" s="43">
        <v>96833</v>
      </c>
      <c r="Q52" s="43">
        <v>107320</v>
      </c>
      <c r="R52" s="43">
        <v>0</v>
      </c>
      <c r="S52" s="61">
        <f>SUM(G52:R52)</f>
        <v>993042</v>
      </c>
      <c r="T52" s="54" t="s">
        <v>17</v>
      </c>
      <c r="U52" s="33"/>
      <c r="V52" s="34">
        <f>S52*U52</f>
        <v>0</v>
      </c>
    </row>
    <row r="53" spans="1:27" x14ac:dyDescent="0.2">
      <c r="A53" s="92"/>
      <c r="B53" s="104"/>
      <c r="C53" s="104"/>
      <c r="D53" s="107"/>
      <c r="E53" s="13" t="s">
        <v>52</v>
      </c>
      <c r="F53" s="16"/>
      <c r="G53" s="44">
        <v>1250</v>
      </c>
      <c r="H53" s="44">
        <v>1250</v>
      </c>
      <c r="I53" s="44">
        <v>1250</v>
      </c>
      <c r="J53" s="44">
        <v>1250</v>
      </c>
      <c r="K53" s="44">
        <v>1250</v>
      </c>
      <c r="L53" s="44">
        <v>1250</v>
      </c>
      <c r="M53" s="44">
        <v>1250</v>
      </c>
      <c r="N53" s="44">
        <v>1250</v>
      </c>
      <c r="O53" s="44">
        <v>1250</v>
      </c>
      <c r="P53" s="44">
        <v>1250</v>
      </c>
      <c r="Q53" s="44">
        <v>1250</v>
      </c>
      <c r="R53" s="44">
        <v>1250</v>
      </c>
      <c r="S53" s="62" t="s">
        <v>18</v>
      </c>
      <c r="T53" s="55" t="s">
        <v>13</v>
      </c>
      <c r="U53" s="35" t="s">
        <v>18</v>
      </c>
      <c r="V53" s="36">
        <f>SUM(V50:V52)</f>
        <v>0</v>
      </c>
    </row>
    <row r="54" spans="1:27" ht="13.8" thickBot="1" x14ac:dyDescent="0.25">
      <c r="A54" s="93"/>
      <c r="B54" s="105"/>
      <c r="C54" s="105"/>
      <c r="D54" s="108"/>
      <c r="E54" s="14" t="s">
        <v>14</v>
      </c>
      <c r="F54" s="17"/>
      <c r="G54" s="45">
        <v>0.85</v>
      </c>
      <c r="H54" s="45">
        <v>0.95</v>
      </c>
      <c r="I54" s="45">
        <v>0.96</v>
      </c>
      <c r="J54" s="45">
        <v>0.97</v>
      </c>
      <c r="K54" s="45">
        <v>0.99</v>
      </c>
      <c r="L54" s="45">
        <v>0.97</v>
      </c>
      <c r="M54" s="45">
        <v>1</v>
      </c>
      <c r="N54" s="45">
        <v>0.97</v>
      </c>
      <c r="O54" s="45">
        <v>0.96</v>
      </c>
      <c r="P54" s="45">
        <v>0.98</v>
      </c>
      <c r="Q54" s="45">
        <v>0.97</v>
      </c>
      <c r="R54" s="45">
        <v>0.85</v>
      </c>
      <c r="S54" s="63" t="s">
        <v>18</v>
      </c>
      <c r="T54" s="56"/>
      <c r="U54" s="37"/>
      <c r="V54" s="38"/>
    </row>
    <row r="55" spans="1:27" s="19" customFormat="1" ht="25.5" customHeight="1" thickTop="1" x14ac:dyDescent="0.2">
      <c r="A55" s="100" t="s">
        <v>13</v>
      </c>
      <c r="B55" s="101"/>
      <c r="C55" s="102"/>
      <c r="D55" s="24">
        <f>SUM(D4:D54)</f>
        <v>2233</v>
      </c>
      <c r="E55" s="100" t="s">
        <v>44</v>
      </c>
      <c r="F55" s="102"/>
      <c r="G55" s="46">
        <f>SUMIF($T$4:$T$54,$T$50,G4:G54)</f>
        <v>105152</v>
      </c>
      <c r="H55" s="46">
        <f t="shared" ref="H55:S55" si="10">SUMIF($T$4:$T$54,$T$50,H4:H54)</f>
        <v>162829</v>
      </c>
      <c r="I55" s="46">
        <f t="shared" si="10"/>
        <v>242389</v>
      </c>
      <c r="J55" s="46">
        <f t="shared" si="10"/>
        <v>326782</v>
      </c>
      <c r="K55" s="46">
        <f t="shared" si="10"/>
        <v>166227</v>
      </c>
      <c r="L55" s="46">
        <f t="shared" si="10"/>
        <v>174238</v>
      </c>
      <c r="M55" s="46">
        <f t="shared" si="10"/>
        <v>470409</v>
      </c>
      <c r="N55" s="46">
        <f t="shared" si="10"/>
        <v>167701</v>
      </c>
      <c r="O55" s="46">
        <f t="shared" si="10"/>
        <v>348246</v>
      </c>
      <c r="P55" s="46">
        <f t="shared" si="10"/>
        <v>267602</v>
      </c>
      <c r="Q55" s="46">
        <f t="shared" si="10"/>
        <v>263665</v>
      </c>
      <c r="R55" s="46">
        <f t="shared" si="10"/>
        <v>160577</v>
      </c>
      <c r="S55" s="64">
        <f t="shared" si="10"/>
        <v>2855817</v>
      </c>
      <c r="T55" s="58" t="s">
        <v>13</v>
      </c>
      <c r="U55" s="40" t="s">
        <v>18</v>
      </c>
      <c r="V55" s="41">
        <f>SUMIF($T$40:$T$54,#REF!,V40:V54)</f>
        <v>0</v>
      </c>
      <c r="W55" s="47"/>
    </row>
    <row r="56" spans="1:27" ht="15.9" customHeight="1" x14ac:dyDescent="0.2">
      <c r="A56" s="5" t="s">
        <v>50</v>
      </c>
      <c r="B56" s="5"/>
      <c r="C56" s="2"/>
      <c r="D56" s="19"/>
      <c r="G56" s="20"/>
      <c r="H56" s="20"/>
      <c r="I56" s="20"/>
      <c r="J56" s="20"/>
      <c r="K56" s="20"/>
      <c r="L56" s="20"/>
      <c r="M56" s="20"/>
      <c r="N56" s="20"/>
      <c r="O56" s="20"/>
      <c r="P56" s="20"/>
      <c r="Q56" s="20"/>
      <c r="R56" s="20"/>
      <c r="T56" s="2"/>
      <c r="U56" s="21"/>
      <c r="V56" s="7"/>
      <c r="X56" s="7"/>
      <c r="Y56" s="8"/>
      <c r="Z56" s="22"/>
      <c r="AA56" s="23"/>
    </row>
    <row r="57" spans="1:27" ht="15.9" customHeight="1" x14ac:dyDescent="0.2">
      <c r="A57" s="5"/>
      <c r="B57" s="5"/>
      <c r="C57" s="2"/>
      <c r="D57" s="19"/>
      <c r="G57" s="20"/>
      <c r="H57" s="20"/>
      <c r="I57" s="20"/>
      <c r="J57" s="20"/>
      <c r="K57" s="20"/>
      <c r="L57" s="20"/>
      <c r="M57" s="20"/>
      <c r="N57" s="20"/>
      <c r="O57" s="20"/>
      <c r="P57" s="20"/>
      <c r="Q57" s="20"/>
      <c r="R57" s="20"/>
      <c r="T57" s="2"/>
      <c r="U57" s="21"/>
      <c r="V57" s="7"/>
      <c r="X57" s="7"/>
      <c r="Y57" s="8"/>
      <c r="Z57" s="22"/>
      <c r="AA57" s="23"/>
    </row>
    <row r="58" spans="1:27" ht="15.9" customHeight="1" x14ac:dyDescent="0.2">
      <c r="A58" s="5"/>
      <c r="B58" s="5"/>
      <c r="C58" s="2"/>
      <c r="D58" s="19"/>
      <c r="G58" s="20"/>
      <c r="H58" s="20"/>
      <c r="I58" s="20"/>
      <c r="J58" s="20"/>
      <c r="K58" s="20"/>
      <c r="L58" s="20"/>
      <c r="M58" s="20"/>
      <c r="N58" s="20"/>
      <c r="O58" s="20"/>
      <c r="P58" s="20"/>
      <c r="Q58" s="20"/>
      <c r="R58" s="20"/>
      <c r="T58" s="2"/>
      <c r="U58" s="21"/>
      <c r="V58" s="7"/>
      <c r="X58" s="7"/>
      <c r="Y58" s="8"/>
      <c r="Z58" s="22"/>
      <c r="AA58" s="23"/>
    </row>
    <row r="59" spans="1:27" ht="15.9" customHeight="1" x14ac:dyDescent="0.2">
      <c r="A59" s="5"/>
      <c r="D59" s="48"/>
      <c r="G59" s="20"/>
      <c r="H59" s="20"/>
      <c r="I59" s="20"/>
      <c r="J59" s="20"/>
      <c r="K59" s="20"/>
      <c r="L59" s="20"/>
      <c r="M59" s="20"/>
      <c r="N59" s="20"/>
      <c r="O59" s="20"/>
      <c r="P59" s="20"/>
      <c r="Q59" s="20"/>
      <c r="R59" s="20"/>
    </row>
    <row r="60" spans="1:27" ht="15.9" customHeight="1" x14ac:dyDescent="0.2">
      <c r="A60" s="5"/>
    </row>
  </sheetData>
  <autoFilter ref="A3:AA59" xr:uid="{00000000-0001-0000-0000-000000000000}"/>
  <customSheetViews>
    <customSheetView guid="{C0B645DD-1303-47D2-B7F6-D3E361A35836}" scale="75" showPageBreaks="1" fitToPage="1" printArea="1" showAutoFilter="1">
      <pane xSplit="2" ySplit="3" topLeftCell="C230" activePane="bottomRight" state="frozen"/>
      <selection pane="bottomRight" activeCell="C339" sqref="C339:C343"/>
      <rowBreaks count="6" manualBreakCount="6">
        <brk id="68" max="16383" man="1"/>
        <brk id="133" max="16383" man="1"/>
        <brk id="198" max="21" man="1"/>
        <brk id="263" max="21" man="1"/>
        <brk id="318" max="21" man="1"/>
        <brk id="369" max="16383" man="1"/>
      </rowBreaks>
      <pageMargins left="0.51181102362204722" right="0.31496062992125984" top="0.55118110236220474" bottom="0.55118110236220474" header="0.31496062992125984" footer="0.31496062992125984"/>
      <pageSetup paperSize="9" scale="61" fitToHeight="0" orientation="landscape" r:id="rId1"/>
      <headerFooter>
        <oddFooter>&amp;C&amp;P</oddFooter>
      </headerFooter>
      <autoFilter ref="A3:AA396" xr:uid="{00000000-0000-0000-0000-000000000000}"/>
    </customSheetView>
    <customSheetView guid="{BAC4F398-F90B-4A8C-BED4-83892B49BA66}" scale="106" fitToPage="1" showAutoFilter="1">
      <pane xSplit="2" ySplit="3" topLeftCell="J256" activePane="bottomRight" state="frozen"/>
      <selection pane="bottomRight" activeCell="J231" sqref="J231"/>
      <rowBreaks count="6" manualBreakCount="6">
        <brk id="68" max="16383" man="1"/>
        <brk id="133" max="16383" man="1"/>
        <brk id="198" max="21" man="1"/>
        <brk id="263" max="21" man="1"/>
        <brk id="328" max="21" man="1"/>
        <brk id="384" max="16383" man="1"/>
      </rowBreaks>
      <pageMargins left="0.51181102362204722" right="0.31496062992125984" top="0.55118110236220474" bottom="0.55118110236220474" header="0.31496062992125984" footer="0.31496062992125984"/>
      <pageSetup paperSize="9" scale="61" fitToHeight="0" orientation="landscape" r:id="rId2"/>
      <headerFooter>
        <oddFooter>&amp;C&amp;P</oddFooter>
      </headerFooter>
      <autoFilter ref="A3:AA411" xr:uid="{00000000-0000-0000-0000-000000000000}"/>
    </customSheetView>
    <customSheetView guid="{E02D3BC5-93B6-49C5-BA76-C4499FE0CD15}" scale="75" fitToPage="1" showAutoFilter="1">
      <pane xSplit="2" ySplit="3" topLeftCell="F376" activePane="bottomRight" state="frozen"/>
      <selection pane="bottomRight" activeCell="M381" sqref="M381"/>
      <rowBreaks count="6" manualBreakCount="6">
        <brk id="68" max="16383" man="1"/>
        <brk id="133" max="16383" man="1"/>
        <brk id="198" max="21" man="1"/>
        <brk id="263" max="21" man="1"/>
        <brk id="328" max="21" man="1"/>
        <brk id="384" max="16383" man="1"/>
      </rowBreaks>
      <pageMargins left="0.51181102362204722" right="0.31496062992125984" top="0.55118110236220474" bottom="0.55118110236220474" header="0.31496062992125984" footer="0.31496062992125984"/>
      <pageSetup paperSize="9" scale="61" fitToHeight="0" orientation="landscape" r:id="rId3"/>
      <headerFooter>
        <oddFooter>&amp;C&amp;P</oddFooter>
      </headerFooter>
      <autoFilter ref="A3:AA411" xr:uid="{00000000-0000-0000-0000-000000000000}"/>
    </customSheetView>
    <customSheetView guid="{9002C281-F12C-4B2C-AFFB-A7C003E4387F}" scale="75" fitToPage="1" showAutoFilter="1">
      <pane xSplit="2" ySplit="3" topLeftCell="C316" activePane="bottomRight" state="frozen"/>
      <selection pane="bottomRight" activeCell="I341" sqref="I341"/>
      <rowBreaks count="6" manualBreakCount="6">
        <brk id="68" max="16383" man="1"/>
        <brk id="133" max="16383" man="1"/>
        <brk id="198" max="21" man="1"/>
        <brk id="263" max="21" man="1"/>
        <brk id="318" max="21" man="1"/>
        <brk id="369" max="16383" man="1"/>
      </rowBreaks>
      <pageMargins left="0.51181102362204722" right="0.31496062992125984" top="0.55118110236220474" bottom="0.55118110236220474" header="0.31496062992125984" footer="0.31496062992125984"/>
      <pageSetup paperSize="9" scale="61" fitToHeight="0" orientation="landscape" r:id="rId4"/>
      <headerFooter>
        <oddFooter>&amp;C&amp;P</oddFooter>
      </headerFooter>
      <autoFilter ref="A3:AA396" xr:uid="{00000000-0000-0000-0000-000000000000}"/>
    </customSheetView>
  </customSheetViews>
  <mergeCells count="105">
    <mergeCell ref="U48:U49"/>
    <mergeCell ref="V48:V49"/>
    <mergeCell ref="E49:F49"/>
    <mergeCell ref="U32:U33"/>
    <mergeCell ref="V32:V33"/>
    <mergeCell ref="C34:C39"/>
    <mergeCell ref="D34:D39"/>
    <mergeCell ref="E34:E37"/>
    <mergeCell ref="E38:F38"/>
    <mergeCell ref="T38:T39"/>
    <mergeCell ref="U38:U39"/>
    <mergeCell ref="V38:V39"/>
    <mergeCell ref="E39:F39"/>
    <mergeCell ref="T32:T33"/>
    <mergeCell ref="D29:D33"/>
    <mergeCell ref="E29:E31"/>
    <mergeCell ref="C29:C33"/>
    <mergeCell ref="E33:F33"/>
    <mergeCell ref="V43:V44"/>
    <mergeCell ref="V22:V23"/>
    <mergeCell ref="E23:F23"/>
    <mergeCell ref="A19:A23"/>
    <mergeCell ref="B19:B23"/>
    <mergeCell ref="C19:C23"/>
    <mergeCell ref="D19:D23"/>
    <mergeCell ref="E19:E21"/>
    <mergeCell ref="E22:F22"/>
    <mergeCell ref="A24:A28"/>
    <mergeCell ref="B24:B28"/>
    <mergeCell ref="C24:C28"/>
    <mergeCell ref="D24:D28"/>
    <mergeCell ref="T27:T28"/>
    <mergeCell ref="U27:U28"/>
    <mergeCell ref="E24:E26"/>
    <mergeCell ref="E27:F27"/>
    <mergeCell ref="A55:C55"/>
    <mergeCell ref="E55:F55"/>
    <mergeCell ref="T48:T49"/>
    <mergeCell ref="A50:A54"/>
    <mergeCell ref="B50:B54"/>
    <mergeCell ref="C50:C54"/>
    <mergeCell ref="D50:D54"/>
    <mergeCell ref="E50:E52"/>
    <mergeCell ref="E32:F32"/>
    <mergeCell ref="A45:A49"/>
    <mergeCell ref="B45:B49"/>
    <mergeCell ref="C45:C49"/>
    <mergeCell ref="D45:D49"/>
    <mergeCell ref="E45:E47"/>
    <mergeCell ref="E48:F48"/>
    <mergeCell ref="A40:A44"/>
    <mergeCell ref="B40:B44"/>
    <mergeCell ref="C40:C44"/>
    <mergeCell ref="A29:A33"/>
    <mergeCell ref="B29:B33"/>
    <mergeCell ref="A34:A39"/>
    <mergeCell ref="B34:B39"/>
    <mergeCell ref="E44:F44"/>
    <mergeCell ref="U7:U8"/>
    <mergeCell ref="V7:V8"/>
    <mergeCell ref="E8:F8"/>
    <mergeCell ref="A14:A18"/>
    <mergeCell ref="B14:B18"/>
    <mergeCell ref="C14:C18"/>
    <mergeCell ref="D14:D18"/>
    <mergeCell ref="E14:E16"/>
    <mergeCell ref="E17:F17"/>
    <mergeCell ref="T17:T18"/>
    <mergeCell ref="U17:U18"/>
    <mergeCell ref="V17:V18"/>
    <mergeCell ref="E18:F18"/>
    <mergeCell ref="C4:C8"/>
    <mergeCell ref="D4:D8"/>
    <mergeCell ref="E4:E6"/>
    <mergeCell ref="E7:F7"/>
    <mergeCell ref="A9:A13"/>
    <mergeCell ref="B9:B13"/>
    <mergeCell ref="C9:C13"/>
    <mergeCell ref="D9:D13"/>
    <mergeCell ref="E9:E11"/>
    <mergeCell ref="E12:F12"/>
    <mergeCell ref="U2:U3"/>
    <mergeCell ref="V2:V3"/>
    <mergeCell ref="A2:A3"/>
    <mergeCell ref="B2:B3"/>
    <mergeCell ref="C2:C3"/>
    <mergeCell ref="D2:D3"/>
    <mergeCell ref="G2:S2"/>
    <mergeCell ref="T2:T3"/>
    <mergeCell ref="D40:D44"/>
    <mergeCell ref="E40:E42"/>
    <mergeCell ref="E43:F43"/>
    <mergeCell ref="T43:T44"/>
    <mergeCell ref="U43:U44"/>
    <mergeCell ref="T12:T13"/>
    <mergeCell ref="V12:V13"/>
    <mergeCell ref="E13:F13"/>
    <mergeCell ref="U12:U13"/>
    <mergeCell ref="T22:T23"/>
    <mergeCell ref="U22:U23"/>
    <mergeCell ref="V27:V28"/>
    <mergeCell ref="E28:F28"/>
    <mergeCell ref="T7:T8"/>
    <mergeCell ref="A4:A8"/>
    <mergeCell ref="B4:B8"/>
  </mergeCells>
  <phoneticPr fontId="1"/>
  <pageMargins left="0.51181102362204722" right="0.31496062992125984" top="0.55118110236220474" bottom="0.55118110236220474" header="0.31496062992125984" footer="0.31496062992125984"/>
  <pageSetup paperSize="9" scale="68" fitToHeight="0" orientation="landscape" r:id="rId5"/>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電力購入施設一覧</vt:lpstr>
      <vt:lpstr>電力購入施設一覧!Print_Area</vt:lpstr>
      <vt:lpstr>電力購入施設一覧!Print_Titles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真</dc:creator>
  <cp:lastModifiedBy>鈴木　佳子</cp:lastModifiedBy>
  <cp:lastPrinted>2024-11-26T07:33:38Z</cp:lastPrinted>
  <dcterms:created xsi:type="dcterms:W3CDTF">2006-09-16T00:00:00Z</dcterms:created>
  <dcterms:modified xsi:type="dcterms:W3CDTF">2024-11-26T07:46:48Z</dcterms:modified>
</cp:coreProperties>
</file>