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gw.city.morioka.iwate.jp\fs\05環境部\054500資源循環推進課\04資源化推進係\005-05地域循環型生ごみ処理推進事業\01大型生ごみ処理機\★ホームページ掲載\R4\"/>
    </mc:Choice>
  </mc:AlternateContent>
  <xr:revisionPtr revIDLastSave="0" documentId="13_ncr:1_{48B928B6-3834-4096-BBA0-6B0B23A9858E}" xr6:coauthVersionLast="47" xr6:coauthVersionMax="47" xr10:uidLastSave="{00000000-0000-0000-0000-000000000000}"/>
  <bookViews>
    <workbookView xWindow="1305" yWindow="660" windowWidth="15015" windowHeight="15315" xr2:uid="{00000000-000D-0000-FFFF-FFFF00000000}"/>
  </bookViews>
  <sheets>
    <sheet name="令和３年度" sheetId="21" r:id="rId1"/>
    <sheet name="令和２年度" sheetId="1" r:id="rId2"/>
    <sheet name="令和元年度" sheetId="10" r:id="rId3"/>
    <sheet name="平成30年度" sheetId="12" r:id="rId4"/>
    <sheet name="平成29年度" sheetId="13" r:id="rId5"/>
    <sheet name="平成28年度" sheetId="15" r:id="rId6"/>
    <sheet name="平成27年度" sheetId="16" r:id="rId7"/>
    <sheet name="平成26年度" sheetId="17" r:id="rId8"/>
    <sheet name="平成25年度" sheetId="18" r:id="rId9"/>
    <sheet name="平成24年度" sheetId="19" r:id="rId10"/>
    <sheet name="平成23年度" sheetId="2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21" l="1"/>
  <c r="O24" i="21"/>
  <c r="C24" i="21"/>
  <c r="D24" i="21"/>
  <c r="N32" i="21" l="1"/>
  <c r="M32" i="21"/>
  <c r="L32" i="21"/>
  <c r="K32" i="21"/>
  <c r="J32" i="21"/>
  <c r="I32" i="21"/>
  <c r="H32" i="21"/>
  <c r="G32" i="21"/>
  <c r="F32" i="21"/>
  <c r="E32" i="21"/>
  <c r="D32" i="21"/>
  <c r="C32" i="21"/>
  <c r="N24" i="21"/>
  <c r="M24" i="21"/>
  <c r="L24" i="21"/>
  <c r="K24" i="21"/>
  <c r="J24" i="21"/>
  <c r="I24" i="21"/>
  <c r="H24" i="21"/>
  <c r="G24" i="21"/>
  <c r="F24" i="21"/>
  <c r="E24" i="21"/>
  <c r="O18" i="21"/>
  <c r="O12" i="21"/>
  <c r="O6" i="21"/>
  <c r="O6" i="20"/>
  <c r="O18" i="20"/>
  <c r="O24" i="20"/>
  <c r="O12" i="20"/>
  <c r="O32" i="20"/>
  <c r="N32" i="20"/>
  <c r="M32" i="20"/>
  <c r="L32" i="20"/>
  <c r="K32" i="20"/>
  <c r="N24" i="20"/>
  <c r="M24" i="20"/>
  <c r="L24" i="20"/>
  <c r="K24" i="20"/>
  <c r="O12" i="19"/>
  <c r="O18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O6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O12" i="18"/>
  <c r="O18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O6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O12" i="17"/>
  <c r="O18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O6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O12" i="16"/>
  <c r="O18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O6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O12" i="15"/>
  <c r="O18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O6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O12" i="13"/>
  <c r="O18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6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4" i="12"/>
  <c r="O12" i="12"/>
  <c r="O18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6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18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O12" i="10"/>
  <c r="O32" i="10"/>
  <c r="O6" i="10"/>
  <c r="O24" i="10"/>
  <c r="O18" i="1"/>
  <c r="O12" i="1"/>
  <c r="O6" i="1"/>
  <c r="D32" i="1"/>
  <c r="E32" i="1"/>
  <c r="F32" i="1"/>
  <c r="G32" i="1"/>
  <c r="H32" i="1"/>
  <c r="I32" i="1"/>
  <c r="J32" i="1"/>
  <c r="K32" i="1"/>
  <c r="L32" i="1"/>
  <c r="M32" i="1"/>
  <c r="N32" i="1"/>
  <c r="O32" i="1"/>
  <c r="C32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</calcChain>
</file>

<file path=xl/sharedStrings.xml><?xml version="1.0" encoding="utf-8"?>
<sst xmlns="http://schemas.openxmlformats.org/spreadsheetml/2006/main" count="859" uniqueCount="36">
  <si>
    <t>仙北西団地生ごみ処理機運用状況（令和２年度）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レイワ</t>
    </rPh>
    <rPh sb="19" eb="21">
      <t>ネンド</t>
    </rPh>
    <phoneticPr fontId="1"/>
  </si>
  <si>
    <t>１　月ごとの投入重量</t>
    <rPh sb="2" eb="3">
      <t>ツキ</t>
    </rPh>
    <rPh sb="6" eb="8">
      <t>トウニュウ</t>
    </rPh>
    <rPh sb="8" eb="10">
      <t>ジュウリョウ</t>
    </rPh>
    <phoneticPr fontId="1"/>
  </si>
  <si>
    <t>２　月ごとの投入世帯数（のべ世帯数）</t>
    <rPh sb="2" eb="3">
      <t>ツキ</t>
    </rPh>
    <rPh sb="6" eb="8">
      <t>トウニュウ</t>
    </rPh>
    <rPh sb="8" eb="11">
      <t>セタイスウ</t>
    </rPh>
    <rPh sb="14" eb="17">
      <t>セタイスウ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</si>
  <si>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</si>
  <si>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</si>
  <si>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</si>
  <si>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</si>
  <si>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</si>
  <si>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</si>
  <si>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１月</t>
  </si>
  <si>
    <t>２月</t>
  </si>
  <si>
    <t>３月</t>
  </si>
  <si>
    <t>10月</t>
    <phoneticPr fontId="1"/>
  </si>
  <si>
    <t>11月</t>
    <phoneticPr fontId="1"/>
  </si>
  <si>
    <t>12月</t>
    <phoneticPr fontId="1"/>
  </si>
  <si>
    <t>投入重量（㎏）</t>
    <rPh sb="0" eb="2">
      <t>トウニュウ</t>
    </rPh>
    <rPh sb="2" eb="4">
      <t>ジュウリョウ</t>
    </rPh>
    <phoneticPr fontId="1"/>
  </si>
  <si>
    <t>５　１日当たりの平均利用世帯数</t>
    <rPh sb="3" eb="4">
      <t>ニチ</t>
    </rPh>
    <rPh sb="4" eb="5">
      <t>ア</t>
    </rPh>
    <rPh sb="8" eb="10">
      <t>ヘイキン</t>
    </rPh>
    <rPh sb="10" eb="12">
      <t>リヨウ</t>
    </rPh>
    <rPh sb="12" eb="14">
      <t>セタイ</t>
    </rPh>
    <rPh sb="14" eb="15">
      <t>スウ</t>
    </rPh>
    <phoneticPr fontId="1"/>
  </si>
  <si>
    <t>４　１日当たりの平均投入重量</t>
    <rPh sb="3" eb="4">
      <t>ニチ</t>
    </rPh>
    <rPh sb="4" eb="5">
      <t>ア</t>
    </rPh>
    <rPh sb="8" eb="10">
      <t>ヘイキン</t>
    </rPh>
    <rPh sb="10" eb="12">
      <t>トウニュウ</t>
    </rPh>
    <rPh sb="12" eb="14">
      <t>ジュウリョウ</t>
    </rPh>
    <phoneticPr fontId="1"/>
  </si>
  <si>
    <t>月ごとの投入重量を，月ごとの投入があった日数で割り返したものです。</t>
    <rPh sb="0" eb="1">
      <t>ツキ</t>
    </rPh>
    <rPh sb="4" eb="6">
      <t>トウニュウ</t>
    </rPh>
    <rPh sb="6" eb="8">
      <t>ジュウリョウ</t>
    </rPh>
    <rPh sb="10" eb="11">
      <t>ツキ</t>
    </rPh>
    <rPh sb="14" eb="16">
      <t>トウニュウ</t>
    </rPh>
    <rPh sb="20" eb="22">
      <t>ニッスウ</t>
    </rPh>
    <rPh sb="23" eb="24">
      <t>ワ</t>
    </rPh>
    <rPh sb="25" eb="26">
      <t>カエ</t>
    </rPh>
    <phoneticPr fontId="1"/>
  </si>
  <si>
    <t>３　月ごとの投入があった日数</t>
    <rPh sb="2" eb="3">
      <t>ツキ</t>
    </rPh>
    <rPh sb="6" eb="8">
      <t>トウニュウ</t>
    </rPh>
    <rPh sb="12" eb="14">
      <t>ニッスウ</t>
    </rPh>
    <phoneticPr fontId="1"/>
  </si>
  <si>
    <t>月ごとの投入世帯数（のべ世帯数）を，月ごとの投入があった日数で割り返したものです。</t>
    <rPh sb="0" eb="1">
      <t>ツキ</t>
    </rPh>
    <rPh sb="4" eb="6">
      <t>トウニュウ</t>
    </rPh>
    <rPh sb="6" eb="9">
      <t>セタイスウ</t>
    </rPh>
    <rPh sb="12" eb="15">
      <t>セタイスウ</t>
    </rPh>
    <rPh sb="18" eb="19">
      <t>ツキ</t>
    </rPh>
    <rPh sb="22" eb="24">
      <t>トウニュウ</t>
    </rPh>
    <rPh sb="28" eb="30">
      <t>ニッスウ</t>
    </rPh>
    <rPh sb="31" eb="32">
      <t>ワ</t>
    </rPh>
    <rPh sb="33" eb="34">
      <t>カエ</t>
    </rPh>
    <phoneticPr fontId="1"/>
  </si>
  <si>
    <t>世帯数（世帯）</t>
    <rPh sb="0" eb="3">
      <t>セタイスウ</t>
    </rPh>
    <rPh sb="4" eb="6">
      <t>セタイ</t>
    </rPh>
    <phoneticPr fontId="1"/>
  </si>
  <si>
    <t>日数（日）</t>
    <rPh sb="0" eb="2">
      <t>ニッスウ</t>
    </rPh>
    <rPh sb="3" eb="4">
      <t>ニチ</t>
    </rPh>
    <phoneticPr fontId="1"/>
  </si>
  <si>
    <t>合計</t>
    <rPh sb="0" eb="2">
      <t>ゴウケイ</t>
    </rPh>
    <phoneticPr fontId="1"/>
  </si>
  <si>
    <t>仙北西団地生ごみ処理機運用状況（令和元年度）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レイワ</t>
    </rPh>
    <rPh sb="18" eb="19">
      <t>ガン</t>
    </rPh>
    <rPh sb="19" eb="21">
      <t>ネンド</t>
    </rPh>
    <phoneticPr fontId="1"/>
  </si>
  <si>
    <t>仙北西団地生ごみ処理機運用状況（平成30年度）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</si>
  <si>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仙北西団地生ごみ処理機運用状況（平成29年度）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</si>
  <si>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仙北西団地生ごみ処理機運用状況（平成28年度）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</si>
  <si>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仙北西団地生ごみ処理機運用状況（平成27年度）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</si>
  <si>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仙北西団地生ごみ処理機運用状況（平成26年度）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</si>
  <si>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仙北西団地生ごみ処理機運用状況（平成25年度）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</si>
  <si>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仙北西団地生ごみ処理機運用状況（平成24年度）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</si>
  <si>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仙北西団地生ごみ処理機運用状況（平成23年度）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</si>
  <si>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※平成23年12月から運用開始</t>
    <rPh sb="1" eb="3">
      <t>ヘイセイ</t>
    </rPh>
    <rPh sb="5" eb="6">
      <t>ネン</t>
    </rPh>
    <rPh sb="8" eb="9">
      <t>ガツ</t>
    </rPh>
    <rPh sb="11" eb="13">
      <t>ウンヨウ</t>
    </rPh>
    <rPh sb="13" eb="15">
      <t>カイシ</t>
    </rPh>
    <phoneticPr fontId="1"/>
  </si>
  <si>
    <t>仙北西団地生ごみ処理機運用状況（令和３年度）</t>
    <rPh sb="0" eb="2">
      <t>センボク</t>
    </rPh>
    <rPh sb="2" eb="3">
      <t>ニシ</t>
    </rPh>
    <rPh sb="3" eb="5">
      <t>ダンチ</t>
    </rPh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レイワ</t>
    </rPh>
    <rPh sb="19" eb="21">
      <t>ネンド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</si>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</sst>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b/>
      <sz val="14"/>
      <color theme="4" tint="-0.499984740745262"/>
      <name val="ＭＳ 明朝"/>
      <family val="1"/>
      <charset val="128"/>
    </font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1FFD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8">
    <xf numFmtId="0" fontId="0" fillId="0" borderId="0" xfId="0"/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38" fontId="2" fillId="2" borderId="2" xfId="1" applyFont="1" applyFill="1" applyBorder="1" applyAlignment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0" xfId="1" applyFont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40" fontId="2" fillId="0" borderId="1" xfId="1" applyNumberFormat="1" applyFont="1" applyBorder="1" applyAlignment="1">
      <alignment horizontal="right" vertical="center"/>
    </xf>
    <xf numFmtId="40" fontId="2" fillId="0" borderId="2" xfId="1" applyNumberFormat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16C0FC2-0A3D-40D1-916C-E234E2956E19}"/>
  </cellStyles>
  <dxfs count="0"/>
  <tableStyles count="0" defaultTableStyle="TableStyleMedium2" defaultPivotStyle="PivotStyleLight16"/>
  <colors>
    <mruColors>
      <color rgb="FFD1FFD1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CB4C-F00D-470A-A102-B969BCB5B1C8}">
  <dimension ref="A1:O34"/>
  <sheetViews>
    <sheetView showGridLines="0" tabSelected="1" view="pageBreakPreview" topLeftCell="A4" zoomScale="70" zoomScaleNormal="70" zoomScaleSheetLayoutView="70" zoomScalePageLayoutView="80" workbookViewId="0">
      <selection activeCell="N30" sqref="N30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29.24</v>
      </c>
      <c r="D6" s="14">
        <v>31.66</v>
      </c>
      <c r="E6" s="14">
        <v>19.71</v>
      </c>
      <c r="F6" s="14">
        <v>25.13</v>
      </c>
      <c r="G6" s="14">
        <v>19.690000000000001</v>
      </c>
      <c r="H6" s="14">
        <v>39.19</v>
      </c>
      <c r="I6" s="14">
        <v>44.99</v>
      </c>
      <c r="J6" s="14">
        <v>39.53</v>
      </c>
      <c r="K6" s="14">
        <v>44.39</v>
      </c>
      <c r="L6" s="14">
        <v>32.97</v>
      </c>
      <c r="M6" s="14">
        <v>24.43</v>
      </c>
      <c r="N6" s="14">
        <v>23.86</v>
      </c>
      <c r="O6" s="14">
        <f>SUM(C6:N6)</f>
        <v>374.79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35</v>
      </c>
      <c r="D12" s="11">
        <v>34</v>
      </c>
      <c r="E12" s="11">
        <v>27</v>
      </c>
      <c r="F12" s="11">
        <v>28</v>
      </c>
      <c r="G12" s="11">
        <v>21</v>
      </c>
      <c r="H12" s="11">
        <v>39</v>
      </c>
      <c r="I12" s="11">
        <v>55</v>
      </c>
      <c r="J12" s="11">
        <v>49</v>
      </c>
      <c r="K12" s="11">
        <v>55</v>
      </c>
      <c r="L12" s="11">
        <v>44</v>
      </c>
      <c r="M12" s="11">
        <v>27</v>
      </c>
      <c r="N12" s="11">
        <v>29</v>
      </c>
      <c r="O12" s="11">
        <f>SUM(C12:N12)</f>
        <v>443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21</v>
      </c>
      <c r="D18" s="11">
        <v>20</v>
      </c>
      <c r="E18" s="11">
        <v>16</v>
      </c>
      <c r="F18" s="11">
        <v>17</v>
      </c>
      <c r="G18" s="11">
        <v>14</v>
      </c>
      <c r="H18" s="11">
        <v>21</v>
      </c>
      <c r="I18" s="11">
        <v>26</v>
      </c>
      <c r="J18" s="11">
        <v>24</v>
      </c>
      <c r="K18" s="11">
        <v>26</v>
      </c>
      <c r="L18" s="11">
        <v>22</v>
      </c>
      <c r="M18" s="11">
        <v>15</v>
      </c>
      <c r="N18" s="11">
        <v>16</v>
      </c>
      <c r="O18" s="11">
        <f>SUM(C18:N18)</f>
        <v>238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35</v>
      </c>
    </row>
    <row r="24" spans="1:15" ht="24.95" customHeight="1">
      <c r="B24" s="10" t="s">
        <v>15</v>
      </c>
      <c r="C24" s="13">
        <f>C6/C18</f>
        <v>1.3923809523809523</v>
      </c>
      <c r="D24" s="13">
        <f t="shared" ref="D24:O24" si="0">D6/D18</f>
        <v>1.583</v>
      </c>
      <c r="E24" s="13">
        <f t="shared" si="0"/>
        <v>1.2318750000000001</v>
      </c>
      <c r="F24" s="13">
        <f t="shared" si="0"/>
        <v>1.4782352941176471</v>
      </c>
      <c r="G24" s="13">
        <f t="shared" si="0"/>
        <v>1.4064285714285716</v>
      </c>
      <c r="H24" s="13">
        <f t="shared" si="0"/>
        <v>1.8661904761904762</v>
      </c>
      <c r="I24" s="13">
        <f t="shared" si="0"/>
        <v>1.7303846153846154</v>
      </c>
      <c r="J24" s="13">
        <f t="shared" si="0"/>
        <v>1.6470833333333335</v>
      </c>
      <c r="K24" s="13">
        <f t="shared" si="0"/>
        <v>1.7073076923076924</v>
      </c>
      <c r="L24" s="13">
        <f t="shared" si="0"/>
        <v>1.4986363636363635</v>
      </c>
      <c r="M24" s="13">
        <f t="shared" si="0"/>
        <v>1.6286666666666667</v>
      </c>
      <c r="N24" s="13">
        <f t="shared" si="0"/>
        <v>1.49125</v>
      </c>
      <c r="O24" s="13">
        <f>AVERAGE(C24:N24)</f>
        <v>1.5551199137871932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35</v>
      </c>
    </row>
    <row r="32" spans="1:15" ht="24.95" customHeight="1">
      <c r="B32" s="10" t="s">
        <v>21</v>
      </c>
      <c r="C32" s="13">
        <f>C12/C18</f>
        <v>1.6666666666666667</v>
      </c>
      <c r="D32" s="13">
        <f t="shared" ref="D32:O32" si="1">D12/D18</f>
        <v>1.7</v>
      </c>
      <c r="E32" s="13">
        <f t="shared" si="1"/>
        <v>1.6875</v>
      </c>
      <c r="F32" s="13">
        <f t="shared" si="1"/>
        <v>1.6470588235294117</v>
      </c>
      <c r="G32" s="13">
        <f t="shared" si="1"/>
        <v>1.5</v>
      </c>
      <c r="H32" s="13">
        <f t="shared" si="1"/>
        <v>1.8571428571428572</v>
      </c>
      <c r="I32" s="13">
        <f t="shared" si="1"/>
        <v>2.1153846153846154</v>
      </c>
      <c r="J32" s="13">
        <f t="shared" si="1"/>
        <v>2.0416666666666665</v>
      </c>
      <c r="K32" s="13">
        <f t="shared" si="1"/>
        <v>2.1153846153846154</v>
      </c>
      <c r="L32" s="13">
        <f t="shared" si="1"/>
        <v>2</v>
      </c>
      <c r="M32" s="13">
        <f t="shared" si="1"/>
        <v>1.8</v>
      </c>
      <c r="N32" s="13">
        <f t="shared" si="1"/>
        <v>1.8125</v>
      </c>
      <c r="O32" s="13">
        <f>AVERAGE(C32:N32)</f>
        <v>1.8286086870645695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D4F62-5612-4BCF-BF07-C781D40AAD53}">
  <dimension ref="A1:O34"/>
  <sheetViews>
    <sheetView showGridLines="0" view="pageBreakPreview" zoomScale="70" zoomScaleNormal="70" zoomScaleSheetLayoutView="70" zoomScalePageLayoutView="80" workbookViewId="0">
      <selection activeCell="I26" sqref="I26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31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121.40100000000002</v>
      </c>
      <c r="D6" s="14">
        <v>128.16</v>
      </c>
      <c r="E6" s="14">
        <v>115.12499999999999</v>
      </c>
      <c r="F6" s="14">
        <v>119.7</v>
      </c>
      <c r="G6" s="14">
        <v>203.935</v>
      </c>
      <c r="H6" s="14">
        <v>157.25000000000003</v>
      </c>
      <c r="I6" s="14">
        <v>157.87499999999997</v>
      </c>
      <c r="J6" s="14">
        <v>145.45999999999998</v>
      </c>
      <c r="K6" s="14">
        <v>179.34000000000003</v>
      </c>
      <c r="L6" s="14">
        <v>126.81</v>
      </c>
      <c r="M6" s="14">
        <v>112.56100000000002</v>
      </c>
      <c r="N6" s="14">
        <v>130.48999999999998</v>
      </c>
      <c r="O6" s="14">
        <f>SUM(C6:N6)</f>
        <v>1698.107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123</v>
      </c>
      <c r="D12" s="11">
        <v>142</v>
      </c>
      <c r="E12" s="11">
        <v>145</v>
      </c>
      <c r="F12" s="11">
        <v>145</v>
      </c>
      <c r="G12" s="11">
        <v>218</v>
      </c>
      <c r="H12" s="11">
        <v>197</v>
      </c>
      <c r="I12" s="11">
        <v>184</v>
      </c>
      <c r="J12" s="11">
        <v>163</v>
      </c>
      <c r="K12" s="11">
        <v>162</v>
      </c>
      <c r="L12" s="11">
        <v>131</v>
      </c>
      <c r="M12" s="11">
        <v>115</v>
      </c>
      <c r="N12" s="11">
        <v>138</v>
      </c>
      <c r="O12" s="11">
        <f>SUM(C12:N12)</f>
        <v>1863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27</v>
      </c>
      <c r="D18" s="11">
        <v>26</v>
      </c>
      <c r="E18" s="11">
        <v>26</v>
      </c>
      <c r="F18" s="11">
        <v>25</v>
      </c>
      <c r="G18" s="11">
        <v>27</v>
      </c>
      <c r="H18" s="11">
        <v>26</v>
      </c>
      <c r="I18" s="11">
        <v>26</v>
      </c>
      <c r="J18" s="11">
        <v>26</v>
      </c>
      <c r="K18" s="11">
        <v>27</v>
      </c>
      <c r="L18" s="11">
        <v>26</v>
      </c>
      <c r="M18" s="11">
        <v>24</v>
      </c>
      <c r="N18" s="11">
        <v>27</v>
      </c>
      <c r="O18" s="11">
        <f>SUM(C18:N18)</f>
        <v>313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3">
        <f>C6/C18</f>
        <v>4.4963333333333342</v>
      </c>
      <c r="D24" s="13">
        <f t="shared" ref="D24:N24" si="0">D6/D18</f>
        <v>4.9292307692307693</v>
      </c>
      <c r="E24" s="13">
        <f t="shared" si="0"/>
        <v>4.427884615384615</v>
      </c>
      <c r="F24" s="13">
        <f t="shared" si="0"/>
        <v>4.7880000000000003</v>
      </c>
      <c r="G24" s="13">
        <f t="shared" si="0"/>
        <v>7.5531481481481482</v>
      </c>
      <c r="H24" s="13">
        <f t="shared" si="0"/>
        <v>6.0480769230769242</v>
      </c>
      <c r="I24" s="13">
        <f t="shared" si="0"/>
        <v>6.0721153846153832</v>
      </c>
      <c r="J24" s="13">
        <f t="shared" si="0"/>
        <v>5.5946153846153841</v>
      </c>
      <c r="K24" s="13">
        <f t="shared" si="0"/>
        <v>6.6422222222222231</v>
      </c>
      <c r="L24" s="13">
        <f t="shared" si="0"/>
        <v>4.8773076923076921</v>
      </c>
      <c r="M24" s="13">
        <f t="shared" si="0"/>
        <v>4.6900416666666676</v>
      </c>
      <c r="N24" s="13">
        <f t="shared" si="0"/>
        <v>4.832962962962962</v>
      </c>
      <c r="O24" s="13">
        <f>O6/O18</f>
        <v>5.4252619808306708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3">
        <f>C12/C18</f>
        <v>4.5555555555555554</v>
      </c>
      <c r="D32" s="13">
        <f t="shared" ref="D32:O32" si="1">D12/D18</f>
        <v>5.4615384615384617</v>
      </c>
      <c r="E32" s="13">
        <f t="shared" si="1"/>
        <v>5.5769230769230766</v>
      </c>
      <c r="F32" s="13">
        <f t="shared" si="1"/>
        <v>5.8</v>
      </c>
      <c r="G32" s="13">
        <f t="shared" si="1"/>
        <v>8.0740740740740744</v>
      </c>
      <c r="H32" s="13">
        <f t="shared" si="1"/>
        <v>7.5769230769230766</v>
      </c>
      <c r="I32" s="13">
        <f t="shared" si="1"/>
        <v>7.0769230769230766</v>
      </c>
      <c r="J32" s="13">
        <f t="shared" si="1"/>
        <v>6.2692307692307692</v>
      </c>
      <c r="K32" s="13">
        <f t="shared" si="1"/>
        <v>6</v>
      </c>
      <c r="L32" s="13">
        <f t="shared" si="1"/>
        <v>5.0384615384615383</v>
      </c>
      <c r="M32" s="13">
        <f t="shared" si="1"/>
        <v>4.791666666666667</v>
      </c>
      <c r="N32" s="13">
        <f t="shared" si="1"/>
        <v>5.1111111111111107</v>
      </c>
      <c r="O32" s="13">
        <f t="shared" si="1"/>
        <v>5.9520766773162936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EC666-94B7-428A-906C-38B36499C30D}">
  <dimension ref="A1:O34"/>
  <sheetViews>
    <sheetView showGridLines="0" view="pageBreakPreview" zoomScale="70" zoomScaleNormal="70" zoomScaleSheetLayoutView="70" zoomScalePageLayoutView="80" workbookViewId="0">
      <selection activeCell="H42" sqref="H42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32</v>
      </c>
      <c r="C1" s="3"/>
      <c r="D1" s="3"/>
      <c r="E1" s="3"/>
      <c r="F1" s="3"/>
      <c r="G1" s="2" t="s">
        <v>33</v>
      </c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5"/>
      <c r="D6" s="15"/>
      <c r="E6" s="15"/>
      <c r="F6" s="15"/>
      <c r="G6" s="15"/>
      <c r="H6" s="15"/>
      <c r="I6" s="15"/>
      <c r="J6" s="15"/>
      <c r="K6" s="14">
        <v>197.58699999999999</v>
      </c>
      <c r="L6" s="14">
        <v>173.96399999999994</v>
      </c>
      <c r="M6" s="14">
        <v>128.80000000000001</v>
      </c>
      <c r="N6" s="14">
        <v>134.32</v>
      </c>
      <c r="O6" s="14">
        <f>SUM(C6:N6)</f>
        <v>634.67099999999994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6"/>
      <c r="D12" s="16"/>
      <c r="E12" s="16"/>
      <c r="F12" s="16"/>
      <c r="G12" s="16"/>
      <c r="H12" s="16"/>
      <c r="I12" s="16"/>
      <c r="J12" s="16"/>
      <c r="K12" s="11">
        <v>224</v>
      </c>
      <c r="L12" s="11">
        <v>179</v>
      </c>
      <c r="M12" s="11">
        <v>130</v>
      </c>
      <c r="N12" s="11">
        <v>134</v>
      </c>
      <c r="O12" s="11">
        <f>SUM(C12:N12)</f>
        <v>667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6"/>
      <c r="D18" s="16"/>
      <c r="E18" s="16"/>
      <c r="F18" s="16"/>
      <c r="G18" s="16"/>
      <c r="H18" s="16"/>
      <c r="I18" s="16"/>
      <c r="J18" s="16"/>
      <c r="K18" s="11">
        <v>28</v>
      </c>
      <c r="L18" s="11">
        <v>29</v>
      </c>
      <c r="M18" s="11">
        <v>26</v>
      </c>
      <c r="N18" s="11">
        <v>31</v>
      </c>
      <c r="O18" s="11">
        <f>SUM(C18:N18)</f>
        <v>114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7"/>
      <c r="D24" s="17"/>
      <c r="E24" s="17"/>
      <c r="F24" s="17"/>
      <c r="G24" s="17"/>
      <c r="H24" s="17"/>
      <c r="I24" s="17"/>
      <c r="J24" s="17"/>
      <c r="K24" s="13">
        <f t="shared" ref="K24:N24" si="0">K6/K18</f>
        <v>7.0566785714285709</v>
      </c>
      <c r="L24" s="13">
        <f t="shared" si="0"/>
        <v>5.998758620689653</v>
      </c>
      <c r="M24" s="13">
        <f t="shared" si="0"/>
        <v>4.953846153846154</v>
      </c>
      <c r="N24" s="13">
        <f t="shared" si="0"/>
        <v>4.3329032258064517</v>
      </c>
      <c r="O24" s="13">
        <f>O6/O18</f>
        <v>5.5672894736842098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7"/>
      <c r="D32" s="17"/>
      <c r="E32" s="17"/>
      <c r="F32" s="17"/>
      <c r="G32" s="17"/>
      <c r="H32" s="17"/>
      <c r="I32" s="17"/>
      <c r="J32" s="17"/>
      <c r="K32" s="13">
        <f t="shared" ref="K32:O32" si="1">K12/K18</f>
        <v>8</v>
      </c>
      <c r="L32" s="13">
        <f t="shared" si="1"/>
        <v>6.1724137931034484</v>
      </c>
      <c r="M32" s="13">
        <f t="shared" si="1"/>
        <v>5</v>
      </c>
      <c r="N32" s="13">
        <f t="shared" si="1"/>
        <v>4.32258064516129</v>
      </c>
      <c r="O32" s="13">
        <f t="shared" si="1"/>
        <v>5.8508771929824563</v>
      </c>
    </row>
    <row r="33" spans="1:2" s="12" customFormat="1" ht="18.75" customHeight="1">
      <c r="A33" s="7"/>
      <c r="B33" s="7"/>
    </row>
    <row r="34" spans="1:2" s="12" customFormat="1" ht="18.75" customHeight="1">
      <c r="A34" s="7"/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showGridLines="0" view="pageBreakPreview" zoomScale="70" zoomScaleNormal="70" zoomScaleSheetLayoutView="70" zoomScalePageLayoutView="80" workbookViewId="0">
      <selection activeCell="S21" sqref="S21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31.673999999999996</v>
      </c>
      <c r="D6" s="14">
        <v>31.408999999999999</v>
      </c>
      <c r="E6" s="14">
        <v>30.992000000000001</v>
      </c>
      <c r="F6" s="14">
        <v>40.672999999999988</v>
      </c>
      <c r="G6" s="14">
        <v>52.654000000000003</v>
      </c>
      <c r="H6" s="14">
        <v>46.308000000000007</v>
      </c>
      <c r="I6" s="14">
        <v>46.818000000000005</v>
      </c>
      <c r="J6" s="14">
        <v>45.329999999999991</v>
      </c>
      <c r="K6" s="14">
        <v>48.512999999999998</v>
      </c>
      <c r="L6" s="14">
        <v>33.474999999999994</v>
      </c>
      <c r="M6" s="14">
        <v>33.89</v>
      </c>
      <c r="N6" s="14">
        <v>42.154999999999994</v>
      </c>
      <c r="O6" s="14">
        <f>SUM(C6:N6)</f>
        <v>483.89099999999985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36</v>
      </c>
      <c r="D12" s="11">
        <v>36</v>
      </c>
      <c r="E12" s="11">
        <v>39</v>
      </c>
      <c r="F12" s="11">
        <v>49</v>
      </c>
      <c r="G12" s="11">
        <v>61</v>
      </c>
      <c r="H12" s="11">
        <v>46</v>
      </c>
      <c r="I12" s="11">
        <v>52</v>
      </c>
      <c r="J12" s="11">
        <v>44</v>
      </c>
      <c r="K12" s="11">
        <v>48</v>
      </c>
      <c r="L12" s="11">
        <v>36</v>
      </c>
      <c r="M12" s="11">
        <v>35</v>
      </c>
      <c r="N12" s="11">
        <v>46</v>
      </c>
      <c r="O12" s="11">
        <f>SUM(C12:N12)</f>
        <v>528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19</v>
      </c>
      <c r="D18" s="11">
        <v>22</v>
      </c>
      <c r="E18" s="11">
        <v>22</v>
      </c>
      <c r="F18" s="11">
        <v>23</v>
      </c>
      <c r="G18" s="11">
        <v>25</v>
      </c>
      <c r="H18" s="11">
        <v>23</v>
      </c>
      <c r="I18" s="11">
        <v>24</v>
      </c>
      <c r="J18" s="11">
        <v>20</v>
      </c>
      <c r="K18" s="11">
        <v>21</v>
      </c>
      <c r="L18" s="11">
        <v>19</v>
      </c>
      <c r="M18" s="11">
        <v>19</v>
      </c>
      <c r="N18" s="11">
        <v>20</v>
      </c>
      <c r="O18" s="11">
        <f>SUM(C18:N18)</f>
        <v>257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3">
        <f>C6/C18</f>
        <v>1.6670526315789471</v>
      </c>
      <c r="D24" s="13">
        <f t="shared" ref="D24:O24" si="0">D6/D18</f>
        <v>1.4276818181818181</v>
      </c>
      <c r="E24" s="13">
        <f t="shared" si="0"/>
        <v>1.4087272727272728</v>
      </c>
      <c r="F24" s="13">
        <f t="shared" si="0"/>
        <v>1.7683913043478257</v>
      </c>
      <c r="G24" s="13">
        <f t="shared" si="0"/>
        <v>2.10616</v>
      </c>
      <c r="H24" s="13">
        <f t="shared" si="0"/>
        <v>2.0133913043478264</v>
      </c>
      <c r="I24" s="13">
        <f t="shared" si="0"/>
        <v>1.9507500000000002</v>
      </c>
      <c r="J24" s="13">
        <f t="shared" si="0"/>
        <v>2.2664999999999997</v>
      </c>
      <c r="K24" s="13">
        <f t="shared" si="0"/>
        <v>2.3101428571428571</v>
      </c>
      <c r="L24" s="13">
        <f t="shared" si="0"/>
        <v>1.7618421052631577</v>
      </c>
      <c r="M24" s="13">
        <f t="shared" si="0"/>
        <v>1.7836842105263158</v>
      </c>
      <c r="N24" s="13">
        <f t="shared" si="0"/>
        <v>2.1077499999999998</v>
      </c>
      <c r="O24" s="13">
        <f t="shared" si="0"/>
        <v>1.8828443579766532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3">
        <f>C12/C18</f>
        <v>1.8947368421052631</v>
      </c>
      <c r="D32" s="13">
        <f t="shared" ref="D32:O32" si="1">D12/D18</f>
        <v>1.6363636363636365</v>
      </c>
      <c r="E32" s="13">
        <f t="shared" si="1"/>
        <v>1.7727272727272727</v>
      </c>
      <c r="F32" s="13">
        <f t="shared" si="1"/>
        <v>2.1304347826086958</v>
      </c>
      <c r="G32" s="13">
        <f t="shared" si="1"/>
        <v>2.44</v>
      </c>
      <c r="H32" s="13">
        <f t="shared" si="1"/>
        <v>2</v>
      </c>
      <c r="I32" s="13">
        <f t="shared" si="1"/>
        <v>2.1666666666666665</v>
      </c>
      <c r="J32" s="13">
        <f t="shared" si="1"/>
        <v>2.2000000000000002</v>
      </c>
      <c r="K32" s="13">
        <f t="shared" si="1"/>
        <v>2.2857142857142856</v>
      </c>
      <c r="L32" s="13">
        <f t="shared" si="1"/>
        <v>1.8947368421052631</v>
      </c>
      <c r="M32" s="13">
        <f t="shared" si="1"/>
        <v>1.8421052631578947</v>
      </c>
      <c r="N32" s="13">
        <f t="shared" si="1"/>
        <v>2.2999999999999998</v>
      </c>
      <c r="O32" s="13">
        <f t="shared" si="1"/>
        <v>2.054474708171206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A2CC-3B77-47E1-A9C8-85BCDA010652}">
  <dimension ref="A1:O34"/>
  <sheetViews>
    <sheetView showGridLines="0" view="pageBreakPreview" zoomScale="70" zoomScaleNormal="70" zoomScaleSheetLayoutView="70" zoomScalePageLayoutView="80" workbookViewId="0">
      <selection activeCell="I20" sqref="I20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36.315000000000005</v>
      </c>
      <c r="D6" s="14">
        <v>35.402000000000001</v>
      </c>
      <c r="E6" s="14">
        <v>40.210999999999999</v>
      </c>
      <c r="F6" s="14">
        <v>37.951999999999998</v>
      </c>
      <c r="G6" s="14">
        <v>46.305</v>
      </c>
      <c r="H6" s="14">
        <v>52.527999999999999</v>
      </c>
      <c r="I6" s="14">
        <v>58.239999999999988</v>
      </c>
      <c r="J6" s="14">
        <v>55.509</v>
      </c>
      <c r="K6" s="14">
        <v>47.865000000000016</v>
      </c>
      <c r="L6" s="14">
        <v>38.499000000000009</v>
      </c>
      <c r="M6" s="14">
        <v>35.089999999999996</v>
      </c>
      <c r="N6" s="14">
        <v>35.515999999999998</v>
      </c>
      <c r="O6" s="14">
        <f>SUM(C6:N6)</f>
        <v>519.43200000000002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42</v>
      </c>
      <c r="D12" s="11">
        <v>46</v>
      </c>
      <c r="E12" s="11">
        <v>43</v>
      </c>
      <c r="F12" s="11">
        <v>52</v>
      </c>
      <c r="G12" s="11">
        <v>52</v>
      </c>
      <c r="H12" s="11">
        <v>62</v>
      </c>
      <c r="I12" s="11">
        <v>68</v>
      </c>
      <c r="J12" s="11">
        <v>72</v>
      </c>
      <c r="K12" s="11">
        <v>55</v>
      </c>
      <c r="L12" s="11">
        <v>48</v>
      </c>
      <c r="M12" s="11">
        <v>40</v>
      </c>
      <c r="N12" s="11">
        <v>41</v>
      </c>
      <c r="O12" s="11">
        <f>SUM(C12:N12)</f>
        <v>621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24</v>
      </c>
      <c r="D18" s="11">
        <v>22</v>
      </c>
      <c r="E18" s="11">
        <v>23</v>
      </c>
      <c r="F18" s="11">
        <v>21</v>
      </c>
      <c r="G18" s="11">
        <v>25</v>
      </c>
      <c r="H18" s="11">
        <v>25</v>
      </c>
      <c r="I18" s="11">
        <v>23</v>
      </c>
      <c r="J18" s="11">
        <v>26</v>
      </c>
      <c r="K18" s="11">
        <v>25</v>
      </c>
      <c r="L18" s="11">
        <v>20</v>
      </c>
      <c r="M18" s="11">
        <v>21</v>
      </c>
      <c r="N18" s="11">
        <v>22</v>
      </c>
      <c r="O18" s="11">
        <f>SUM(C18:N18)</f>
        <v>277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3">
        <f>C6/C18</f>
        <v>1.5131250000000003</v>
      </c>
      <c r="D24" s="13">
        <f t="shared" ref="D24:O24" si="0">D6/D18</f>
        <v>1.6091818181818183</v>
      </c>
      <c r="E24" s="13">
        <f t="shared" si="0"/>
        <v>1.7483043478260869</v>
      </c>
      <c r="F24" s="13">
        <f t="shared" si="0"/>
        <v>1.8072380952380951</v>
      </c>
      <c r="G24" s="13">
        <f t="shared" si="0"/>
        <v>1.8522000000000001</v>
      </c>
      <c r="H24" s="13">
        <f t="shared" si="0"/>
        <v>2.1011199999999999</v>
      </c>
      <c r="I24" s="13">
        <f t="shared" si="0"/>
        <v>2.5321739130434779</v>
      </c>
      <c r="J24" s="13">
        <f t="shared" si="0"/>
        <v>2.1349615384615386</v>
      </c>
      <c r="K24" s="13">
        <f t="shared" si="0"/>
        <v>1.9146000000000007</v>
      </c>
      <c r="L24" s="13">
        <f t="shared" si="0"/>
        <v>1.9249500000000004</v>
      </c>
      <c r="M24" s="13">
        <f t="shared" si="0"/>
        <v>1.6709523809523807</v>
      </c>
      <c r="N24" s="13">
        <f t="shared" si="0"/>
        <v>1.6143636363636362</v>
      </c>
      <c r="O24" s="13">
        <f t="shared" si="0"/>
        <v>1.8752057761732852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3">
        <f>C12/C18</f>
        <v>1.75</v>
      </c>
      <c r="D32" s="13">
        <f t="shared" ref="D32:O32" si="1">D12/D18</f>
        <v>2.0909090909090908</v>
      </c>
      <c r="E32" s="13">
        <f t="shared" si="1"/>
        <v>1.8695652173913044</v>
      </c>
      <c r="F32" s="13">
        <f t="shared" si="1"/>
        <v>2.4761904761904763</v>
      </c>
      <c r="G32" s="13">
        <f t="shared" si="1"/>
        <v>2.08</v>
      </c>
      <c r="H32" s="13">
        <f t="shared" si="1"/>
        <v>2.48</v>
      </c>
      <c r="I32" s="13">
        <f t="shared" si="1"/>
        <v>2.9565217391304346</v>
      </c>
      <c r="J32" s="13">
        <f t="shared" si="1"/>
        <v>2.7692307692307692</v>
      </c>
      <c r="K32" s="13">
        <f t="shared" si="1"/>
        <v>2.2000000000000002</v>
      </c>
      <c r="L32" s="13">
        <f t="shared" si="1"/>
        <v>2.4</v>
      </c>
      <c r="M32" s="13">
        <f t="shared" si="1"/>
        <v>1.9047619047619047</v>
      </c>
      <c r="N32" s="13">
        <f t="shared" si="1"/>
        <v>1.8636363636363635</v>
      </c>
      <c r="O32" s="13">
        <f t="shared" si="1"/>
        <v>2.2418772563176894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2717-B731-4C9E-969C-4F409DA4AB64}">
  <dimension ref="A1:O34"/>
  <sheetViews>
    <sheetView showGridLines="0" view="pageBreakPreview" zoomScale="70" zoomScaleNormal="70" zoomScaleSheetLayoutView="70" zoomScalePageLayoutView="80" workbookViewId="0">
      <selection activeCell="H27" sqref="H27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38.520000000000003</v>
      </c>
      <c r="D6" s="14">
        <v>42.629999999999995</v>
      </c>
      <c r="E6" s="14">
        <v>42.230000000000004</v>
      </c>
      <c r="F6" s="14">
        <v>37.04</v>
      </c>
      <c r="G6" s="14">
        <v>65.364999999999995</v>
      </c>
      <c r="H6" s="14">
        <v>58.135000000000012</v>
      </c>
      <c r="I6" s="14">
        <v>58.230000000000011</v>
      </c>
      <c r="J6" s="14">
        <v>56.750000000000007</v>
      </c>
      <c r="K6" s="14">
        <v>65.58</v>
      </c>
      <c r="L6" s="14">
        <v>44.470000000000013</v>
      </c>
      <c r="M6" s="14">
        <v>38.370000000000005</v>
      </c>
      <c r="N6" s="14">
        <v>30.4</v>
      </c>
      <c r="O6" s="14">
        <f>SUM(C6:N6)</f>
        <v>577.72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53</v>
      </c>
      <c r="D12" s="11">
        <v>59</v>
      </c>
      <c r="E12" s="11">
        <v>66</v>
      </c>
      <c r="F12" s="11">
        <v>48</v>
      </c>
      <c r="G12" s="11">
        <v>62</v>
      </c>
      <c r="H12" s="11">
        <v>68</v>
      </c>
      <c r="I12" s="11">
        <v>70</v>
      </c>
      <c r="J12" s="11">
        <v>55</v>
      </c>
      <c r="K12" s="11">
        <v>57</v>
      </c>
      <c r="L12" s="11">
        <v>45</v>
      </c>
      <c r="M12" s="11">
        <v>39</v>
      </c>
      <c r="N12" s="11">
        <v>37</v>
      </c>
      <c r="O12" s="11">
        <f>SUM(C12:N12)</f>
        <v>659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19</v>
      </c>
      <c r="D18" s="11">
        <v>21</v>
      </c>
      <c r="E18" s="11">
        <v>26</v>
      </c>
      <c r="F18" s="11">
        <v>23</v>
      </c>
      <c r="G18" s="11">
        <v>26</v>
      </c>
      <c r="H18" s="11">
        <v>26</v>
      </c>
      <c r="I18" s="11">
        <v>25</v>
      </c>
      <c r="J18" s="11">
        <v>22</v>
      </c>
      <c r="K18" s="11">
        <v>22</v>
      </c>
      <c r="L18" s="11">
        <v>20</v>
      </c>
      <c r="M18" s="11">
        <v>22</v>
      </c>
      <c r="N18" s="11">
        <v>19</v>
      </c>
      <c r="O18" s="11">
        <f>SUM(C18:N18)</f>
        <v>271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3">
        <f>C6/C18</f>
        <v>2.0273684210526319</v>
      </c>
      <c r="D24" s="13">
        <f t="shared" ref="D24:N24" si="0">D6/D18</f>
        <v>2.0299999999999998</v>
      </c>
      <c r="E24" s="13">
        <f t="shared" si="0"/>
        <v>1.6242307692307694</v>
      </c>
      <c r="F24" s="13">
        <f t="shared" si="0"/>
        <v>1.6104347826086955</v>
      </c>
      <c r="G24" s="13">
        <f t="shared" si="0"/>
        <v>2.5140384615384614</v>
      </c>
      <c r="H24" s="13">
        <f t="shared" si="0"/>
        <v>2.235961538461539</v>
      </c>
      <c r="I24" s="13">
        <f t="shared" si="0"/>
        <v>2.3292000000000006</v>
      </c>
      <c r="J24" s="13">
        <f t="shared" si="0"/>
        <v>2.579545454545455</v>
      </c>
      <c r="K24" s="13">
        <f t="shared" si="0"/>
        <v>2.980909090909091</v>
      </c>
      <c r="L24" s="13">
        <f t="shared" si="0"/>
        <v>2.2235000000000005</v>
      </c>
      <c r="M24" s="13">
        <f t="shared" si="0"/>
        <v>1.7440909090909094</v>
      </c>
      <c r="N24" s="13">
        <f t="shared" si="0"/>
        <v>1.5999999999999999</v>
      </c>
      <c r="O24" s="13">
        <f>O6/O18</f>
        <v>2.1318081180811808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3">
        <f>C12/C18</f>
        <v>2.7894736842105261</v>
      </c>
      <c r="D32" s="13">
        <f t="shared" ref="D32:O32" si="1">D12/D18</f>
        <v>2.8095238095238093</v>
      </c>
      <c r="E32" s="13">
        <f t="shared" si="1"/>
        <v>2.5384615384615383</v>
      </c>
      <c r="F32" s="13">
        <f t="shared" si="1"/>
        <v>2.0869565217391304</v>
      </c>
      <c r="G32" s="13">
        <f t="shared" si="1"/>
        <v>2.3846153846153846</v>
      </c>
      <c r="H32" s="13">
        <f t="shared" si="1"/>
        <v>2.6153846153846154</v>
      </c>
      <c r="I32" s="13">
        <f t="shared" si="1"/>
        <v>2.8</v>
      </c>
      <c r="J32" s="13">
        <f t="shared" si="1"/>
        <v>2.5</v>
      </c>
      <c r="K32" s="13">
        <f t="shared" si="1"/>
        <v>2.5909090909090908</v>
      </c>
      <c r="L32" s="13">
        <f t="shared" si="1"/>
        <v>2.25</v>
      </c>
      <c r="M32" s="13">
        <f t="shared" si="1"/>
        <v>1.7727272727272727</v>
      </c>
      <c r="N32" s="13">
        <f t="shared" si="1"/>
        <v>1.9473684210526316</v>
      </c>
      <c r="O32" s="13">
        <f t="shared" si="1"/>
        <v>2.4317343173431736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940F-CDC1-49E3-811B-9C56E8FCA434}">
  <dimension ref="A1:O34"/>
  <sheetViews>
    <sheetView showGridLines="0" view="pageBreakPreview" zoomScale="70" zoomScaleNormal="70" zoomScaleSheetLayoutView="70" zoomScalePageLayoutView="80" workbookViewId="0">
      <selection activeCell="V34" sqref="V34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76.240000000000009</v>
      </c>
      <c r="D6" s="14">
        <v>76.500000000000043</v>
      </c>
      <c r="E6" s="14">
        <v>78.88000000000001</v>
      </c>
      <c r="F6" s="14">
        <v>67.080000000000013</v>
      </c>
      <c r="G6" s="14">
        <v>78.570000000000007</v>
      </c>
      <c r="H6" s="14">
        <v>70.039999999999992</v>
      </c>
      <c r="I6" s="14">
        <v>80.13</v>
      </c>
      <c r="J6" s="14">
        <v>85.220000000000041</v>
      </c>
      <c r="K6" s="14">
        <v>70.839999999999989</v>
      </c>
      <c r="L6" s="14">
        <v>54.61</v>
      </c>
      <c r="M6" s="14">
        <v>34.050000000000004</v>
      </c>
      <c r="N6" s="14">
        <v>40.619999999999997</v>
      </c>
      <c r="O6" s="14">
        <f>SUM(C6:N6)</f>
        <v>812.78000000000009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83</v>
      </c>
      <c r="D12" s="11">
        <v>87</v>
      </c>
      <c r="E12" s="11">
        <v>83</v>
      </c>
      <c r="F12" s="11">
        <v>83</v>
      </c>
      <c r="G12" s="11">
        <v>88</v>
      </c>
      <c r="H12" s="11">
        <v>88</v>
      </c>
      <c r="I12" s="11">
        <v>94</v>
      </c>
      <c r="J12" s="11">
        <v>95</v>
      </c>
      <c r="K12" s="11">
        <v>72</v>
      </c>
      <c r="L12" s="11">
        <v>62</v>
      </c>
      <c r="M12" s="11">
        <v>41</v>
      </c>
      <c r="N12" s="11">
        <v>53</v>
      </c>
      <c r="O12" s="11">
        <f>SUM(C12:N12)</f>
        <v>929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24</v>
      </c>
      <c r="D18" s="11">
        <v>25</v>
      </c>
      <c r="E18" s="11">
        <v>26</v>
      </c>
      <c r="F18" s="11">
        <v>26</v>
      </c>
      <c r="G18" s="11">
        <v>26</v>
      </c>
      <c r="H18" s="11">
        <v>26</v>
      </c>
      <c r="I18" s="11">
        <v>26</v>
      </c>
      <c r="J18" s="11">
        <v>25</v>
      </c>
      <c r="K18" s="11">
        <v>24</v>
      </c>
      <c r="L18" s="11">
        <v>23</v>
      </c>
      <c r="M18" s="11">
        <v>19</v>
      </c>
      <c r="N18" s="11">
        <v>20</v>
      </c>
      <c r="O18" s="11">
        <f>SUM(C18:N18)</f>
        <v>290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3">
        <f>C6/C18</f>
        <v>3.1766666666666672</v>
      </c>
      <c r="D24" s="13">
        <f t="shared" ref="D24:N24" si="0">D6/D18</f>
        <v>3.0600000000000018</v>
      </c>
      <c r="E24" s="13">
        <f t="shared" si="0"/>
        <v>3.0338461538461541</v>
      </c>
      <c r="F24" s="13">
        <f t="shared" si="0"/>
        <v>2.5800000000000005</v>
      </c>
      <c r="G24" s="13">
        <f t="shared" si="0"/>
        <v>3.0219230769230774</v>
      </c>
      <c r="H24" s="13">
        <f t="shared" si="0"/>
        <v>2.6938461538461533</v>
      </c>
      <c r="I24" s="13">
        <f t="shared" si="0"/>
        <v>3.0819230769230765</v>
      </c>
      <c r="J24" s="13">
        <f t="shared" si="0"/>
        <v>3.4088000000000016</v>
      </c>
      <c r="K24" s="13">
        <f t="shared" si="0"/>
        <v>2.9516666666666662</v>
      </c>
      <c r="L24" s="13">
        <f t="shared" si="0"/>
        <v>2.3743478260869564</v>
      </c>
      <c r="M24" s="13">
        <f t="shared" si="0"/>
        <v>1.7921052631578949</v>
      </c>
      <c r="N24" s="13">
        <f t="shared" si="0"/>
        <v>2.0309999999999997</v>
      </c>
      <c r="O24" s="13">
        <f>O6/O18</f>
        <v>2.8026896551724141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3">
        <f>C12/C18</f>
        <v>3.4583333333333335</v>
      </c>
      <c r="D32" s="13">
        <f t="shared" ref="D32:O32" si="1">D12/D18</f>
        <v>3.48</v>
      </c>
      <c r="E32" s="13">
        <f t="shared" si="1"/>
        <v>3.1923076923076925</v>
      </c>
      <c r="F32" s="13">
        <f t="shared" si="1"/>
        <v>3.1923076923076925</v>
      </c>
      <c r="G32" s="13">
        <f t="shared" si="1"/>
        <v>3.3846153846153846</v>
      </c>
      <c r="H32" s="13">
        <f t="shared" si="1"/>
        <v>3.3846153846153846</v>
      </c>
      <c r="I32" s="13">
        <f t="shared" si="1"/>
        <v>3.6153846153846154</v>
      </c>
      <c r="J32" s="13">
        <f t="shared" si="1"/>
        <v>3.8</v>
      </c>
      <c r="K32" s="13">
        <f t="shared" si="1"/>
        <v>3</v>
      </c>
      <c r="L32" s="13">
        <f t="shared" si="1"/>
        <v>2.6956521739130435</v>
      </c>
      <c r="M32" s="13">
        <f t="shared" si="1"/>
        <v>2.1578947368421053</v>
      </c>
      <c r="N32" s="13">
        <f t="shared" si="1"/>
        <v>2.65</v>
      </c>
      <c r="O32" s="13">
        <f t="shared" si="1"/>
        <v>3.203448275862069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1B7B-A271-43CB-B308-461BE50E6363}">
  <dimension ref="A1:O34"/>
  <sheetViews>
    <sheetView showGridLines="0" view="pageBreakPreview" zoomScale="70" zoomScaleNormal="70" zoomScaleSheetLayoutView="70" zoomScalePageLayoutView="80" workbookViewId="0">
      <selection activeCell="M43" sqref="M43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69.47</v>
      </c>
      <c r="D6" s="14">
        <v>73.579999999999984</v>
      </c>
      <c r="E6" s="14">
        <v>79.27000000000001</v>
      </c>
      <c r="F6" s="14">
        <v>82.86</v>
      </c>
      <c r="G6" s="14">
        <v>128.02000000000001</v>
      </c>
      <c r="H6" s="14">
        <v>119.92</v>
      </c>
      <c r="I6" s="14">
        <v>112.32000000000001</v>
      </c>
      <c r="J6" s="14">
        <v>124.7</v>
      </c>
      <c r="K6" s="14">
        <v>100.6</v>
      </c>
      <c r="L6" s="14">
        <v>80.22999999999999</v>
      </c>
      <c r="M6" s="14">
        <v>62.860000000000007</v>
      </c>
      <c r="N6" s="14">
        <v>80.129999999999981</v>
      </c>
      <c r="O6" s="14">
        <f>SUM(C6:N6)</f>
        <v>1113.96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71</v>
      </c>
      <c r="D12" s="11">
        <v>84</v>
      </c>
      <c r="E12" s="11">
        <v>95</v>
      </c>
      <c r="F12" s="11">
        <v>96</v>
      </c>
      <c r="G12" s="11">
        <v>134</v>
      </c>
      <c r="H12" s="11">
        <v>122</v>
      </c>
      <c r="I12" s="11">
        <v>122</v>
      </c>
      <c r="J12" s="11">
        <v>112</v>
      </c>
      <c r="K12" s="11">
        <v>97</v>
      </c>
      <c r="L12" s="11">
        <v>80</v>
      </c>
      <c r="M12" s="11">
        <v>68</v>
      </c>
      <c r="N12" s="11">
        <v>80</v>
      </c>
      <c r="O12" s="11">
        <f>SUM(C12:N12)</f>
        <v>1161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25</v>
      </c>
      <c r="D18" s="11">
        <v>26</v>
      </c>
      <c r="E18" s="11">
        <v>27</v>
      </c>
      <c r="F18" s="11">
        <v>25</v>
      </c>
      <c r="G18" s="11">
        <v>25</v>
      </c>
      <c r="H18" s="11">
        <v>27</v>
      </c>
      <c r="I18" s="11">
        <v>26</v>
      </c>
      <c r="J18" s="11">
        <v>24</v>
      </c>
      <c r="K18" s="11">
        <v>25</v>
      </c>
      <c r="L18" s="11">
        <v>22</v>
      </c>
      <c r="M18" s="11">
        <v>21</v>
      </c>
      <c r="N18" s="11">
        <v>26</v>
      </c>
      <c r="O18" s="11">
        <f>SUM(C18:N18)</f>
        <v>299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3">
        <f>C6/C18</f>
        <v>2.7787999999999999</v>
      </c>
      <c r="D24" s="13">
        <f t="shared" ref="D24:N24" si="0">D6/D18</f>
        <v>2.8299999999999992</v>
      </c>
      <c r="E24" s="13">
        <f t="shared" si="0"/>
        <v>2.9359259259259263</v>
      </c>
      <c r="F24" s="13">
        <f t="shared" si="0"/>
        <v>3.3144</v>
      </c>
      <c r="G24" s="13">
        <f t="shared" si="0"/>
        <v>5.1208</v>
      </c>
      <c r="H24" s="13">
        <f t="shared" si="0"/>
        <v>4.4414814814814818</v>
      </c>
      <c r="I24" s="13">
        <f t="shared" si="0"/>
        <v>4.32</v>
      </c>
      <c r="J24" s="13">
        <f t="shared" si="0"/>
        <v>5.1958333333333337</v>
      </c>
      <c r="K24" s="13">
        <f t="shared" si="0"/>
        <v>4.024</v>
      </c>
      <c r="L24" s="13">
        <f t="shared" si="0"/>
        <v>3.6468181818181815</v>
      </c>
      <c r="M24" s="13">
        <f t="shared" si="0"/>
        <v>2.9933333333333336</v>
      </c>
      <c r="N24" s="13">
        <f t="shared" si="0"/>
        <v>3.0819230769230761</v>
      </c>
      <c r="O24" s="13">
        <f>O6/O18</f>
        <v>3.7256187290969902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3">
        <f>C12/C18</f>
        <v>2.84</v>
      </c>
      <c r="D32" s="13">
        <f t="shared" ref="D32:O32" si="1">D12/D18</f>
        <v>3.2307692307692308</v>
      </c>
      <c r="E32" s="13">
        <f t="shared" si="1"/>
        <v>3.5185185185185186</v>
      </c>
      <c r="F32" s="13">
        <f t="shared" si="1"/>
        <v>3.84</v>
      </c>
      <c r="G32" s="13">
        <f t="shared" si="1"/>
        <v>5.36</v>
      </c>
      <c r="H32" s="13">
        <f t="shared" si="1"/>
        <v>4.5185185185185182</v>
      </c>
      <c r="I32" s="13">
        <f t="shared" si="1"/>
        <v>4.6923076923076925</v>
      </c>
      <c r="J32" s="13">
        <f t="shared" si="1"/>
        <v>4.666666666666667</v>
      </c>
      <c r="K32" s="13">
        <f t="shared" si="1"/>
        <v>3.88</v>
      </c>
      <c r="L32" s="13">
        <f t="shared" si="1"/>
        <v>3.6363636363636362</v>
      </c>
      <c r="M32" s="13">
        <f t="shared" si="1"/>
        <v>3.2380952380952381</v>
      </c>
      <c r="N32" s="13">
        <f t="shared" si="1"/>
        <v>3.0769230769230771</v>
      </c>
      <c r="O32" s="13">
        <f t="shared" si="1"/>
        <v>3.8829431438127089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E0695-A894-4136-836F-714A2B855A61}">
  <dimension ref="A1:O34"/>
  <sheetViews>
    <sheetView showGridLines="0" view="pageBreakPreview" zoomScale="70" zoomScaleNormal="70" zoomScaleSheetLayoutView="70" zoomScalePageLayoutView="80" workbookViewId="0">
      <selection activeCell="J40" sqref="J40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91.445000000000022</v>
      </c>
      <c r="D6" s="14">
        <v>86.49499999999999</v>
      </c>
      <c r="E6" s="14">
        <v>70.754999999999995</v>
      </c>
      <c r="F6" s="14">
        <v>89.772000000000006</v>
      </c>
      <c r="G6" s="14">
        <v>121.28500000000001</v>
      </c>
      <c r="H6" s="14">
        <v>100.35999999999999</v>
      </c>
      <c r="I6" s="14">
        <v>118.70199999999998</v>
      </c>
      <c r="J6" s="14">
        <v>148.95600000000002</v>
      </c>
      <c r="K6" s="14">
        <v>119.77000000000002</v>
      </c>
      <c r="L6" s="14">
        <v>76.573999999999984</v>
      </c>
      <c r="M6" s="14">
        <v>66.27</v>
      </c>
      <c r="N6" s="14">
        <v>69.350000000000009</v>
      </c>
      <c r="O6" s="14">
        <f>SUM(C6:N6)</f>
        <v>1159.7339999999999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97</v>
      </c>
      <c r="D12" s="11">
        <v>99</v>
      </c>
      <c r="E12" s="11">
        <v>91</v>
      </c>
      <c r="F12" s="11">
        <v>110</v>
      </c>
      <c r="G12" s="11">
        <v>132</v>
      </c>
      <c r="H12" s="11">
        <v>110</v>
      </c>
      <c r="I12" s="11">
        <v>120</v>
      </c>
      <c r="J12" s="11">
        <v>137</v>
      </c>
      <c r="K12" s="11">
        <v>116</v>
      </c>
      <c r="L12" s="11">
        <v>76</v>
      </c>
      <c r="M12" s="11">
        <v>65</v>
      </c>
      <c r="N12" s="11">
        <v>76</v>
      </c>
      <c r="O12" s="11">
        <f>SUM(C12:N12)</f>
        <v>1229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25</v>
      </c>
      <c r="D18" s="11">
        <v>27</v>
      </c>
      <c r="E18" s="11">
        <v>26</v>
      </c>
      <c r="F18" s="11">
        <v>26</v>
      </c>
      <c r="G18" s="11">
        <v>27</v>
      </c>
      <c r="H18" s="11">
        <v>25</v>
      </c>
      <c r="I18" s="11">
        <v>28</v>
      </c>
      <c r="J18" s="11">
        <v>26</v>
      </c>
      <c r="K18" s="11">
        <v>26</v>
      </c>
      <c r="L18" s="11">
        <v>24</v>
      </c>
      <c r="M18" s="11">
        <v>24</v>
      </c>
      <c r="N18" s="11">
        <v>25</v>
      </c>
      <c r="O18" s="11">
        <f>SUM(C18:N18)</f>
        <v>309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3">
        <f>C6/C18</f>
        <v>3.6578000000000008</v>
      </c>
      <c r="D24" s="13">
        <f t="shared" ref="D24:N24" si="0">D6/D18</f>
        <v>3.2035185185185182</v>
      </c>
      <c r="E24" s="13">
        <f t="shared" si="0"/>
        <v>2.7213461538461536</v>
      </c>
      <c r="F24" s="13">
        <f t="shared" si="0"/>
        <v>3.4527692307692308</v>
      </c>
      <c r="G24" s="13">
        <f t="shared" si="0"/>
        <v>4.4920370370370373</v>
      </c>
      <c r="H24" s="13">
        <f t="shared" si="0"/>
        <v>4.0143999999999993</v>
      </c>
      <c r="I24" s="13">
        <f t="shared" si="0"/>
        <v>4.2393571428571422</v>
      </c>
      <c r="J24" s="13">
        <f t="shared" si="0"/>
        <v>5.7290769230769234</v>
      </c>
      <c r="K24" s="13">
        <f t="shared" si="0"/>
        <v>4.6065384615384621</v>
      </c>
      <c r="L24" s="13">
        <f t="shared" si="0"/>
        <v>3.1905833333333327</v>
      </c>
      <c r="M24" s="13">
        <f t="shared" si="0"/>
        <v>2.76125</v>
      </c>
      <c r="N24" s="13">
        <f t="shared" si="0"/>
        <v>2.7740000000000005</v>
      </c>
      <c r="O24" s="13">
        <f>O6/O18</f>
        <v>3.7531844660194174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3">
        <f>C12/C18</f>
        <v>3.88</v>
      </c>
      <c r="D32" s="13">
        <f t="shared" ref="D32:O32" si="1">D12/D18</f>
        <v>3.6666666666666665</v>
      </c>
      <c r="E32" s="13">
        <f t="shared" si="1"/>
        <v>3.5</v>
      </c>
      <c r="F32" s="13">
        <f t="shared" si="1"/>
        <v>4.2307692307692308</v>
      </c>
      <c r="G32" s="13">
        <f t="shared" si="1"/>
        <v>4.8888888888888893</v>
      </c>
      <c r="H32" s="13">
        <f t="shared" si="1"/>
        <v>4.4000000000000004</v>
      </c>
      <c r="I32" s="13">
        <f t="shared" si="1"/>
        <v>4.2857142857142856</v>
      </c>
      <c r="J32" s="13">
        <f t="shared" si="1"/>
        <v>5.2692307692307692</v>
      </c>
      <c r="K32" s="13">
        <f t="shared" si="1"/>
        <v>4.4615384615384617</v>
      </c>
      <c r="L32" s="13">
        <f t="shared" si="1"/>
        <v>3.1666666666666665</v>
      </c>
      <c r="M32" s="13">
        <f t="shared" si="1"/>
        <v>2.7083333333333335</v>
      </c>
      <c r="N32" s="13">
        <f t="shared" si="1"/>
        <v>3.04</v>
      </c>
      <c r="O32" s="13">
        <f t="shared" si="1"/>
        <v>3.9773462783171523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E98A-01E1-4E56-92D3-081198470940}">
  <dimension ref="A1:O34"/>
  <sheetViews>
    <sheetView showGridLines="0" view="pageBreakPreview" zoomScale="70" zoomScaleNormal="70" zoomScaleSheetLayoutView="70" zoomScalePageLayoutView="80" workbookViewId="0">
      <selection activeCell="L20" sqref="L20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90.43</v>
      </c>
      <c r="D6" s="14">
        <v>99.440000000000012</v>
      </c>
      <c r="E6" s="14">
        <v>98.27</v>
      </c>
      <c r="F6" s="14">
        <v>108.18000000000002</v>
      </c>
      <c r="G6" s="14">
        <v>130.5</v>
      </c>
      <c r="H6" s="14">
        <v>110.60000000000001</v>
      </c>
      <c r="I6" s="14">
        <v>118.23</v>
      </c>
      <c r="J6" s="14">
        <v>130.85</v>
      </c>
      <c r="K6" s="14">
        <v>129.46900000000002</v>
      </c>
      <c r="L6" s="14">
        <v>96.99</v>
      </c>
      <c r="M6" s="14">
        <v>89.343000000000018</v>
      </c>
      <c r="N6" s="14">
        <v>74.393999999999991</v>
      </c>
      <c r="O6" s="14">
        <f>SUM(C6:N6)</f>
        <v>1276.6960000000001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92</v>
      </c>
      <c r="D12" s="11">
        <v>113</v>
      </c>
      <c r="E12" s="11">
        <v>118</v>
      </c>
      <c r="F12" s="11">
        <v>136</v>
      </c>
      <c r="G12" s="11">
        <v>146</v>
      </c>
      <c r="H12" s="11">
        <v>131</v>
      </c>
      <c r="I12" s="11">
        <v>136</v>
      </c>
      <c r="J12" s="11">
        <v>133</v>
      </c>
      <c r="K12" s="11">
        <v>121</v>
      </c>
      <c r="L12" s="11">
        <v>96.99</v>
      </c>
      <c r="M12" s="11">
        <v>91</v>
      </c>
      <c r="N12" s="11">
        <v>78</v>
      </c>
      <c r="O12" s="11">
        <f>SUM(C12:N12)</f>
        <v>1391.99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25</v>
      </c>
      <c r="D18" s="11">
        <v>27</v>
      </c>
      <c r="E18" s="11">
        <v>26</v>
      </c>
      <c r="F18" s="11">
        <v>26</v>
      </c>
      <c r="G18" s="11">
        <v>27</v>
      </c>
      <c r="H18" s="11">
        <v>24</v>
      </c>
      <c r="I18" s="11">
        <v>27</v>
      </c>
      <c r="J18" s="11">
        <v>26</v>
      </c>
      <c r="K18" s="11">
        <v>27</v>
      </c>
      <c r="L18" s="11">
        <v>25</v>
      </c>
      <c r="M18" s="11">
        <v>23</v>
      </c>
      <c r="N18" s="11">
        <v>27</v>
      </c>
      <c r="O18" s="11">
        <f>SUM(C18:N18)</f>
        <v>310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3">
        <f>C6/C18</f>
        <v>3.6172000000000004</v>
      </c>
      <c r="D24" s="13">
        <f t="shared" ref="D24:N24" si="0">D6/D18</f>
        <v>3.6829629629629634</v>
      </c>
      <c r="E24" s="13">
        <f t="shared" si="0"/>
        <v>3.7796153846153846</v>
      </c>
      <c r="F24" s="13">
        <f t="shared" si="0"/>
        <v>4.1607692307692314</v>
      </c>
      <c r="G24" s="13">
        <f t="shared" si="0"/>
        <v>4.833333333333333</v>
      </c>
      <c r="H24" s="13">
        <f t="shared" si="0"/>
        <v>4.6083333333333334</v>
      </c>
      <c r="I24" s="13">
        <f t="shared" si="0"/>
        <v>4.3788888888888886</v>
      </c>
      <c r="J24" s="13">
        <f t="shared" si="0"/>
        <v>5.0326923076923071</v>
      </c>
      <c r="K24" s="13">
        <f t="shared" si="0"/>
        <v>4.795148148148149</v>
      </c>
      <c r="L24" s="13">
        <f t="shared" si="0"/>
        <v>3.8795999999999999</v>
      </c>
      <c r="M24" s="13">
        <f t="shared" si="0"/>
        <v>3.884478260869566</v>
      </c>
      <c r="N24" s="13">
        <f t="shared" si="0"/>
        <v>2.7553333333333332</v>
      </c>
      <c r="O24" s="13">
        <f>O6/O18</f>
        <v>4.1183741935483873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3">
        <f>C12/C18</f>
        <v>3.68</v>
      </c>
      <c r="D32" s="13">
        <f t="shared" ref="D32:O32" si="1">D12/D18</f>
        <v>4.1851851851851851</v>
      </c>
      <c r="E32" s="13">
        <f t="shared" si="1"/>
        <v>4.5384615384615383</v>
      </c>
      <c r="F32" s="13">
        <f t="shared" si="1"/>
        <v>5.2307692307692308</v>
      </c>
      <c r="G32" s="13">
        <f t="shared" si="1"/>
        <v>5.4074074074074074</v>
      </c>
      <c r="H32" s="13">
        <f t="shared" si="1"/>
        <v>5.458333333333333</v>
      </c>
      <c r="I32" s="13">
        <f t="shared" si="1"/>
        <v>5.0370370370370372</v>
      </c>
      <c r="J32" s="13">
        <f t="shared" si="1"/>
        <v>5.115384615384615</v>
      </c>
      <c r="K32" s="13">
        <f t="shared" si="1"/>
        <v>4.4814814814814818</v>
      </c>
      <c r="L32" s="13">
        <f t="shared" si="1"/>
        <v>3.8795999999999999</v>
      </c>
      <c r="M32" s="13">
        <f t="shared" si="1"/>
        <v>3.9565217391304346</v>
      </c>
      <c r="N32" s="13">
        <f t="shared" si="1"/>
        <v>2.8888888888888888</v>
      </c>
      <c r="O32" s="13">
        <f t="shared" si="1"/>
        <v>4.4902903225806448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0F8E-4241-4529-B975-6A2A030CE5A1}">
  <dimension ref="A1:O34"/>
  <sheetViews>
    <sheetView showGridLines="0" view="pageBreakPreview" zoomScale="70" zoomScaleNormal="70" zoomScaleSheetLayoutView="70" zoomScalePageLayoutView="80" workbookViewId="0">
      <selection activeCell="D42" sqref="D42"/>
    </sheetView>
  </sheetViews>
  <sheetFormatPr defaultColWidth="3.25" defaultRowHeight="13.5"/>
  <cols>
    <col min="1" max="1" width="5.75" style="7" customWidth="1"/>
    <col min="2" max="2" width="19.5" style="7" customWidth="1"/>
    <col min="3" max="15" width="10.625" style="12" customWidth="1"/>
    <col min="16" max="16384" width="3.25" style="7"/>
  </cols>
  <sheetData>
    <row r="1" spans="1:15" s="2" customFormat="1" ht="18.75">
      <c r="A1" s="1" t="s">
        <v>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7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7.25">
      <c r="A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7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12</v>
      </c>
      <c r="J5" s="9" t="s">
        <v>13</v>
      </c>
      <c r="K5" s="9" t="s">
        <v>14</v>
      </c>
      <c r="L5" s="9" t="s">
        <v>9</v>
      </c>
      <c r="M5" s="9" t="s">
        <v>10</v>
      </c>
      <c r="N5" s="9" t="s">
        <v>11</v>
      </c>
      <c r="O5" s="9" t="s">
        <v>23</v>
      </c>
    </row>
    <row r="6" spans="1:15" ht="24.95" customHeight="1">
      <c r="B6" s="10" t="s">
        <v>15</v>
      </c>
      <c r="C6" s="14">
        <v>127.705</v>
      </c>
      <c r="D6" s="14">
        <v>136.27500000000001</v>
      </c>
      <c r="E6" s="14">
        <v>103.26499999999999</v>
      </c>
      <c r="F6" s="14">
        <v>90.66</v>
      </c>
      <c r="G6" s="14">
        <v>136.565</v>
      </c>
      <c r="H6" s="14">
        <v>105.73</v>
      </c>
      <c r="I6" s="14">
        <v>124.50999999999999</v>
      </c>
      <c r="J6" s="14">
        <v>115.2</v>
      </c>
      <c r="K6" s="14">
        <v>144.38000000000002</v>
      </c>
      <c r="L6" s="14">
        <v>95.000000000000014</v>
      </c>
      <c r="M6" s="14">
        <v>75.89</v>
      </c>
      <c r="N6" s="14">
        <v>84.66</v>
      </c>
      <c r="O6" s="14">
        <f>SUM(C6:N6)</f>
        <v>1339.8400000000004</v>
      </c>
    </row>
    <row r="7" spans="1:15" ht="18.75" customHeight="1"/>
    <row r="8" spans="1:15" ht="18.75" customHeight="1"/>
    <row r="9" spans="1:15" s="4" customFormat="1" ht="17.25">
      <c r="A9" s="6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7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5" customHeight="1">
      <c r="B11" s="8"/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12</v>
      </c>
      <c r="J11" s="9" t="s">
        <v>13</v>
      </c>
      <c r="K11" s="9" t="s">
        <v>14</v>
      </c>
      <c r="L11" s="9" t="s">
        <v>9</v>
      </c>
      <c r="M11" s="9" t="s">
        <v>10</v>
      </c>
      <c r="N11" s="9" t="s">
        <v>11</v>
      </c>
      <c r="O11" s="9" t="s">
        <v>23</v>
      </c>
    </row>
    <row r="12" spans="1:15" ht="24.95" customHeight="1">
      <c r="B12" s="10" t="s">
        <v>21</v>
      </c>
      <c r="C12" s="11">
        <v>137</v>
      </c>
      <c r="D12" s="11">
        <v>166</v>
      </c>
      <c r="E12" s="11">
        <v>129</v>
      </c>
      <c r="F12" s="11">
        <v>115</v>
      </c>
      <c r="G12" s="11">
        <v>152</v>
      </c>
      <c r="H12" s="11">
        <v>134</v>
      </c>
      <c r="I12" s="11">
        <v>144</v>
      </c>
      <c r="J12" s="11">
        <v>123</v>
      </c>
      <c r="K12" s="11">
        <v>135</v>
      </c>
      <c r="L12" s="11">
        <v>101</v>
      </c>
      <c r="M12" s="11">
        <v>80</v>
      </c>
      <c r="N12" s="11">
        <v>91</v>
      </c>
      <c r="O12" s="11">
        <f>SUM(C12:N12)</f>
        <v>1507</v>
      </c>
    </row>
    <row r="13" spans="1:15" ht="18.75" customHeight="1"/>
    <row r="14" spans="1:15" ht="18.75" customHeight="1"/>
    <row r="15" spans="1:15" s="4" customFormat="1" ht="17.25">
      <c r="A15" s="6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7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5" customHeight="1">
      <c r="B17" s="8"/>
      <c r="C17" s="9" t="s">
        <v>3</v>
      </c>
      <c r="D17" s="9" t="s">
        <v>4</v>
      </c>
      <c r="E17" s="9" t="s">
        <v>5</v>
      </c>
      <c r="F17" s="9" t="s">
        <v>6</v>
      </c>
      <c r="G17" s="9" t="s">
        <v>7</v>
      </c>
      <c r="H17" s="9" t="s">
        <v>8</v>
      </c>
      <c r="I17" s="9" t="s">
        <v>12</v>
      </c>
      <c r="J17" s="9" t="s">
        <v>13</v>
      </c>
      <c r="K17" s="9" t="s">
        <v>14</v>
      </c>
      <c r="L17" s="9" t="s">
        <v>9</v>
      </c>
      <c r="M17" s="9" t="s">
        <v>10</v>
      </c>
      <c r="N17" s="9" t="s">
        <v>11</v>
      </c>
      <c r="O17" s="9" t="s">
        <v>23</v>
      </c>
    </row>
    <row r="18" spans="1:15" ht="24.95" customHeight="1">
      <c r="B18" s="10" t="s">
        <v>22</v>
      </c>
      <c r="C18" s="11">
        <v>25</v>
      </c>
      <c r="D18" s="11">
        <v>27</v>
      </c>
      <c r="E18" s="11">
        <v>26</v>
      </c>
      <c r="F18" s="11">
        <v>23</v>
      </c>
      <c r="G18" s="11">
        <v>26</v>
      </c>
      <c r="H18" s="11">
        <v>26</v>
      </c>
      <c r="I18" s="11">
        <v>26</v>
      </c>
      <c r="J18" s="11">
        <v>25</v>
      </c>
      <c r="K18" s="11">
        <v>27</v>
      </c>
      <c r="L18" s="11">
        <v>24</v>
      </c>
      <c r="M18" s="11">
        <v>24</v>
      </c>
      <c r="N18" s="11">
        <v>26</v>
      </c>
      <c r="O18" s="11">
        <f>SUM(C18:N18)</f>
        <v>305</v>
      </c>
    </row>
    <row r="19" spans="1:15" ht="18.75" customHeight="1"/>
    <row r="20" spans="1:15" ht="18.75" customHeight="1"/>
    <row r="21" spans="1:15" s="4" customFormat="1" ht="17.25">
      <c r="A21" s="6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7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5" customHeight="1">
      <c r="B23" s="8"/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12</v>
      </c>
      <c r="J23" s="9" t="s">
        <v>13</v>
      </c>
      <c r="K23" s="9" t="s">
        <v>14</v>
      </c>
      <c r="L23" s="9" t="s">
        <v>9</v>
      </c>
      <c r="M23" s="9" t="s">
        <v>10</v>
      </c>
      <c r="N23" s="9" t="s">
        <v>11</v>
      </c>
      <c r="O23" s="9" t="s">
        <v>23</v>
      </c>
    </row>
    <row r="24" spans="1:15" ht="24.95" customHeight="1">
      <c r="B24" s="10" t="s">
        <v>15</v>
      </c>
      <c r="C24" s="13">
        <f>C6/C18</f>
        <v>5.1082000000000001</v>
      </c>
      <c r="D24" s="13">
        <f t="shared" ref="D24:N24" si="0">D6/D18</f>
        <v>5.0472222222222225</v>
      </c>
      <c r="E24" s="13">
        <f t="shared" si="0"/>
        <v>3.9717307692307688</v>
      </c>
      <c r="F24" s="13">
        <f t="shared" si="0"/>
        <v>3.9417391304347826</v>
      </c>
      <c r="G24" s="13">
        <f t="shared" si="0"/>
        <v>5.2524999999999995</v>
      </c>
      <c r="H24" s="13">
        <f t="shared" si="0"/>
        <v>4.0665384615384621</v>
      </c>
      <c r="I24" s="13">
        <f t="shared" si="0"/>
        <v>4.7888461538461531</v>
      </c>
      <c r="J24" s="13">
        <f t="shared" si="0"/>
        <v>4.6080000000000005</v>
      </c>
      <c r="K24" s="13">
        <f t="shared" si="0"/>
        <v>5.3474074074074087</v>
      </c>
      <c r="L24" s="13">
        <f t="shared" si="0"/>
        <v>3.9583333333333339</v>
      </c>
      <c r="M24" s="13">
        <f t="shared" si="0"/>
        <v>3.1620833333333334</v>
      </c>
      <c r="N24" s="13">
        <f t="shared" si="0"/>
        <v>3.256153846153846</v>
      </c>
      <c r="O24" s="13">
        <f>O6/O18</f>
        <v>4.3929180327868869</v>
      </c>
    </row>
    <row r="25" spans="1:15" ht="18.75" customHeight="1"/>
    <row r="26" spans="1:15" ht="18.75" customHeight="1">
      <c r="B26" s="7" t="s">
        <v>18</v>
      </c>
    </row>
    <row r="27" spans="1:15" ht="18.75" customHeight="1"/>
    <row r="28" spans="1:15" ht="18.75" customHeight="1"/>
    <row r="29" spans="1:15" s="4" customFormat="1" ht="17.25">
      <c r="A29" s="6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7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5" customHeight="1">
      <c r="B31" s="8"/>
      <c r="C31" s="9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9" t="s">
        <v>12</v>
      </c>
      <c r="J31" s="9" t="s">
        <v>13</v>
      </c>
      <c r="K31" s="9" t="s">
        <v>14</v>
      </c>
      <c r="L31" s="9" t="s">
        <v>9</v>
      </c>
      <c r="M31" s="9" t="s">
        <v>10</v>
      </c>
      <c r="N31" s="9" t="s">
        <v>11</v>
      </c>
      <c r="O31" s="9" t="s">
        <v>23</v>
      </c>
    </row>
    <row r="32" spans="1:15" ht="24.95" customHeight="1">
      <c r="B32" s="10" t="s">
        <v>21</v>
      </c>
      <c r="C32" s="13">
        <f>C12/C18</f>
        <v>5.48</v>
      </c>
      <c r="D32" s="13">
        <f t="shared" ref="D32:O32" si="1">D12/D18</f>
        <v>6.1481481481481479</v>
      </c>
      <c r="E32" s="13">
        <f t="shared" si="1"/>
        <v>4.9615384615384617</v>
      </c>
      <c r="F32" s="13">
        <f t="shared" si="1"/>
        <v>5</v>
      </c>
      <c r="G32" s="13">
        <f t="shared" si="1"/>
        <v>5.8461538461538458</v>
      </c>
      <c r="H32" s="13">
        <f t="shared" si="1"/>
        <v>5.1538461538461542</v>
      </c>
      <c r="I32" s="13">
        <f t="shared" si="1"/>
        <v>5.5384615384615383</v>
      </c>
      <c r="J32" s="13">
        <f t="shared" si="1"/>
        <v>4.92</v>
      </c>
      <c r="K32" s="13">
        <f t="shared" si="1"/>
        <v>5</v>
      </c>
      <c r="L32" s="13">
        <f t="shared" si="1"/>
        <v>4.208333333333333</v>
      </c>
      <c r="M32" s="13">
        <f t="shared" si="1"/>
        <v>3.3333333333333335</v>
      </c>
      <c r="N32" s="13">
        <f t="shared" si="1"/>
        <v>3.5</v>
      </c>
      <c r="O32" s="13">
        <f t="shared" si="1"/>
        <v>4.9409836065573769</v>
      </c>
    </row>
    <row r="33" spans="2:2" ht="18.75" customHeight="1"/>
    <row r="34" spans="2:2" ht="18.75" customHeight="1">
      <c r="B34" s="7" t="s">
        <v>20</v>
      </c>
    </row>
  </sheetData>
  <phoneticPr fontId="1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令和３年度</vt:lpstr>
      <vt:lpstr>令和２年度</vt:lpstr>
      <vt:lpstr>令和元年度</vt:lpstr>
      <vt:lpstr>平成30年度</vt:lpstr>
      <vt:lpstr>平成29年度</vt:lpstr>
      <vt:lpstr>平成28年度</vt:lpstr>
      <vt:lpstr>平成27年度</vt:lpstr>
      <vt:lpstr>平成26年度</vt:lpstr>
      <vt:lpstr>平成25年度</vt:lpstr>
      <vt:lpstr>平成24年度</vt:lpstr>
      <vt:lpstr>平成23年度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天沼　博耀</dc:creator>
  <cp:lastModifiedBy>菊池　祐来</cp:lastModifiedBy>
  <cp:lastPrinted>2021-05-17T01:08:42Z</cp:lastPrinted>
  <dcterms:created xsi:type="dcterms:W3CDTF">2015-06-05T18:19:34Z</dcterms:created>
  <dcterms:modified xsi:type="dcterms:W3CDTF">2022-04-21T02:23:11Z</dcterms:modified>
</cp:coreProperties>
</file>